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03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vramoroso\Downloads\"/>
    </mc:Choice>
  </mc:AlternateContent>
  <xr:revisionPtr revIDLastSave="14" documentId="11_36970CD502D24D2AA44ADAD88393C4FB4A2B1983" xr6:coauthVersionLast="47" xr6:coauthVersionMax="47" xr10:uidLastSave="{DBF74B22-CA41-4CAB-8BB2-E8C5C10E119C}"/>
  <bookViews>
    <workbookView xWindow="0" yWindow="0" windowWidth="28800" windowHeight="12180" tabRatio="792" xr2:uid="{00000000-000D-0000-FFFF-FFFF00000000}"/>
  </bookViews>
  <sheets>
    <sheet name="SERVIÇOS EXECUTADOS" sheetId="1" r:id="rId1"/>
    <sheet name="ATESTE TECNICO" sheetId="11" r:id="rId2"/>
    <sheet name="ACOMP. TECNICO" sheetId="12" r:id="rId3"/>
    <sheet name="Anexo I Fotos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'ACOMP. TECNICO'!$B$17:$AC$32</definedName>
    <definedName name="_xlnm._FilterDatabase" localSheetId="0" hidden="1">'SERVIÇOS EXECUTADOS'!$A$12:$DQ$400</definedName>
    <definedName name="_xlnm.Print_Area" localSheetId="2">'ACOMP. TECNICO'!$A$1:$AA$52</definedName>
    <definedName name="_xlnm.Print_Area" localSheetId="3">'Anexo I Fotos'!$A$2:$V$113</definedName>
    <definedName name="_xlnm.Print_Area" localSheetId="1">'ATESTE TECNICO'!$A$1:$J$39</definedName>
    <definedName name="_xlnm.Print_Area" localSheetId="0">'SERVIÇOS EXECUTADOS'!$A$1:$DN$407</definedName>
    <definedName name="Condomínio">[1]QRO!$J$19</definedName>
    <definedName name="Cron1" localSheetId="2">OFFSET(#REF!,0,0,COUNTIF(#REF!,"&lt;100")+1)</definedName>
    <definedName name="Cron1" localSheetId="1">OFFSET(#REF!,0,0,COUNTIF(#REF!,"&lt;100")+1)</definedName>
    <definedName name="Cron1">OFFSET([2]Cronograma!$J$4:$P$52,0,0,COUNTIF([2]Cronograma!$J$4:$J$52,"&lt;100")+1)</definedName>
    <definedName name="Frentes">[1]QRO!$G$24</definedName>
    <definedName name="infra" localSheetId="2">#REF!</definedName>
    <definedName name="infra" localSheetId="1">#REF!</definedName>
    <definedName name="infra">[2]RAE!$G$27</definedName>
    <definedName name="Loteamento">[1]QRO!$J$21</definedName>
    <definedName name="MCMV">[3]FRE!$A$8</definedName>
    <definedName name="módulo">[3]FRE!$E$33</definedName>
    <definedName name="n°_blocos">[1]QRO!$E$22</definedName>
    <definedName name="n°_Elevadores">[1]QRO!$G$62</definedName>
    <definedName name="Pé_direito_Tipo">[1]QRO!$G$59</definedName>
    <definedName name="Perímetro_fachada">[1]QRO!$G$60</definedName>
    <definedName name="Perímetro_garagem">[1]QRO!$G$77</definedName>
    <definedName name="pnhr" localSheetId="2">#REF!</definedName>
    <definedName name="pnhr" localSheetId="1">#REF!</definedName>
    <definedName name="pnhr">#REF!</definedName>
    <definedName name="produlote" localSheetId="2">#REF!</definedName>
    <definedName name="produlote" localSheetId="1">#REF!</definedName>
    <definedName name="produlote">[2]RAE!$A$6</definedName>
    <definedName name="programa" localSheetId="2">#REF!</definedName>
    <definedName name="programa" localSheetId="1">#REF!</definedName>
    <definedName name="programa">[2]RAE!$C$8</definedName>
    <definedName name="programa1">[4]RAE!$C$8</definedName>
    <definedName name="Reg_Imo" localSheetId="2">#REF!</definedName>
    <definedName name="Reg_Imo" localSheetId="1">#REF!</definedName>
    <definedName name="Reg_Imo">#REF!</definedName>
    <definedName name="Subsolo">[1]QRO!$I$76</definedName>
    <definedName name="_xlnm.Print_Titles" localSheetId="3">'Anexo I Fotos'!$2:$9</definedName>
    <definedName name="_xlnm.Print_Titles" localSheetId="0">'SERVIÇOS EXECUTADOS'!$B:$G,'SERVIÇOS EXECUTADOS'!$1:$11</definedName>
    <definedName name="Torre">[1]QRO!$J$20</definedName>
    <definedName name="Total_unidades">[1]QRO!$E$24</definedName>
    <definedName name="Tp_Imo" localSheetId="2">#REF!</definedName>
    <definedName name="Tp_Imo" localSheetId="1">#REF!</definedName>
    <definedName name="Tp_Imo">#REF!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1" l="1"/>
  <c r="C7" i="11"/>
  <c r="B8" i="5" s="1"/>
  <c r="C6" i="11"/>
  <c r="B7" i="5" s="1"/>
  <c r="Y3" i="12"/>
  <c r="J7" i="11"/>
  <c r="J6" i="11"/>
  <c r="J5" i="11"/>
  <c r="D63" i="12"/>
  <c r="D13" i="12" s="1"/>
  <c r="E63" i="12"/>
  <c r="E13" i="12" s="1"/>
  <c r="F63" i="12"/>
  <c r="F13" i="12" s="1"/>
  <c r="G63" i="12"/>
  <c r="G13" i="12" s="1"/>
  <c r="H63" i="12"/>
  <c r="H13" i="12" s="1"/>
  <c r="I63" i="12"/>
  <c r="I13" i="12" s="1"/>
  <c r="J63" i="12"/>
  <c r="J13" i="12" s="1"/>
  <c r="K63" i="12"/>
  <c r="K13" i="12" s="1"/>
  <c r="L63" i="12"/>
  <c r="L13" i="12" s="1"/>
  <c r="M63" i="12"/>
  <c r="M13" i="12" s="1"/>
  <c r="N63" i="12"/>
  <c r="N13" i="12" s="1"/>
  <c r="O63" i="12"/>
  <c r="O13" i="12" s="1"/>
  <c r="P63" i="12"/>
  <c r="P13" i="12" s="1"/>
  <c r="Q63" i="12"/>
  <c r="Q13" i="12" s="1"/>
  <c r="R63" i="12"/>
  <c r="R13" i="12" s="1"/>
  <c r="S63" i="12"/>
  <c r="S13" i="12" s="1"/>
  <c r="T63" i="12"/>
  <c r="T13" i="12" s="1"/>
  <c r="U63" i="12"/>
  <c r="U13" i="12" s="1"/>
  <c r="V63" i="12"/>
  <c r="V13" i="12" s="1"/>
  <c r="W63" i="12"/>
  <c r="W13" i="12" s="1"/>
  <c r="X63" i="12"/>
  <c r="X13" i="12" s="1"/>
  <c r="Y63" i="12"/>
  <c r="Y13" i="12" s="1"/>
  <c r="Z63" i="12"/>
  <c r="Z13" i="12" s="1"/>
  <c r="AA63" i="12"/>
  <c r="AA13" i="12" s="1"/>
  <c r="C63" i="12"/>
  <c r="C13" i="12" s="1"/>
  <c r="B7" i="12" l="1"/>
  <c r="B16" i="12"/>
  <c r="C11" i="12"/>
  <c r="D11" i="12" s="1"/>
  <c r="E11" i="12" s="1"/>
  <c r="F11" i="12" s="1"/>
  <c r="G11" i="12" s="1"/>
  <c r="H11" i="12" s="1"/>
  <c r="I11" i="12" s="1"/>
  <c r="J11" i="12" s="1"/>
  <c r="K11" i="12" s="1"/>
  <c r="L11" i="12" s="1"/>
  <c r="M11" i="12" s="1"/>
  <c r="N11" i="12" s="1"/>
  <c r="O11" i="12" s="1"/>
  <c r="P11" i="12" s="1"/>
  <c r="Q11" i="12" s="1"/>
  <c r="R11" i="12" s="1"/>
  <c r="S11" i="12" s="1"/>
  <c r="T11" i="12" s="1"/>
  <c r="U11" i="12" s="1"/>
  <c r="V11" i="12" s="1"/>
  <c r="W11" i="12" s="1"/>
  <c r="X11" i="12" s="1"/>
  <c r="Y11" i="12" s="1"/>
  <c r="Z11" i="12" s="1"/>
  <c r="AA11" i="12" s="1"/>
  <c r="DJ396" i="1"/>
  <c r="DI396" i="1"/>
  <c r="D384" i="1"/>
  <c r="D382" i="1"/>
  <c r="D376" i="1"/>
  <c r="D374" i="1"/>
  <c r="D367" i="1"/>
  <c r="D360" i="1"/>
  <c r="E360" i="1" s="1"/>
  <c r="D353" i="1"/>
  <c r="D348" i="1"/>
  <c r="D342" i="1"/>
  <c r="D340" i="1"/>
  <c r="D334" i="1"/>
  <c r="D332" i="1"/>
  <c r="D330" i="1"/>
  <c r="D327" i="1"/>
  <c r="D320" i="1"/>
  <c r="D313" i="1"/>
  <c r="D310" i="1"/>
  <c r="D307" i="1"/>
  <c r="D305" i="1"/>
  <c r="D300" i="1"/>
  <c r="D296" i="1"/>
  <c r="D289" i="1"/>
  <c r="D277" i="1"/>
  <c r="D269" i="1"/>
  <c r="D232" i="1"/>
  <c r="D212" i="1"/>
  <c r="D190" i="1"/>
  <c r="D173" i="1"/>
  <c r="D167" i="1"/>
  <c r="D160" i="1"/>
  <c r="D143" i="1"/>
  <c r="D130" i="1"/>
  <c r="D125" i="1"/>
  <c r="D117" i="1"/>
  <c r="D104" i="1"/>
  <c r="D92" i="1"/>
  <c r="D79" i="1"/>
  <c r="D72" i="1"/>
  <c r="D61" i="1"/>
  <c r="D44" i="1"/>
  <c r="D27" i="1"/>
  <c r="E27" i="1" s="1"/>
  <c r="D16" i="1"/>
  <c r="E397" i="1"/>
  <c r="E394" i="1"/>
  <c r="E391" i="1"/>
  <c r="E390" i="1"/>
  <c r="E389" i="1"/>
  <c r="E387" i="1"/>
  <c r="E386" i="1"/>
  <c r="E385" i="1"/>
  <c r="E383" i="1"/>
  <c r="E381" i="1"/>
  <c r="E380" i="1"/>
  <c r="E378" i="1"/>
  <c r="E377" i="1"/>
  <c r="E375" i="1"/>
  <c r="E373" i="1"/>
  <c r="E372" i="1"/>
  <c r="E371" i="1"/>
  <c r="E370" i="1"/>
  <c r="E369" i="1"/>
  <c r="E368" i="1"/>
  <c r="E366" i="1"/>
  <c r="E365" i="1"/>
  <c r="E364" i="1"/>
  <c r="E363" i="1"/>
  <c r="E362" i="1"/>
  <c r="E361" i="1"/>
  <c r="E359" i="1"/>
  <c r="E358" i="1"/>
  <c r="E357" i="1"/>
  <c r="E356" i="1"/>
  <c r="E355" i="1"/>
  <c r="E354" i="1"/>
  <c r="E351" i="1"/>
  <c r="E350" i="1"/>
  <c r="E349" i="1"/>
  <c r="E347" i="1"/>
  <c r="E346" i="1"/>
  <c r="E345" i="1"/>
  <c r="E344" i="1"/>
  <c r="E343" i="1"/>
  <c r="E341" i="1"/>
  <c r="E339" i="1"/>
  <c r="E338" i="1"/>
  <c r="E337" i="1"/>
  <c r="E336" i="1"/>
  <c r="E335" i="1"/>
  <c r="E333" i="1"/>
  <c r="E331" i="1"/>
  <c r="E329" i="1"/>
  <c r="E328" i="1"/>
  <c r="E326" i="1"/>
  <c r="E325" i="1"/>
  <c r="E324" i="1"/>
  <c r="E323" i="1"/>
  <c r="E322" i="1"/>
  <c r="E321" i="1"/>
  <c r="E319" i="1"/>
  <c r="E318" i="1"/>
  <c r="E317" i="1"/>
  <c r="E316" i="1"/>
  <c r="E315" i="1"/>
  <c r="E314" i="1"/>
  <c r="E312" i="1"/>
  <c r="E311" i="1"/>
  <c r="E309" i="1"/>
  <c r="E308" i="1"/>
  <c r="E306" i="1"/>
  <c r="E304" i="1"/>
  <c r="E303" i="1"/>
  <c r="E302" i="1"/>
  <c r="E301" i="1"/>
  <c r="E299" i="1"/>
  <c r="E298" i="1"/>
  <c r="E297" i="1"/>
  <c r="E294" i="1"/>
  <c r="E293" i="1"/>
  <c r="E292" i="1"/>
  <c r="E291" i="1"/>
  <c r="E290" i="1"/>
  <c r="E288" i="1"/>
  <c r="E287" i="1"/>
  <c r="E286" i="1"/>
  <c r="E285" i="1"/>
  <c r="E284" i="1"/>
  <c r="E283" i="1"/>
  <c r="E282" i="1"/>
  <c r="E281" i="1"/>
  <c r="E280" i="1"/>
  <c r="E279" i="1"/>
  <c r="E278" i="1"/>
  <c r="E276" i="1"/>
  <c r="E275" i="1"/>
  <c r="E274" i="1"/>
  <c r="E273" i="1"/>
  <c r="E272" i="1"/>
  <c r="E271" i="1"/>
  <c r="E270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2" i="1"/>
  <c r="E171" i="1"/>
  <c r="E170" i="1"/>
  <c r="E169" i="1"/>
  <c r="E168" i="1"/>
  <c r="E166" i="1"/>
  <c r="E165" i="1"/>
  <c r="E164" i="1"/>
  <c r="E163" i="1"/>
  <c r="E162" i="1"/>
  <c r="E161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29" i="1"/>
  <c r="E128" i="1"/>
  <c r="E127" i="1"/>
  <c r="E126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1" i="1"/>
  <c r="E90" i="1"/>
  <c r="E89" i="1"/>
  <c r="E88" i="1"/>
  <c r="E87" i="1"/>
  <c r="E86" i="1"/>
  <c r="E85" i="1"/>
  <c r="E84" i="1"/>
  <c r="E83" i="1"/>
  <c r="E82" i="1"/>
  <c r="E81" i="1"/>
  <c r="E80" i="1"/>
  <c r="E78" i="1"/>
  <c r="E77" i="1"/>
  <c r="E76" i="1"/>
  <c r="E75" i="1"/>
  <c r="E74" i="1"/>
  <c r="E73" i="1"/>
  <c r="E71" i="1"/>
  <c r="E70" i="1"/>
  <c r="E69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5" i="1"/>
  <c r="E24" i="1"/>
  <c r="E23" i="1"/>
  <c r="E22" i="1"/>
  <c r="E21" i="1"/>
  <c r="E17" i="1"/>
  <c r="DI386" i="1"/>
  <c r="DJ386" i="1"/>
  <c r="DL386" i="1" s="1"/>
  <c r="DS386" i="1"/>
  <c r="DT386" i="1"/>
  <c r="DU386" i="1"/>
  <c r="DV386" i="1"/>
  <c r="DW386" i="1"/>
  <c r="DX386" i="1"/>
  <c r="DY386" i="1"/>
  <c r="DZ386" i="1"/>
  <c r="EA386" i="1"/>
  <c r="EB386" i="1"/>
  <c r="EC386" i="1"/>
  <c r="ED386" i="1"/>
  <c r="EE386" i="1"/>
  <c r="EF386" i="1"/>
  <c r="EG386" i="1"/>
  <c r="EH386" i="1"/>
  <c r="EI386" i="1"/>
  <c r="EJ386" i="1"/>
  <c r="EK386" i="1"/>
  <c r="EL386" i="1"/>
  <c r="EM386" i="1"/>
  <c r="EN386" i="1"/>
  <c r="EO386" i="1"/>
  <c r="EP386" i="1"/>
  <c r="EQ386" i="1"/>
  <c r="ER386" i="1"/>
  <c r="ES386" i="1"/>
  <c r="ET386" i="1"/>
  <c r="EU386" i="1"/>
  <c r="EV386" i="1"/>
  <c r="EW386" i="1"/>
  <c r="DI387" i="1"/>
  <c r="DJ387" i="1"/>
  <c r="DS387" i="1"/>
  <c r="DT387" i="1"/>
  <c r="DU387" i="1"/>
  <c r="DV387" i="1"/>
  <c r="DW387" i="1"/>
  <c r="DX387" i="1"/>
  <c r="DY387" i="1"/>
  <c r="DZ387" i="1"/>
  <c r="EA387" i="1"/>
  <c r="EB387" i="1"/>
  <c r="EC387" i="1"/>
  <c r="ED387" i="1"/>
  <c r="EE387" i="1"/>
  <c r="EF387" i="1"/>
  <c r="EG387" i="1"/>
  <c r="EH387" i="1"/>
  <c r="EI387" i="1"/>
  <c r="EJ387" i="1"/>
  <c r="EK387" i="1"/>
  <c r="EL387" i="1"/>
  <c r="EM387" i="1"/>
  <c r="EN387" i="1"/>
  <c r="EO387" i="1"/>
  <c r="EP387" i="1"/>
  <c r="EQ387" i="1"/>
  <c r="ER387" i="1"/>
  <c r="ES387" i="1"/>
  <c r="ET387" i="1"/>
  <c r="EU387" i="1"/>
  <c r="EV387" i="1"/>
  <c r="EW387" i="1"/>
  <c r="DI388" i="1"/>
  <c r="DJ388" i="1"/>
  <c r="DL388" i="1" s="1"/>
  <c r="DS388" i="1"/>
  <c r="DT388" i="1"/>
  <c r="DU388" i="1"/>
  <c r="DV388" i="1"/>
  <c r="DW388" i="1"/>
  <c r="DX388" i="1"/>
  <c r="DY388" i="1"/>
  <c r="DZ388" i="1"/>
  <c r="EA388" i="1"/>
  <c r="EB388" i="1"/>
  <c r="EC388" i="1"/>
  <c r="ED388" i="1"/>
  <c r="EE388" i="1"/>
  <c r="EF388" i="1"/>
  <c r="EG388" i="1"/>
  <c r="EH388" i="1"/>
  <c r="EI388" i="1"/>
  <c r="EJ388" i="1"/>
  <c r="EK388" i="1"/>
  <c r="EL388" i="1"/>
  <c r="EM388" i="1"/>
  <c r="EN388" i="1"/>
  <c r="EO388" i="1"/>
  <c r="EP388" i="1"/>
  <c r="EQ388" i="1"/>
  <c r="ER388" i="1"/>
  <c r="ES388" i="1"/>
  <c r="ET388" i="1"/>
  <c r="EU388" i="1"/>
  <c r="EV388" i="1"/>
  <c r="EW388" i="1"/>
  <c r="DI389" i="1"/>
  <c r="DJ389" i="1"/>
  <c r="DS389" i="1"/>
  <c r="DT389" i="1"/>
  <c r="DU389" i="1"/>
  <c r="DV389" i="1"/>
  <c r="DW389" i="1"/>
  <c r="DX389" i="1"/>
  <c r="DY389" i="1"/>
  <c r="DZ389" i="1"/>
  <c r="EA389" i="1"/>
  <c r="EB389" i="1"/>
  <c r="EC389" i="1"/>
  <c r="ED389" i="1"/>
  <c r="EE389" i="1"/>
  <c r="EF389" i="1"/>
  <c r="EG389" i="1"/>
  <c r="EH389" i="1"/>
  <c r="EI389" i="1"/>
  <c r="EJ389" i="1"/>
  <c r="EK389" i="1"/>
  <c r="EL389" i="1"/>
  <c r="EM389" i="1"/>
  <c r="EN389" i="1"/>
  <c r="EO389" i="1"/>
  <c r="EP389" i="1"/>
  <c r="EQ389" i="1"/>
  <c r="ER389" i="1"/>
  <c r="ES389" i="1"/>
  <c r="ET389" i="1"/>
  <c r="EU389" i="1"/>
  <c r="EV389" i="1"/>
  <c r="EW389" i="1"/>
  <c r="DI390" i="1"/>
  <c r="DJ390" i="1"/>
  <c r="DL390" i="1" s="1"/>
  <c r="DS390" i="1"/>
  <c r="DT390" i="1"/>
  <c r="DU390" i="1"/>
  <c r="DV390" i="1"/>
  <c r="DW390" i="1"/>
  <c r="DX390" i="1"/>
  <c r="DY390" i="1"/>
  <c r="DZ390" i="1"/>
  <c r="EA390" i="1"/>
  <c r="EB390" i="1"/>
  <c r="EC390" i="1"/>
  <c r="ED390" i="1"/>
  <c r="EE390" i="1"/>
  <c r="EF390" i="1"/>
  <c r="EG390" i="1"/>
  <c r="EH390" i="1"/>
  <c r="EI390" i="1"/>
  <c r="EJ390" i="1"/>
  <c r="EK390" i="1"/>
  <c r="EL390" i="1"/>
  <c r="EM390" i="1"/>
  <c r="EN390" i="1"/>
  <c r="EO390" i="1"/>
  <c r="EP390" i="1"/>
  <c r="EQ390" i="1"/>
  <c r="ER390" i="1"/>
  <c r="ES390" i="1"/>
  <c r="ET390" i="1"/>
  <c r="EU390" i="1"/>
  <c r="EV390" i="1"/>
  <c r="EW390" i="1"/>
  <c r="DI391" i="1"/>
  <c r="DJ391" i="1"/>
  <c r="DS391" i="1"/>
  <c r="DT391" i="1"/>
  <c r="DU391" i="1"/>
  <c r="DV391" i="1"/>
  <c r="DW391" i="1"/>
  <c r="DX391" i="1"/>
  <c r="DY391" i="1"/>
  <c r="DZ391" i="1"/>
  <c r="EA391" i="1"/>
  <c r="EB391" i="1"/>
  <c r="EC391" i="1"/>
  <c r="ED391" i="1"/>
  <c r="EE391" i="1"/>
  <c r="EF391" i="1"/>
  <c r="EG391" i="1"/>
  <c r="EH391" i="1"/>
  <c r="EI391" i="1"/>
  <c r="EJ391" i="1"/>
  <c r="EK391" i="1"/>
  <c r="EL391" i="1"/>
  <c r="EM391" i="1"/>
  <c r="EN391" i="1"/>
  <c r="EO391" i="1"/>
  <c r="EP391" i="1"/>
  <c r="EQ391" i="1"/>
  <c r="ER391" i="1"/>
  <c r="ES391" i="1"/>
  <c r="ET391" i="1"/>
  <c r="EU391" i="1"/>
  <c r="EV391" i="1"/>
  <c r="EW391" i="1"/>
  <c r="DI392" i="1"/>
  <c r="DJ392" i="1"/>
  <c r="DS392" i="1"/>
  <c r="DT392" i="1"/>
  <c r="DU392" i="1"/>
  <c r="DV392" i="1"/>
  <c r="DW392" i="1"/>
  <c r="DX392" i="1"/>
  <c r="DY392" i="1"/>
  <c r="DZ392" i="1"/>
  <c r="EA392" i="1"/>
  <c r="EB392" i="1"/>
  <c r="EC392" i="1"/>
  <c r="ED392" i="1"/>
  <c r="EE392" i="1"/>
  <c r="EF392" i="1"/>
  <c r="EG392" i="1"/>
  <c r="EH392" i="1"/>
  <c r="EI392" i="1"/>
  <c r="EJ392" i="1"/>
  <c r="EK392" i="1"/>
  <c r="EL392" i="1"/>
  <c r="EM392" i="1"/>
  <c r="EN392" i="1"/>
  <c r="EO392" i="1"/>
  <c r="EP392" i="1"/>
  <c r="EQ392" i="1"/>
  <c r="ER392" i="1"/>
  <c r="ES392" i="1"/>
  <c r="ET392" i="1"/>
  <c r="EU392" i="1"/>
  <c r="EV392" i="1"/>
  <c r="EW392" i="1"/>
  <c r="DI393" i="1"/>
  <c r="DJ393" i="1"/>
  <c r="DS393" i="1"/>
  <c r="DT393" i="1"/>
  <c r="DU393" i="1"/>
  <c r="DV393" i="1"/>
  <c r="DW393" i="1"/>
  <c r="DX393" i="1"/>
  <c r="DY393" i="1"/>
  <c r="DZ393" i="1"/>
  <c r="EA393" i="1"/>
  <c r="EB393" i="1"/>
  <c r="EC393" i="1"/>
  <c r="ED393" i="1"/>
  <c r="EE393" i="1"/>
  <c r="EF393" i="1"/>
  <c r="EG393" i="1"/>
  <c r="EH393" i="1"/>
  <c r="EI393" i="1"/>
  <c r="EJ393" i="1"/>
  <c r="EK393" i="1"/>
  <c r="EL393" i="1"/>
  <c r="EM393" i="1"/>
  <c r="EN393" i="1"/>
  <c r="EO393" i="1"/>
  <c r="EP393" i="1"/>
  <c r="EQ393" i="1"/>
  <c r="ER393" i="1"/>
  <c r="ES393" i="1"/>
  <c r="ET393" i="1"/>
  <c r="EU393" i="1"/>
  <c r="EV393" i="1"/>
  <c r="EW393" i="1"/>
  <c r="DI394" i="1"/>
  <c r="DJ394" i="1"/>
  <c r="DL394" i="1" s="1"/>
  <c r="DS394" i="1"/>
  <c r="DT394" i="1"/>
  <c r="DU394" i="1"/>
  <c r="DV394" i="1"/>
  <c r="DW394" i="1"/>
  <c r="DX394" i="1"/>
  <c r="DY394" i="1"/>
  <c r="DZ394" i="1"/>
  <c r="EA394" i="1"/>
  <c r="EB394" i="1"/>
  <c r="EC394" i="1"/>
  <c r="ED394" i="1"/>
  <c r="EE394" i="1"/>
  <c r="EF394" i="1"/>
  <c r="EG394" i="1"/>
  <c r="EH394" i="1"/>
  <c r="EI394" i="1"/>
  <c r="EJ394" i="1"/>
  <c r="EK394" i="1"/>
  <c r="EL394" i="1"/>
  <c r="EM394" i="1"/>
  <c r="EN394" i="1"/>
  <c r="EO394" i="1"/>
  <c r="EP394" i="1"/>
  <c r="EQ394" i="1"/>
  <c r="ER394" i="1"/>
  <c r="ES394" i="1"/>
  <c r="ET394" i="1"/>
  <c r="EU394" i="1"/>
  <c r="EV394" i="1"/>
  <c r="EW394" i="1"/>
  <c r="DI395" i="1"/>
  <c r="DJ395" i="1"/>
  <c r="DS395" i="1"/>
  <c r="DT395" i="1"/>
  <c r="DU395" i="1"/>
  <c r="DV395" i="1"/>
  <c r="DW395" i="1"/>
  <c r="DX395" i="1"/>
  <c r="DY395" i="1"/>
  <c r="DZ395" i="1"/>
  <c r="EA395" i="1"/>
  <c r="EB395" i="1"/>
  <c r="EC395" i="1"/>
  <c r="ED395" i="1"/>
  <c r="EE395" i="1"/>
  <c r="EF395" i="1"/>
  <c r="EG395" i="1"/>
  <c r="EH395" i="1"/>
  <c r="EI395" i="1"/>
  <c r="EJ395" i="1"/>
  <c r="EK395" i="1"/>
  <c r="EL395" i="1"/>
  <c r="EM395" i="1"/>
  <c r="EN395" i="1"/>
  <c r="EO395" i="1"/>
  <c r="EP395" i="1"/>
  <c r="EQ395" i="1"/>
  <c r="ER395" i="1"/>
  <c r="ES395" i="1"/>
  <c r="ET395" i="1"/>
  <c r="EU395" i="1"/>
  <c r="EV395" i="1"/>
  <c r="EW395" i="1"/>
  <c r="DL396" i="1"/>
  <c r="DS396" i="1"/>
  <c r="DT396" i="1"/>
  <c r="DU396" i="1"/>
  <c r="DV396" i="1"/>
  <c r="DW396" i="1"/>
  <c r="DX396" i="1"/>
  <c r="DY396" i="1"/>
  <c r="DZ396" i="1"/>
  <c r="EA396" i="1"/>
  <c r="EB396" i="1"/>
  <c r="EC396" i="1"/>
  <c r="ED396" i="1"/>
  <c r="EE396" i="1"/>
  <c r="EF396" i="1"/>
  <c r="EG396" i="1"/>
  <c r="EH396" i="1"/>
  <c r="EI396" i="1"/>
  <c r="EJ396" i="1"/>
  <c r="EK396" i="1"/>
  <c r="EL396" i="1"/>
  <c r="EM396" i="1"/>
  <c r="EN396" i="1"/>
  <c r="EO396" i="1"/>
  <c r="EP396" i="1"/>
  <c r="EQ396" i="1"/>
  <c r="ER396" i="1"/>
  <c r="ES396" i="1"/>
  <c r="ET396" i="1"/>
  <c r="EU396" i="1"/>
  <c r="EV396" i="1"/>
  <c r="EW396" i="1"/>
  <c r="DI397" i="1"/>
  <c r="DJ397" i="1"/>
  <c r="DS397" i="1"/>
  <c r="DT397" i="1"/>
  <c r="DU397" i="1"/>
  <c r="DV397" i="1"/>
  <c r="DW397" i="1"/>
  <c r="DX397" i="1"/>
  <c r="DY397" i="1"/>
  <c r="DZ397" i="1"/>
  <c r="EA397" i="1"/>
  <c r="EB397" i="1"/>
  <c r="EC397" i="1"/>
  <c r="ED397" i="1"/>
  <c r="EE397" i="1"/>
  <c r="EF397" i="1"/>
  <c r="EG397" i="1"/>
  <c r="EH397" i="1"/>
  <c r="EI397" i="1"/>
  <c r="EJ397" i="1"/>
  <c r="EK397" i="1"/>
  <c r="EL397" i="1"/>
  <c r="EM397" i="1"/>
  <c r="EN397" i="1"/>
  <c r="EO397" i="1"/>
  <c r="EP397" i="1"/>
  <c r="EQ397" i="1"/>
  <c r="ER397" i="1"/>
  <c r="ES397" i="1"/>
  <c r="ET397" i="1"/>
  <c r="EU397" i="1"/>
  <c r="EV397" i="1"/>
  <c r="EW397" i="1"/>
  <c r="DM384" i="1"/>
  <c r="EV14" i="1"/>
  <c r="EW14" i="1"/>
  <c r="EV15" i="1"/>
  <c r="EW15" i="1"/>
  <c r="EV16" i="1"/>
  <c r="EW16" i="1"/>
  <c r="EV17" i="1"/>
  <c r="EW17" i="1"/>
  <c r="EV18" i="1"/>
  <c r="EW18" i="1"/>
  <c r="EV19" i="1"/>
  <c r="EW19" i="1"/>
  <c r="EV20" i="1"/>
  <c r="EW20" i="1"/>
  <c r="EV21" i="1"/>
  <c r="EW21" i="1"/>
  <c r="EV22" i="1"/>
  <c r="EW22" i="1"/>
  <c r="EV23" i="1"/>
  <c r="EW23" i="1"/>
  <c r="EV24" i="1"/>
  <c r="EW24" i="1"/>
  <c r="EV25" i="1"/>
  <c r="EW25" i="1"/>
  <c r="EV26" i="1"/>
  <c r="EW26" i="1"/>
  <c r="EV27" i="1"/>
  <c r="EW27" i="1"/>
  <c r="EV28" i="1"/>
  <c r="EW28" i="1"/>
  <c r="EV29" i="1"/>
  <c r="EW29" i="1"/>
  <c r="EV30" i="1"/>
  <c r="EW30" i="1"/>
  <c r="EV31" i="1"/>
  <c r="EW31" i="1"/>
  <c r="EV32" i="1"/>
  <c r="EW32" i="1"/>
  <c r="EV33" i="1"/>
  <c r="EW33" i="1"/>
  <c r="EV34" i="1"/>
  <c r="EW34" i="1"/>
  <c r="EV35" i="1"/>
  <c r="EW35" i="1"/>
  <c r="EV36" i="1"/>
  <c r="EW36" i="1"/>
  <c r="EV37" i="1"/>
  <c r="EW37" i="1"/>
  <c r="EV38" i="1"/>
  <c r="EW38" i="1"/>
  <c r="EV39" i="1"/>
  <c r="EW39" i="1"/>
  <c r="EV40" i="1"/>
  <c r="EW40" i="1"/>
  <c r="EV41" i="1"/>
  <c r="EW41" i="1"/>
  <c r="EV42" i="1"/>
  <c r="EW42" i="1"/>
  <c r="EV43" i="1"/>
  <c r="EW43" i="1"/>
  <c r="EV44" i="1"/>
  <c r="EW44" i="1"/>
  <c r="EV45" i="1"/>
  <c r="EW45" i="1"/>
  <c r="EV46" i="1"/>
  <c r="EW46" i="1"/>
  <c r="EV47" i="1"/>
  <c r="EW47" i="1"/>
  <c r="EV48" i="1"/>
  <c r="EW48" i="1"/>
  <c r="EV49" i="1"/>
  <c r="EW49" i="1"/>
  <c r="EV50" i="1"/>
  <c r="EW50" i="1"/>
  <c r="EV51" i="1"/>
  <c r="EW51" i="1"/>
  <c r="EV52" i="1"/>
  <c r="EW52" i="1"/>
  <c r="EV53" i="1"/>
  <c r="EW53" i="1"/>
  <c r="EV54" i="1"/>
  <c r="EW54" i="1"/>
  <c r="EV55" i="1"/>
  <c r="EW55" i="1"/>
  <c r="EV56" i="1"/>
  <c r="EW56" i="1"/>
  <c r="EV57" i="1"/>
  <c r="EW57" i="1"/>
  <c r="EV58" i="1"/>
  <c r="EW58" i="1"/>
  <c r="EV59" i="1"/>
  <c r="EW59" i="1"/>
  <c r="EV60" i="1"/>
  <c r="EW60" i="1"/>
  <c r="EV61" i="1"/>
  <c r="EW61" i="1"/>
  <c r="EV62" i="1"/>
  <c r="EW62" i="1"/>
  <c r="EV63" i="1"/>
  <c r="EW63" i="1"/>
  <c r="EV64" i="1"/>
  <c r="EW64" i="1"/>
  <c r="EV65" i="1"/>
  <c r="EW65" i="1"/>
  <c r="EV66" i="1"/>
  <c r="EW66" i="1"/>
  <c r="EV67" i="1"/>
  <c r="EW67" i="1"/>
  <c r="EV68" i="1"/>
  <c r="EW68" i="1"/>
  <c r="EV69" i="1"/>
  <c r="EW69" i="1"/>
  <c r="EV70" i="1"/>
  <c r="EW70" i="1"/>
  <c r="EV71" i="1"/>
  <c r="EW71" i="1"/>
  <c r="EV72" i="1"/>
  <c r="EW72" i="1"/>
  <c r="EV73" i="1"/>
  <c r="EW73" i="1"/>
  <c r="EV74" i="1"/>
  <c r="EW74" i="1"/>
  <c r="EV75" i="1"/>
  <c r="EW75" i="1"/>
  <c r="EV76" i="1"/>
  <c r="EW76" i="1"/>
  <c r="EV77" i="1"/>
  <c r="EW77" i="1"/>
  <c r="EV78" i="1"/>
  <c r="EW78" i="1"/>
  <c r="EV79" i="1"/>
  <c r="EW79" i="1"/>
  <c r="EV80" i="1"/>
  <c r="EW80" i="1"/>
  <c r="EV81" i="1"/>
  <c r="EW81" i="1"/>
  <c r="EV82" i="1"/>
  <c r="EW82" i="1"/>
  <c r="EV83" i="1"/>
  <c r="EW83" i="1"/>
  <c r="EV84" i="1"/>
  <c r="EW84" i="1"/>
  <c r="EV85" i="1"/>
  <c r="EW85" i="1"/>
  <c r="EV86" i="1"/>
  <c r="EW86" i="1"/>
  <c r="EV87" i="1"/>
  <c r="EW87" i="1"/>
  <c r="EV88" i="1"/>
  <c r="EW88" i="1"/>
  <c r="EV89" i="1"/>
  <c r="EW89" i="1"/>
  <c r="EV90" i="1"/>
  <c r="EW90" i="1"/>
  <c r="EV91" i="1"/>
  <c r="EW91" i="1"/>
  <c r="EV92" i="1"/>
  <c r="EW92" i="1"/>
  <c r="EV93" i="1"/>
  <c r="EW93" i="1"/>
  <c r="EV94" i="1"/>
  <c r="EW94" i="1"/>
  <c r="EV95" i="1"/>
  <c r="EW95" i="1"/>
  <c r="EV96" i="1"/>
  <c r="EW96" i="1"/>
  <c r="EV97" i="1"/>
  <c r="EW97" i="1"/>
  <c r="EV98" i="1"/>
  <c r="EW98" i="1"/>
  <c r="EV99" i="1"/>
  <c r="EW99" i="1"/>
  <c r="EV100" i="1"/>
  <c r="EW100" i="1"/>
  <c r="EV101" i="1"/>
  <c r="EW101" i="1"/>
  <c r="EV102" i="1"/>
  <c r="EW102" i="1"/>
  <c r="EV103" i="1"/>
  <c r="EW103" i="1"/>
  <c r="EV104" i="1"/>
  <c r="EW104" i="1"/>
  <c r="EV105" i="1"/>
  <c r="EW105" i="1"/>
  <c r="EV106" i="1"/>
  <c r="EW106" i="1"/>
  <c r="EV107" i="1"/>
  <c r="EW107" i="1"/>
  <c r="EV108" i="1"/>
  <c r="EW108" i="1"/>
  <c r="EV109" i="1"/>
  <c r="EW109" i="1"/>
  <c r="EV110" i="1"/>
  <c r="EW110" i="1"/>
  <c r="EV111" i="1"/>
  <c r="EW111" i="1"/>
  <c r="EV112" i="1"/>
  <c r="EW112" i="1"/>
  <c r="EV113" i="1"/>
  <c r="EW113" i="1"/>
  <c r="EV114" i="1"/>
  <c r="EW114" i="1"/>
  <c r="EV115" i="1"/>
  <c r="EW115" i="1"/>
  <c r="EV116" i="1"/>
  <c r="EW116" i="1"/>
  <c r="EV117" i="1"/>
  <c r="EW117" i="1"/>
  <c r="EV118" i="1"/>
  <c r="EW118" i="1"/>
  <c r="EV119" i="1"/>
  <c r="EW119" i="1"/>
  <c r="EV120" i="1"/>
  <c r="EW120" i="1"/>
  <c r="EV121" i="1"/>
  <c r="EW121" i="1"/>
  <c r="EV122" i="1"/>
  <c r="EW122" i="1"/>
  <c r="EV123" i="1"/>
  <c r="EW123" i="1"/>
  <c r="EV124" i="1"/>
  <c r="EW124" i="1"/>
  <c r="EV125" i="1"/>
  <c r="EW125" i="1"/>
  <c r="EV126" i="1"/>
  <c r="EW126" i="1"/>
  <c r="EV127" i="1"/>
  <c r="EW127" i="1"/>
  <c r="EV128" i="1"/>
  <c r="EW128" i="1"/>
  <c r="EV129" i="1"/>
  <c r="EW129" i="1"/>
  <c r="EV130" i="1"/>
  <c r="EW130" i="1"/>
  <c r="EV131" i="1"/>
  <c r="EW131" i="1"/>
  <c r="EV132" i="1"/>
  <c r="EW132" i="1"/>
  <c r="EV133" i="1"/>
  <c r="EW133" i="1"/>
  <c r="EV134" i="1"/>
  <c r="EW134" i="1"/>
  <c r="EV135" i="1"/>
  <c r="EW135" i="1"/>
  <c r="EV136" i="1"/>
  <c r="EW136" i="1"/>
  <c r="EV137" i="1"/>
  <c r="EW137" i="1"/>
  <c r="EV138" i="1"/>
  <c r="EW138" i="1"/>
  <c r="EV139" i="1"/>
  <c r="EW139" i="1"/>
  <c r="EV140" i="1"/>
  <c r="EW140" i="1"/>
  <c r="EV141" i="1"/>
  <c r="EW141" i="1"/>
  <c r="EV142" i="1"/>
  <c r="EW142" i="1"/>
  <c r="EV143" i="1"/>
  <c r="EW143" i="1"/>
  <c r="EV144" i="1"/>
  <c r="EW144" i="1"/>
  <c r="EV145" i="1"/>
  <c r="EW145" i="1"/>
  <c r="EV146" i="1"/>
  <c r="EW146" i="1"/>
  <c r="EV147" i="1"/>
  <c r="EW147" i="1"/>
  <c r="EV148" i="1"/>
  <c r="EW148" i="1"/>
  <c r="EV149" i="1"/>
  <c r="EW149" i="1"/>
  <c r="EV150" i="1"/>
  <c r="EW150" i="1"/>
  <c r="EV151" i="1"/>
  <c r="EW151" i="1"/>
  <c r="EV152" i="1"/>
  <c r="EW152" i="1"/>
  <c r="EV153" i="1"/>
  <c r="EW153" i="1"/>
  <c r="EV154" i="1"/>
  <c r="EW154" i="1"/>
  <c r="EV155" i="1"/>
  <c r="EW155" i="1"/>
  <c r="EV156" i="1"/>
  <c r="EW156" i="1"/>
  <c r="EV157" i="1"/>
  <c r="EW157" i="1"/>
  <c r="EV158" i="1"/>
  <c r="EW158" i="1"/>
  <c r="EV159" i="1"/>
  <c r="EW159" i="1"/>
  <c r="EV160" i="1"/>
  <c r="EW160" i="1"/>
  <c r="EV161" i="1"/>
  <c r="EW161" i="1"/>
  <c r="EV162" i="1"/>
  <c r="EW162" i="1"/>
  <c r="EV163" i="1"/>
  <c r="EW163" i="1"/>
  <c r="EV164" i="1"/>
  <c r="EW164" i="1"/>
  <c r="EV165" i="1"/>
  <c r="EW165" i="1"/>
  <c r="EV166" i="1"/>
  <c r="EW166" i="1"/>
  <c r="EV167" i="1"/>
  <c r="EW167" i="1"/>
  <c r="EV168" i="1"/>
  <c r="EW168" i="1"/>
  <c r="EV169" i="1"/>
  <c r="EW169" i="1"/>
  <c r="EV170" i="1"/>
  <c r="EW170" i="1"/>
  <c r="EV171" i="1"/>
  <c r="EW171" i="1"/>
  <c r="EV172" i="1"/>
  <c r="EW172" i="1"/>
  <c r="EV173" i="1"/>
  <c r="EW173" i="1"/>
  <c r="EV174" i="1"/>
  <c r="EW174" i="1"/>
  <c r="EV175" i="1"/>
  <c r="EW175" i="1"/>
  <c r="EV176" i="1"/>
  <c r="EW176" i="1"/>
  <c r="EV177" i="1"/>
  <c r="EW177" i="1"/>
  <c r="EV178" i="1"/>
  <c r="EW178" i="1"/>
  <c r="EV179" i="1"/>
  <c r="EW179" i="1"/>
  <c r="EV180" i="1"/>
  <c r="EW180" i="1"/>
  <c r="EV181" i="1"/>
  <c r="EW181" i="1"/>
  <c r="EV182" i="1"/>
  <c r="EW182" i="1"/>
  <c r="EV183" i="1"/>
  <c r="EW183" i="1"/>
  <c r="EV184" i="1"/>
  <c r="EW184" i="1"/>
  <c r="EV185" i="1"/>
  <c r="EW185" i="1"/>
  <c r="EV186" i="1"/>
  <c r="EW186" i="1"/>
  <c r="EV187" i="1"/>
  <c r="EW187" i="1"/>
  <c r="EV188" i="1"/>
  <c r="EW188" i="1"/>
  <c r="EV189" i="1"/>
  <c r="EW189" i="1"/>
  <c r="EV190" i="1"/>
  <c r="EW190" i="1"/>
  <c r="EV191" i="1"/>
  <c r="EW191" i="1"/>
  <c r="EV192" i="1"/>
  <c r="EW192" i="1"/>
  <c r="EV193" i="1"/>
  <c r="EW193" i="1"/>
  <c r="EV194" i="1"/>
  <c r="EW194" i="1"/>
  <c r="EV195" i="1"/>
  <c r="EW195" i="1"/>
  <c r="EV196" i="1"/>
  <c r="EW196" i="1"/>
  <c r="EV197" i="1"/>
  <c r="EW197" i="1"/>
  <c r="EV198" i="1"/>
  <c r="EW198" i="1"/>
  <c r="EV199" i="1"/>
  <c r="EW199" i="1"/>
  <c r="EV200" i="1"/>
  <c r="EW200" i="1"/>
  <c r="EV201" i="1"/>
  <c r="EW201" i="1"/>
  <c r="EV202" i="1"/>
  <c r="EW202" i="1"/>
  <c r="EV203" i="1"/>
  <c r="EW203" i="1"/>
  <c r="EV204" i="1"/>
  <c r="EW204" i="1"/>
  <c r="EV205" i="1"/>
  <c r="EW205" i="1"/>
  <c r="EV206" i="1"/>
  <c r="EW206" i="1"/>
  <c r="EV207" i="1"/>
  <c r="EW207" i="1"/>
  <c r="EV208" i="1"/>
  <c r="EW208" i="1"/>
  <c r="EV209" i="1"/>
  <c r="EW209" i="1"/>
  <c r="EV210" i="1"/>
  <c r="EW210" i="1"/>
  <c r="EV211" i="1"/>
  <c r="EW211" i="1"/>
  <c r="EV212" i="1"/>
  <c r="EW212" i="1"/>
  <c r="EV213" i="1"/>
  <c r="EW213" i="1"/>
  <c r="EV214" i="1"/>
  <c r="EW214" i="1"/>
  <c r="EV215" i="1"/>
  <c r="EW215" i="1"/>
  <c r="EV216" i="1"/>
  <c r="EW216" i="1"/>
  <c r="EV217" i="1"/>
  <c r="EW217" i="1"/>
  <c r="EV218" i="1"/>
  <c r="EW218" i="1"/>
  <c r="EV219" i="1"/>
  <c r="EW219" i="1"/>
  <c r="EV220" i="1"/>
  <c r="EW220" i="1"/>
  <c r="EV221" i="1"/>
  <c r="EW221" i="1"/>
  <c r="EV222" i="1"/>
  <c r="EW222" i="1"/>
  <c r="EV223" i="1"/>
  <c r="EW223" i="1"/>
  <c r="EV224" i="1"/>
  <c r="EW224" i="1"/>
  <c r="EV225" i="1"/>
  <c r="EW225" i="1"/>
  <c r="EV226" i="1"/>
  <c r="EW226" i="1"/>
  <c r="EV227" i="1"/>
  <c r="EW227" i="1"/>
  <c r="EV228" i="1"/>
  <c r="EW228" i="1"/>
  <c r="EV229" i="1"/>
  <c r="EW229" i="1"/>
  <c r="EV230" i="1"/>
  <c r="EW230" i="1"/>
  <c r="EV231" i="1"/>
  <c r="EW231" i="1"/>
  <c r="EV232" i="1"/>
  <c r="EW232" i="1"/>
  <c r="EV233" i="1"/>
  <c r="EW233" i="1"/>
  <c r="EV234" i="1"/>
  <c r="EW234" i="1"/>
  <c r="EV235" i="1"/>
  <c r="EW235" i="1"/>
  <c r="EV236" i="1"/>
  <c r="EW236" i="1"/>
  <c r="EV237" i="1"/>
  <c r="EW237" i="1"/>
  <c r="EV238" i="1"/>
  <c r="EW238" i="1"/>
  <c r="EV239" i="1"/>
  <c r="EW239" i="1"/>
  <c r="EV240" i="1"/>
  <c r="EW240" i="1"/>
  <c r="EV241" i="1"/>
  <c r="EW241" i="1"/>
  <c r="EV242" i="1"/>
  <c r="EW242" i="1"/>
  <c r="EV243" i="1"/>
  <c r="EW243" i="1"/>
  <c r="EV244" i="1"/>
  <c r="EW244" i="1"/>
  <c r="EV245" i="1"/>
  <c r="EW245" i="1"/>
  <c r="EV246" i="1"/>
  <c r="EW246" i="1"/>
  <c r="EV247" i="1"/>
  <c r="EW247" i="1"/>
  <c r="EV248" i="1"/>
  <c r="EW248" i="1"/>
  <c r="EV249" i="1"/>
  <c r="EW249" i="1"/>
  <c r="EV250" i="1"/>
  <c r="EW250" i="1"/>
  <c r="EV251" i="1"/>
  <c r="EW251" i="1"/>
  <c r="EV252" i="1"/>
  <c r="EW252" i="1"/>
  <c r="EV253" i="1"/>
  <c r="EW253" i="1"/>
  <c r="EV254" i="1"/>
  <c r="EW254" i="1"/>
  <c r="EV255" i="1"/>
  <c r="EW255" i="1"/>
  <c r="EV256" i="1"/>
  <c r="EW256" i="1"/>
  <c r="EV257" i="1"/>
  <c r="EW257" i="1"/>
  <c r="EV258" i="1"/>
  <c r="EW258" i="1"/>
  <c r="EV259" i="1"/>
  <c r="EW259" i="1"/>
  <c r="EV260" i="1"/>
  <c r="EW260" i="1"/>
  <c r="EV261" i="1"/>
  <c r="EW261" i="1"/>
  <c r="EV262" i="1"/>
  <c r="EW262" i="1"/>
  <c r="EV263" i="1"/>
  <c r="EW263" i="1"/>
  <c r="EV264" i="1"/>
  <c r="EW264" i="1"/>
  <c r="EV265" i="1"/>
  <c r="EW265" i="1"/>
  <c r="EV266" i="1"/>
  <c r="EW266" i="1"/>
  <c r="EV267" i="1"/>
  <c r="EW267" i="1"/>
  <c r="EV268" i="1"/>
  <c r="EW268" i="1"/>
  <c r="EV269" i="1"/>
  <c r="EW269" i="1"/>
  <c r="EV270" i="1"/>
  <c r="EW270" i="1"/>
  <c r="EV271" i="1"/>
  <c r="EW271" i="1"/>
  <c r="EV272" i="1"/>
  <c r="EW272" i="1"/>
  <c r="EV273" i="1"/>
  <c r="EW273" i="1"/>
  <c r="EV274" i="1"/>
  <c r="EW274" i="1"/>
  <c r="EV275" i="1"/>
  <c r="EW275" i="1"/>
  <c r="EV276" i="1"/>
  <c r="EW276" i="1"/>
  <c r="EV277" i="1"/>
  <c r="EW277" i="1"/>
  <c r="EV278" i="1"/>
  <c r="EW278" i="1"/>
  <c r="EV279" i="1"/>
  <c r="EW279" i="1"/>
  <c r="EV280" i="1"/>
  <c r="EW280" i="1"/>
  <c r="EV281" i="1"/>
  <c r="EW281" i="1"/>
  <c r="EV282" i="1"/>
  <c r="EW282" i="1"/>
  <c r="EV283" i="1"/>
  <c r="EW283" i="1"/>
  <c r="EV284" i="1"/>
  <c r="EW284" i="1"/>
  <c r="EV285" i="1"/>
  <c r="EW285" i="1"/>
  <c r="EV286" i="1"/>
  <c r="EW286" i="1"/>
  <c r="EV287" i="1"/>
  <c r="EW287" i="1"/>
  <c r="EV288" i="1"/>
  <c r="EW288" i="1"/>
  <c r="EV289" i="1"/>
  <c r="EW289" i="1"/>
  <c r="EV290" i="1"/>
  <c r="EW290" i="1"/>
  <c r="EV291" i="1"/>
  <c r="EW291" i="1"/>
  <c r="EV292" i="1"/>
  <c r="EW292" i="1"/>
  <c r="EV293" i="1"/>
  <c r="EW293" i="1"/>
  <c r="EV294" i="1"/>
  <c r="EW294" i="1"/>
  <c r="EV295" i="1"/>
  <c r="EW295" i="1"/>
  <c r="EV296" i="1"/>
  <c r="EW296" i="1"/>
  <c r="EV297" i="1"/>
  <c r="EW297" i="1"/>
  <c r="EV298" i="1"/>
  <c r="EW298" i="1"/>
  <c r="EV299" i="1"/>
  <c r="EW299" i="1"/>
  <c r="EV300" i="1"/>
  <c r="EW300" i="1"/>
  <c r="EV301" i="1"/>
  <c r="EW301" i="1"/>
  <c r="EV302" i="1"/>
  <c r="EW302" i="1"/>
  <c r="EV303" i="1"/>
  <c r="EW303" i="1"/>
  <c r="EV304" i="1"/>
  <c r="EW304" i="1"/>
  <c r="EV305" i="1"/>
  <c r="EW305" i="1"/>
  <c r="EV306" i="1"/>
  <c r="EW306" i="1"/>
  <c r="EV307" i="1"/>
  <c r="EW307" i="1"/>
  <c r="EV308" i="1"/>
  <c r="EW308" i="1"/>
  <c r="EV309" i="1"/>
  <c r="EW309" i="1"/>
  <c r="EV310" i="1"/>
  <c r="EW310" i="1"/>
  <c r="EV311" i="1"/>
  <c r="EW311" i="1"/>
  <c r="EV312" i="1"/>
  <c r="EW312" i="1"/>
  <c r="EV313" i="1"/>
  <c r="EW313" i="1"/>
  <c r="EV314" i="1"/>
  <c r="EW314" i="1"/>
  <c r="EV315" i="1"/>
  <c r="EW315" i="1"/>
  <c r="EV316" i="1"/>
  <c r="EW316" i="1"/>
  <c r="EV317" i="1"/>
  <c r="EW317" i="1"/>
  <c r="EV318" i="1"/>
  <c r="EW318" i="1"/>
  <c r="EV319" i="1"/>
  <c r="EW319" i="1"/>
  <c r="EV320" i="1"/>
  <c r="EW320" i="1"/>
  <c r="EV321" i="1"/>
  <c r="EW321" i="1"/>
  <c r="EV322" i="1"/>
  <c r="EW322" i="1"/>
  <c r="EV323" i="1"/>
  <c r="EW323" i="1"/>
  <c r="EV324" i="1"/>
  <c r="EW324" i="1"/>
  <c r="EV325" i="1"/>
  <c r="EW325" i="1"/>
  <c r="EV326" i="1"/>
  <c r="EW326" i="1"/>
  <c r="EV327" i="1"/>
  <c r="EW327" i="1"/>
  <c r="EV328" i="1"/>
  <c r="EW328" i="1"/>
  <c r="EV329" i="1"/>
  <c r="EW329" i="1"/>
  <c r="EV330" i="1"/>
  <c r="EW330" i="1"/>
  <c r="EV331" i="1"/>
  <c r="EW331" i="1"/>
  <c r="EV332" i="1"/>
  <c r="EW332" i="1"/>
  <c r="EV333" i="1"/>
  <c r="EW333" i="1"/>
  <c r="EV334" i="1"/>
  <c r="EW334" i="1"/>
  <c r="EV335" i="1"/>
  <c r="EW335" i="1"/>
  <c r="EV336" i="1"/>
  <c r="EW336" i="1"/>
  <c r="EV337" i="1"/>
  <c r="EW337" i="1"/>
  <c r="EV338" i="1"/>
  <c r="EW338" i="1"/>
  <c r="EV339" i="1"/>
  <c r="EW339" i="1"/>
  <c r="EV340" i="1"/>
  <c r="EW340" i="1"/>
  <c r="EV341" i="1"/>
  <c r="EW341" i="1"/>
  <c r="EV342" i="1"/>
  <c r="EW342" i="1"/>
  <c r="EV343" i="1"/>
  <c r="EW343" i="1"/>
  <c r="EV344" i="1"/>
  <c r="EW344" i="1"/>
  <c r="EV345" i="1"/>
  <c r="EW345" i="1"/>
  <c r="EV346" i="1"/>
  <c r="EW346" i="1"/>
  <c r="EV347" i="1"/>
  <c r="EW347" i="1"/>
  <c r="EV348" i="1"/>
  <c r="EW348" i="1"/>
  <c r="EV349" i="1"/>
  <c r="EW349" i="1"/>
  <c r="EV350" i="1"/>
  <c r="EW350" i="1"/>
  <c r="EV351" i="1"/>
  <c r="EW351" i="1"/>
  <c r="EV352" i="1"/>
  <c r="EW352" i="1"/>
  <c r="EV353" i="1"/>
  <c r="EW353" i="1"/>
  <c r="EV354" i="1"/>
  <c r="EW354" i="1"/>
  <c r="EV355" i="1"/>
  <c r="EW355" i="1"/>
  <c r="EV356" i="1"/>
  <c r="EW356" i="1"/>
  <c r="EV357" i="1"/>
  <c r="EW357" i="1"/>
  <c r="EV358" i="1"/>
  <c r="EW358" i="1"/>
  <c r="EV359" i="1"/>
  <c r="EW359" i="1"/>
  <c r="EV360" i="1"/>
  <c r="EW360" i="1"/>
  <c r="EV361" i="1"/>
  <c r="EW361" i="1"/>
  <c r="EV362" i="1"/>
  <c r="EW362" i="1"/>
  <c r="EV363" i="1"/>
  <c r="EW363" i="1"/>
  <c r="EV364" i="1"/>
  <c r="EW364" i="1"/>
  <c r="EV365" i="1"/>
  <c r="EW365" i="1"/>
  <c r="EV366" i="1"/>
  <c r="EW366" i="1"/>
  <c r="EV367" i="1"/>
  <c r="EW367" i="1"/>
  <c r="EV368" i="1"/>
  <c r="EW368" i="1"/>
  <c r="EV369" i="1"/>
  <c r="EW369" i="1"/>
  <c r="EV370" i="1"/>
  <c r="EW370" i="1"/>
  <c r="EV371" i="1"/>
  <c r="EW371" i="1"/>
  <c r="EV372" i="1"/>
  <c r="EW372" i="1"/>
  <c r="EV373" i="1"/>
  <c r="EW373" i="1"/>
  <c r="EV374" i="1"/>
  <c r="EW374" i="1"/>
  <c r="EV375" i="1"/>
  <c r="EW375" i="1"/>
  <c r="EV376" i="1"/>
  <c r="EW376" i="1"/>
  <c r="EV377" i="1"/>
  <c r="EW377" i="1"/>
  <c r="EV378" i="1"/>
  <c r="EW378" i="1"/>
  <c r="EV379" i="1"/>
  <c r="EW379" i="1"/>
  <c r="EV380" i="1"/>
  <c r="EW380" i="1"/>
  <c r="EV381" i="1"/>
  <c r="EW381" i="1"/>
  <c r="EV382" i="1"/>
  <c r="EW382" i="1"/>
  <c r="EV383" i="1"/>
  <c r="EW383" i="1"/>
  <c r="EV384" i="1"/>
  <c r="EW384" i="1"/>
  <c r="EV385" i="1"/>
  <c r="EW385" i="1"/>
  <c r="EU14" i="1"/>
  <c r="EU15" i="1"/>
  <c r="EU16" i="1"/>
  <c r="EU17" i="1"/>
  <c r="EU18" i="1"/>
  <c r="EU19" i="1"/>
  <c r="EU20" i="1"/>
  <c r="EU21" i="1"/>
  <c r="EU22" i="1"/>
  <c r="EU23" i="1"/>
  <c r="EU24" i="1"/>
  <c r="EU25" i="1"/>
  <c r="EU26" i="1"/>
  <c r="EU27" i="1"/>
  <c r="EU28" i="1"/>
  <c r="EU29" i="1"/>
  <c r="EU30" i="1"/>
  <c r="EU31" i="1"/>
  <c r="EU32" i="1"/>
  <c r="EU33" i="1"/>
  <c r="EU34" i="1"/>
  <c r="EU35" i="1"/>
  <c r="EU36" i="1"/>
  <c r="EU37" i="1"/>
  <c r="EU38" i="1"/>
  <c r="EU39" i="1"/>
  <c r="EU40" i="1"/>
  <c r="EU41" i="1"/>
  <c r="EU42" i="1"/>
  <c r="EU43" i="1"/>
  <c r="EU44" i="1"/>
  <c r="EU45" i="1"/>
  <c r="EU46" i="1"/>
  <c r="EU47" i="1"/>
  <c r="EU48" i="1"/>
  <c r="EU49" i="1"/>
  <c r="EU50" i="1"/>
  <c r="EU51" i="1"/>
  <c r="EU52" i="1"/>
  <c r="EU53" i="1"/>
  <c r="EU54" i="1"/>
  <c r="EU55" i="1"/>
  <c r="EU56" i="1"/>
  <c r="EU57" i="1"/>
  <c r="EU58" i="1"/>
  <c r="EU59" i="1"/>
  <c r="EU60" i="1"/>
  <c r="EU61" i="1"/>
  <c r="EU62" i="1"/>
  <c r="EU63" i="1"/>
  <c r="EU64" i="1"/>
  <c r="EU65" i="1"/>
  <c r="EU66" i="1"/>
  <c r="EU67" i="1"/>
  <c r="EU68" i="1"/>
  <c r="EU69" i="1"/>
  <c r="EU70" i="1"/>
  <c r="EU71" i="1"/>
  <c r="EU72" i="1"/>
  <c r="EU73" i="1"/>
  <c r="EU74" i="1"/>
  <c r="EU75" i="1"/>
  <c r="EU76" i="1"/>
  <c r="EU77" i="1"/>
  <c r="EU78" i="1"/>
  <c r="EU79" i="1"/>
  <c r="EU80" i="1"/>
  <c r="EU81" i="1"/>
  <c r="EU82" i="1"/>
  <c r="EU83" i="1"/>
  <c r="EU84" i="1"/>
  <c r="EU85" i="1"/>
  <c r="EU86" i="1"/>
  <c r="EU87" i="1"/>
  <c r="EU88" i="1"/>
  <c r="EU89" i="1"/>
  <c r="EU90" i="1"/>
  <c r="EU91" i="1"/>
  <c r="EU92" i="1"/>
  <c r="EU93" i="1"/>
  <c r="EU94" i="1"/>
  <c r="EU95" i="1"/>
  <c r="EU96" i="1"/>
  <c r="EU97" i="1"/>
  <c r="EU98" i="1"/>
  <c r="EU99" i="1"/>
  <c r="EU100" i="1"/>
  <c r="EU101" i="1"/>
  <c r="EU102" i="1"/>
  <c r="EU103" i="1"/>
  <c r="EU104" i="1"/>
  <c r="EU105" i="1"/>
  <c r="EU106" i="1"/>
  <c r="EU107" i="1"/>
  <c r="EU108" i="1"/>
  <c r="EU109" i="1"/>
  <c r="EU110" i="1"/>
  <c r="EU111" i="1"/>
  <c r="EU112" i="1"/>
  <c r="EU113" i="1"/>
  <c r="EU114" i="1"/>
  <c r="EU115" i="1"/>
  <c r="EU116" i="1"/>
  <c r="EU117" i="1"/>
  <c r="EU118" i="1"/>
  <c r="EU119" i="1"/>
  <c r="EU120" i="1"/>
  <c r="EU121" i="1"/>
  <c r="EU122" i="1"/>
  <c r="EU123" i="1"/>
  <c r="EU124" i="1"/>
  <c r="EU125" i="1"/>
  <c r="EU126" i="1"/>
  <c r="EU127" i="1"/>
  <c r="EU128" i="1"/>
  <c r="EU129" i="1"/>
  <c r="EU130" i="1"/>
  <c r="EU131" i="1"/>
  <c r="EU132" i="1"/>
  <c r="EU133" i="1"/>
  <c r="EU134" i="1"/>
  <c r="EU135" i="1"/>
  <c r="EU136" i="1"/>
  <c r="EU137" i="1"/>
  <c r="EU138" i="1"/>
  <c r="EU139" i="1"/>
  <c r="EU140" i="1"/>
  <c r="EU141" i="1"/>
  <c r="EU142" i="1"/>
  <c r="EU143" i="1"/>
  <c r="EU144" i="1"/>
  <c r="EU145" i="1"/>
  <c r="EU146" i="1"/>
  <c r="EU147" i="1"/>
  <c r="EU148" i="1"/>
  <c r="EU149" i="1"/>
  <c r="EU150" i="1"/>
  <c r="EU151" i="1"/>
  <c r="EU152" i="1"/>
  <c r="EU153" i="1"/>
  <c r="EU154" i="1"/>
  <c r="EU155" i="1"/>
  <c r="EU156" i="1"/>
  <c r="EU157" i="1"/>
  <c r="EU158" i="1"/>
  <c r="EU159" i="1"/>
  <c r="EU160" i="1"/>
  <c r="EU161" i="1"/>
  <c r="EU162" i="1"/>
  <c r="EU163" i="1"/>
  <c r="EU164" i="1"/>
  <c r="EU165" i="1"/>
  <c r="EU166" i="1"/>
  <c r="EU167" i="1"/>
  <c r="EU168" i="1"/>
  <c r="EU169" i="1"/>
  <c r="EU170" i="1"/>
  <c r="EU171" i="1"/>
  <c r="EU172" i="1"/>
  <c r="EU173" i="1"/>
  <c r="EU174" i="1"/>
  <c r="EU175" i="1"/>
  <c r="EU176" i="1"/>
  <c r="EU177" i="1"/>
  <c r="EU178" i="1"/>
  <c r="EU179" i="1"/>
  <c r="EU180" i="1"/>
  <c r="EU181" i="1"/>
  <c r="EU182" i="1"/>
  <c r="EU183" i="1"/>
  <c r="EU184" i="1"/>
  <c r="EU185" i="1"/>
  <c r="EU186" i="1"/>
  <c r="EU187" i="1"/>
  <c r="EU188" i="1"/>
  <c r="EU189" i="1"/>
  <c r="EU190" i="1"/>
  <c r="EU191" i="1"/>
  <c r="EU192" i="1"/>
  <c r="EU193" i="1"/>
  <c r="EU194" i="1"/>
  <c r="EU195" i="1"/>
  <c r="EU196" i="1"/>
  <c r="EU197" i="1"/>
  <c r="EU198" i="1"/>
  <c r="EU199" i="1"/>
  <c r="EU200" i="1"/>
  <c r="EU201" i="1"/>
  <c r="EU202" i="1"/>
  <c r="EU203" i="1"/>
  <c r="EU204" i="1"/>
  <c r="EU205" i="1"/>
  <c r="EU206" i="1"/>
  <c r="EU207" i="1"/>
  <c r="EU208" i="1"/>
  <c r="EU209" i="1"/>
  <c r="EU210" i="1"/>
  <c r="EU211" i="1"/>
  <c r="EU212" i="1"/>
  <c r="EU213" i="1"/>
  <c r="EU214" i="1"/>
  <c r="EU215" i="1"/>
  <c r="EU216" i="1"/>
  <c r="EU217" i="1"/>
  <c r="EU218" i="1"/>
  <c r="EU219" i="1"/>
  <c r="EU220" i="1"/>
  <c r="EU221" i="1"/>
  <c r="EU222" i="1"/>
  <c r="EU223" i="1"/>
  <c r="EU224" i="1"/>
  <c r="EU225" i="1"/>
  <c r="EU226" i="1"/>
  <c r="EU227" i="1"/>
  <c r="EU228" i="1"/>
  <c r="EU229" i="1"/>
  <c r="EU230" i="1"/>
  <c r="EU231" i="1"/>
  <c r="EU232" i="1"/>
  <c r="EU233" i="1"/>
  <c r="EU234" i="1"/>
  <c r="EU235" i="1"/>
  <c r="EU236" i="1"/>
  <c r="EU237" i="1"/>
  <c r="EU238" i="1"/>
  <c r="EU239" i="1"/>
  <c r="EU240" i="1"/>
  <c r="EU241" i="1"/>
  <c r="EU242" i="1"/>
  <c r="EU243" i="1"/>
  <c r="EU244" i="1"/>
  <c r="EU245" i="1"/>
  <c r="EU246" i="1"/>
  <c r="EU247" i="1"/>
  <c r="EU248" i="1"/>
  <c r="EU249" i="1"/>
  <c r="EU250" i="1"/>
  <c r="EU251" i="1"/>
  <c r="EU252" i="1"/>
  <c r="EU253" i="1"/>
  <c r="EU254" i="1"/>
  <c r="EU255" i="1"/>
  <c r="EU256" i="1"/>
  <c r="EU257" i="1"/>
  <c r="EU258" i="1"/>
  <c r="EU259" i="1"/>
  <c r="EU260" i="1"/>
  <c r="EU261" i="1"/>
  <c r="EU262" i="1"/>
  <c r="EU263" i="1"/>
  <c r="EU264" i="1"/>
  <c r="EU265" i="1"/>
  <c r="EU266" i="1"/>
  <c r="EU267" i="1"/>
  <c r="EU268" i="1"/>
  <c r="EU269" i="1"/>
  <c r="EU270" i="1"/>
  <c r="EU271" i="1"/>
  <c r="EU272" i="1"/>
  <c r="EU273" i="1"/>
  <c r="EU274" i="1"/>
  <c r="EU275" i="1"/>
  <c r="EU276" i="1"/>
  <c r="EU277" i="1"/>
  <c r="EU278" i="1"/>
  <c r="EU279" i="1"/>
  <c r="EU280" i="1"/>
  <c r="EU281" i="1"/>
  <c r="EU282" i="1"/>
  <c r="EU283" i="1"/>
  <c r="EU284" i="1"/>
  <c r="EU285" i="1"/>
  <c r="EU286" i="1"/>
  <c r="EU287" i="1"/>
  <c r="EU288" i="1"/>
  <c r="EU289" i="1"/>
  <c r="EU290" i="1"/>
  <c r="EU291" i="1"/>
  <c r="EU292" i="1"/>
  <c r="EU293" i="1"/>
  <c r="EU294" i="1"/>
  <c r="EU295" i="1"/>
  <c r="EU296" i="1"/>
  <c r="EU297" i="1"/>
  <c r="EU298" i="1"/>
  <c r="EU299" i="1"/>
  <c r="EU300" i="1"/>
  <c r="EU301" i="1"/>
  <c r="EU302" i="1"/>
  <c r="EU303" i="1"/>
  <c r="EU304" i="1"/>
  <c r="EU305" i="1"/>
  <c r="EU306" i="1"/>
  <c r="EU307" i="1"/>
  <c r="EU308" i="1"/>
  <c r="EU309" i="1"/>
  <c r="EU310" i="1"/>
  <c r="EU311" i="1"/>
  <c r="EU312" i="1"/>
  <c r="EU313" i="1"/>
  <c r="EU314" i="1"/>
  <c r="EU315" i="1"/>
  <c r="EU316" i="1"/>
  <c r="EU317" i="1"/>
  <c r="EU318" i="1"/>
  <c r="EU319" i="1"/>
  <c r="EU320" i="1"/>
  <c r="EU321" i="1"/>
  <c r="EU322" i="1"/>
  <c r="EU323" i="1"/>
  <c r="EU324" i="1"/>
  <c r="EU325" i="1"/>
  <c r="EU326" i="1"/>
  <c r="EU327" i="1"/>
  <c r="EU328" i="1"/>
  <c r="EU329" i="1"/>
  <c r="EU330" i="1"/>
  <c r="EU331" i="1"/>
  <c r="EU332" i="1"/>
  <c r="EU333" i="1"/>
  <c r="EU334" i="1"/>
  <c r="EU335" i="1"/>
  <c r="EU336" i="1"/>
  <c r="EU337" i="1"/>
  <c r="EU338" i="1"/>
  <c r="EU339" i="1"/>
  <c r="EU340" i="1"/>
  <c r="EU341" i="1"/>
  <c r="EU342" i="1"/>
  <c r="EU343" i="1"/>
  <c r="EU344" i="1"/>
  <c r="EU345" i="1"/>
  <c r="EU346" i="1"/>
  <c r="EU347" i="1"/>
  <c r="EU348" i="1"/>
  <c r="EU349" i="1"/>
  <c r="EU350" i="1"/>
  <c r="EU351" i="1"/>
  <c r="EU352" i="1"/>
  <c r="EU353" i="1"/>
  <c r="EU354" i="1"/>
  <c r="EU355" i="1"/>
  <c r="EU356" i="1"/>
  <c r="EU357" i="1"/>
  <c r="EU358" i="1"/>
  <c r="EU359" i="1"/>
  <c r="EU360" i="1"/>
  <c r="EU361" i="1"/>
  <c r="EU362" i="1"/>
  <c r="EU363" i="1"/>
  <c r="EU364" i="1"/>
  <c r="EU365" i="1"/>
  <c r="EU366" i="1"/>
  <c r="EU367" i="1"/>
  <c r="EU368" i="1"/>
  <c r="EU369" i="1"/>
  <c r="EU370" i="1"/>
  <c r="EU371" i="1"/>
  <c r="EU372" i="1"/>
  <c r="EU373" i="1"/>
  <c r="EU374" i="1"/>
  <c r="EU375" i="1"/>
  <c r="EU376" i="1"/>
  <c r="EU377" i="1"/>
  <c r="EU378" i="1"/>
  <c r="EU379" i="1"/>
  <c r="EU380" i="1"/>
  <c r="EU381" i="1"/>
  <c r="EU382" i="1"/>
  <c r="EU383" i="1"/>
  <c r="EU384" i="1"/>
  <c r="EU385" i="1"/>
  <c r="ES14" i="1"/>
  <c r="ET14" i="1"/>
  <c r="ES15" i="1"/>
  <c r="ET15" i="1"/>
  <c r="ES16" i="1"/>
  <c r="ET16" i="1"/>
  <c r="ES17" i="1"/>
  <c r="ET17" i="1"/>
  <c r="ES18" i="1"/>
  <c r="ET18" i="1"/>
  <c r="ES19" i="1"/>
  <c r="ET19" i="1"/>
  <c r="ES20" i="1"/>
  <c r="ET20" i="1"/>
  <c r="ES21" i="1"/>
  <c r="ET21" i="1"/>
  <c r="ES22" i="1"/>
  <c r="ET22" i="1"/>
  <c r="ES23" i="1"/>
  <c r="ET23" i="1"/>
  <c r="ES24" i="1"/>
  <c r="ET24" i="1"/>
  <c r="ES25" i="1"/>
  <c r="ET25" i="1"/>
  <c r="ES26" i="1"/>
  <c r="ET26" i="1"/>
  <c r="ES27" i="1"/>
  <c r="ET27" i="1"/>
  <c r="ES28" i="1"/>
  <c r="ET28" i="1"/>
  <c r="ES29" i="1"/>
  <c r="ET29" i="1"/>
  <c r="ES30" i="1"/>
  <c r="ET30" i="1"/>
  <c r="ES31" i="1"/>
  <c r="ET31" i="1"/>
  <c r="ES32" i="1"/>
  <c r="ET32" i="1"/>
  <c r="ES33" i="1"/>
  <c r="ET33" i="1"/>
  <c r="ES34" i="1"/>
  <c r="ET34" i="1"/>
  <c r="ES35" i="1"/>
  <c r="ET35" i="1"/>
  <c r="ES36" i="1"/>
  <c r="ET36" i="1"/>
  <c r="ES37" i="1"/>
  <c r="ET37" i="1"/>
  <c r="ES38" i="1"/>
  <c r="ET38" i="1"/>
  <c r="ES39" i="1"/>
  <c r="ET39" i="1"/>
  <c r="ES40" i="1"/>
  <c r="ET40" i="1"/>
  <c r="ES41" i="1"/>
  <c r="ET41" i="1"/>
  <c r="ES42" i="1"/>
  <c r="ET42" i="1"/>
  <c r="ES43" i="1"/>
  <c r="ET43" i="1"/>
  <c r="ES44" i="1"/>
  <c r="ET44" i="1"/>
  <c r="ES45" i="1"/>
  <c r="ET45" i="1"/>
  <c r="ES46" i="1"/>
  <c r="ET46" i="1"/>
  <c r="ES47" i="1"/>
  <c r="ET47" i="1"/>
  <c r="ES48" i="1"/>
  <c r="ET48" i="1"/>
  <c r="ES49" i="1"/>
  <c r="ET49" i="1"/>
  <c r="ES50" i="1"/>
  <c r="ET50" i="1"/>
  <c r="ES51" i="1"/>
  <c r="ET51" i="1"/>
  <c r="ES52" i="1"/>
  <c r="ET52" i="1"/>
  <c r="ES53" i="1"/>
  <c r="ET53" i="1"/>
  <c r="ES54" i="1"/>
  <c r="ET54" i="1"/>
  <c r="ES55" i="1"/>
  <c r="ET55" i="1"/>
  <c r="ES56" i="1"/>
  <c r="ET56" i="1"/>
  <c r="ES57" i="1"/>
  <c r="ET57" i="1"/>
  <c r="ES58" i="1"/>
  <c r="ET58" i="1"/>
  <c r="ES59" i="1"/>
  <c r="ET59" i="1"/>
  <c r="ES60" i="1"/>
  <c r="ET60" i="1"/>
  <c r="ES61" i="1"/>
  <c r="ET61" i="1"/>
  <c r="ES62" i="1"/>
  <c r="ET62" i="1"/>
  <c r="ES63" i="1"/>
  <c r="ET63" i="1"/>
  <c r="ES64" i="1"/>
  <c r="ET64" i="1"/>
  <c r="ES65" i="1"/>
  <c r="ET65" i="1"/>
  <c r="ES66" i="1"/>
  <c r="ET66" i="1"/>
  <c r="ES67" i="1"/>
  <c r="ET67" i="1"/>
  <c r="ES68" i="1"/>
  <c r="ET68" i="1"/>
  <c r="ES69" i="1"/>
  <c r="ET69" i="1"/>
  <c r="ES70" i="1"/>
  <c r="ET70" i="1"/>
  <c r="ES71" i="1"/>
  <c r="ET71" i="1"/>
  <c r="ES72" i="1"/>
  <c r="ET72" i="1"/>
  <c r="ES73" i="1"/>
  <c r="ET73" i="1"/>
  <c r="ES74" i="1"/>
  <c r="ET74" i="1"/>
  <c r="ES75" i="1"/>
  <c r="ET75" i="1"/>
  <c r="ES76" i="1"/>
  <c r="ET76" i="1"/>
  <c r="ES77" i="1"/>
  <c r="ET77" i="1"/>
  <c r="ES78" i="1"/>
  <c r="ET78" i="1"/>
  <c r="ES79" i="1"/>
  <c r="ET79" i="1"/>
  <c r="ES80" i="1"/>
  <c r="ET80" i="1"/>
  <c r="ES81" i="1"/>
  <c r="ET81" i="1"/>
  <c r="ES82" i="1"/>
  <c r="ET82" i="1"/>
  <c r="ES83" i="1"/>
  <c r="ET83" i="1"/>
  <c r="ES84" i="1"/>
  <c r="ET84" i="1"/>
  <c r="ES85" i="1"/>
  <c r="ET85" i="1"/>
  <c r="ES86" i="1"/>
  <c r="ET86" i="1"/>
  <c r="ES87" i="1"/>
  <c r="ET87" i="1"/>
  <c r="ES88" i="1"/>
  <c r="ET88" i="1"/>
  <c r="ES89" i="1"/>
  <c r="ET89" i="1"/>
  <c r="ES90" i="1"/>
  <c r="ET90" i="1"/>
  <c r="ES91" i="1"/>
  <c r="ET91" i="1"/>
  <c r="ES92" i="1"/>
  <c r="ET92" i="1"/>
  <c r="ES93" i="1"/>
  <c r="ET93" i="1"/>
  <c r="ES94" i="1"/>
  <c r="ET94" i="1"/>
  <c r="ES95" i="1"/>
  <c r="ET95" i="1"/>
  <c r="ES96" i="1"/>
  <c r="ET96" i="1"/>
  <c r="ES97" i="1"/>
  <c r="ET97" i="1"/>
  <c r="ES98" i="1"/>
  <c r="ET98" i="1"/>
  <c r="ES99" i="1"/>
  <c r="ET99" i="1"/>
  <c r="ES100" i="1"/>
  <c r="ET100" i="1"/>
  <c r="ES101" i="1"/>
  <c r="ET101" i="1"/>
  <c r="ES102" i="1"/>
  <c r="ET102" i="1"/>
  <c r="ES103" i="1"/>
  <c r="ET103" i="1"/>
  <c r="ES104" i="1"/>
  <c r="ET104" i="1"/>
  <c r="ES105" i="1"/>
  <c r="ET105" i="1"/>
  <c r="ES106" i="1"/>
  <c r="ET106" i="1"/>
  <c r="ES107" i="1"/>
  <c r="ET107" i="1"/>
  <c r="ES108" i="1"/>
  <c r="ET108" i="1"/>
  <c r="ES109" i="1"/>
  <c r="ET109" i="1"/>
  <c r="ES110" i="1"/>
  <c r="ET110" i="1"/>
  <c r="ES111" i="1"/>
  <c r="ET111" i="1"/>
  <c r="ES112" i="1"/>
  <c r="ET112" i="1"/>
  <c r="ES113" i="1"/>
  <c r="ET113" i="1"/>
  <c r="ES114" i="1"/>
  <c r="ET114" i="1"/>
  <c r="ES115" i="1"/>
  <c r="ET115" i="1"/>
  <c r="ES116" i="1"/>
  <c r="ET116" i="1"/>
  <c r="ES117" i="1"/>
  <c r="ET117" i="1"/>
  <c r="ES118" i="1"/>
  <c r="ET118" i="1"/>
  <c r="ES119" i="1"/>
  <c r="ET119" i="1"/>
  <c r="ES120" i="1"/>
  <c r="ET120" i="1"/>
  <c r="ES121" i="1"/>
  <c r="ET121" i="1"/>
  <c r="ES122" i="1"/>
  <c r="ET122" i="1"/>
  <c r="ES123" i="1"/>
  <c r="ET123" i="1"/>
  <c r="ES124" i="1"/>
  <c r="ET124" i="1"/>
  <c r="ES125" i="1"/>
  <c r="ET125" i="1"/>
  <c r="ES126" i="1"/>
  <c r="ET126" i="1"/>
  <c r="ES127" i="1"/>
  <c r="ET127" i="1"/>
  <c r="ES128" i="1"/>
  <c r="ET128" i="1"/>
  <c r="ES129" i="1"/>
  <c r="ET129" i="1"/>
  <c r="ES130" i="1"/>
  <c r="ET130" i="1"/>
  <c r="ES131" i="1"/>
  <c r="ET131" i="1"/>
  <c r="ES132" i="1"/>
  <c r="ET132" i="1"/>
  <c r="ES133" i="1"/>
  <c r="ET133" i="1"/>
  <c r="ES134" i="1"/>
  <c r="ET134" i="1"/>
  <c r="ES135" i="1"/>
  <c r="ET135" i="1"/>
  <c r="ES136" i="1"/>
  <c r="ET136" i="1"/>
  <c r="ES137" i="1"/>
  <c r="ET137" i="1"/>
  <c r="ES138" i="1"/>
  <c r="ET138" i="1"/>
  <c r="ES139" i="1"/>
  <c r="ET139" i="1"/>
  <c r="ES140" i="1"/>
  <c r="ET140" i="1"/>
  <c r="ES141" i="1"/>
  <c r="ET141" i="1"/>
  <c r="ES142" i="1"/>
  <c r="ET142" i="1"/>
  <c r="ES143" i="1"/>
  <c r="ET143" i="1"/>
  <c r="ES144" i="1"/>
  <c r="ET144" i="1"/>
  <c r="ES145" i="1"/>
  <c r="ET145" i="1"/>
  <c r="ES146" i="1"/>
  <c r="ET146" i="1"/>
  <c r="ES147" i="1"/>
  <c r="ET147" i="1"/>
  <c r="ES148" i="1"/>
  <c r="ET148" i="1"/>
  <c r="ES149" i="1"/>
  <c r="ET149" i="1"/>
  <c r="ES150" i="1"/>
  <c r="ET150" i="1"/>
  <c r="ES151" i="1"/>
  <c r="ET151" i="1"/>
  <c r="ES152" i="1"/>
  <c r="ET152" i="1"/>
  <c r="ES153" i="1"/>
  <c r="ET153" i="1"/>
  <c r="ES154" i="1"/>
  <c r="ET154" i="1"/>
  <c r="ES155" i="1"/>
  <c r="ET155" i="1"/>
  <c r="ES156" i="1"/>
  <c r="ET156" i="1"/>
  <c r="ES157" i="1"/>
  <c r="ET157" i="1"/>
  <c r="ES158" i="1"/>
  <c r="ET158" i="1"/>
  <c r="ES159" i="1"/>
  <c r="ET159" i="1"/>
  <c r="ES160" i="1"/>
  <c r="ET160" i="1"/>
  <c r="ES161" i="1"/>
  <c r="ET161" i="1"/>
  <c r="ES162" i="1"/>
  <c r="ET162" i="1"/>
  <c r="ES163" i="1"/>
  <c r="ET163" i="1"/>
  <c r="ES164" i="1"/>
  <c r="ET164" i="1"/>
  <c r="ES165" i="1"/>
  <c r="ET165" i="1"/>
  <c r="ES166" i="1"/>
  <c r="ET166" i="1"/>
  <c r="ES167" i="1"/>
  <c r="ET167" i="1"/>
  <c r="ES168" i="1"/>
  <c r="ET168" i="1"/>
  <c r="ES169" i="1"/>
  <c r="ET169" i="1"/>
  <c r="ES170" i="1"/>
  <c r="ET170" i="1"/>
  <c r="ES171" i="1"/>
  <c r="ET171" i="1"/>
  <c r="ES172" i="1"/>
  <c r="ET172" i="1"/>
  <c r="ES173" i="1"/>
  <c r="ET173" i="1"/>
  <c r="ES174" i="1"/>
  <c r="ET174" i="1"/>
  <c r="ES175" i="1"/>
  <c r="ET175" i="1"/>
  <c r="ES176" i="1"/>
  <c r="ET176" i="1"/>
  <c r="ES177" i="1"/>
  <c r="ET177" i="1"/>
  <c r="ES178" i="1"/>
  <c r="ET178" i="1"/>
  <c r="ES179" i="1"/>
  <c r="ET179" i="1"/>
  <c r="ES180" i="1"/>
  <c r="ET180" i="1"/>
  <c r="ES181" i="1"/>
  <c r="ET181" i="1"/>
  <c r="ES182" i="1"/>
  <c r="ET182" i="1"/>
  <c r="ES183" i="1"/>
  <c r="ET183" i="1"/>
  <c r="ES184" i="1"/>
  <c r="ET184" i="1"/>
  <c r="ES185" i="1"/>
  <c r="ET185" i="1"/>
  <c r="ES186" i="1"/>
  <c r="ET186" i="1"/>
  <c r="ES187" i="1"/>
  <c r="ET187" i="1"/>
  <c r="ES188" i="1"/>
  <c r="ET188" i="1"/>
  <c r="ES189" i="1"/>
  <c r="ET189" i="1"/>
  <c r="ES190" i="1"/>
  <c r="ET190" i="1"/>
  <c r="ES191" i="1"/>
  <c r="ET191" i="1"/>
  <c r="ES192" i="1"/>
  <c r="ET192" i="1"/>
  <c r="ES193" i="1"/>
  <c r="ET193" i="1"/>
  <c r="ES194" i="1"/>
  <c r="ET194" i="1"/>
  <c r="ES195" i="1"/>
  <c r="ET195" i="1"/>
  <c r="ES196" i="1"/>
  <c r="ET196" i="1"/>
  <c r="ES197" i="1"/>
  <c r="ET197" i="1"/>
  <c r="ES198" i="1"/>
  <c r="ET198" i="1"/>
  <c r="ES199" i="1"/>
  <c r="ET199" i="1"/>
  <c r="ES200" i="1"/>
  <c r="ET200" i="1"/>
  <c r="ES201" i="1"/>
  <c r="ET201" i="1"/>
  <c r="ES202" i="1"/>
  <c r="ET202" i="1"/>
  <c r="ES203" i="1"/>
  <c r="ET203" i="1"/>
  <c r="ES204" i="1"/>
  <c r="ET204" i="1"/>
  <c r="ES205" i="1"/>
  <c r="ET205" i="1"/>
  <c r="ES206" i="1"/>
  <c r="ET206" i="1"/>
  <c r="ES207" i="1"/>
  <c r="ET207" i="1"/>
  <c r="ES208" i="1"/>
  <c r="ET208" i="1"/>
  <c r="ES209" i="1"/>
  <c r="ET209" i="1"/>
  <c r="ES210" i="1"/>
  <c r="ET210" i="1"/>
  <c r="ES211" i="1"/>
  <c r="ET211" i="1"/>
  <c r="ES212" i="1"/>
  <c r="ET212" i="1"/>
  <c r="ES213" i="1"/>
  <c r="ET213" i="1"/>
  <c r="ES214" i="1"/>
  <c r="ET214" i="1"/>
  <c r="ES215" i="1"/>
  <c r="ET215" i="1"/>
  <c r="ES216" i="1"/>
  <c r="ET216" i="1"/>
  <c r="ES217" i="1"/>
  <c r="ET217" i="1"/>
  <c r="ES218" i="1"/>
  <c r="ET218" i="1"/>
  <c r="ES219" i="1"/>
  <c r="ET219" i="1"/>
  <c r="ES220" i="1"/>
  <c r="ET220" i="1"/>
  <c r="ES221" i="1"/>
  <c r="ET221" i="1"/>
  <c r="ES222" i="1"/>
  <c r="ET222" i="1"/>
  <c r="ES223" i="1"/>
  <c r="ET223" i="1"/>
  <c r="ES224" i="1"/>
  <c r="ET224" i="1"/>
  <c r="ES225" i="1"/>
  <c r="ET225" i="1"/>
  <c r="ES226" i="1"/>
  <c r="ET226" i="1"/>
  <c r="ES227" i="1"/>
  <c r="ET227" i="1"/>
  <c r="ES228" i="1"/>
  <c r="ET228" i="1"/>
  <c r="ES229" i="1"/>
  <c r="ET229" i="1"/>
  <c r="ES230" i="1"/>
  <c r="ET230" i="1"/>
  <c r="ES231" i="1"/>
  <c r="ET231" i="1"/>
  <c r="ES232" i="1"/>
  <c r="ET232" i="1"/>
  <c r="ES233" i="1"/>
  <c r="ET233" i="1"/>
  <c r="ES234" i="1"/>
  <c r="ET234" i="1"/>
  <c r="ES235" i="1"/>
  <c r="ET235" i="1"/>
  <c r="ES236" i="1"/>
  <c r="ET236" i="1"/>
  <c r="ES237" i="1"/>
  <c r="ET237" i="1"/>
  <c r="ES238" i="1"/>
  <c r="ET238" i="1"/>
  <c r="ES239" i="1"/>
  <c r="ET239" i="1"/>
  <c r="ES240" i="1"/>
  <c r="ET240" i="1"/>
  <c r="ES241" i="1"/>
  <c r="ET241" i="1"/>
  <c r="ES242" i="1"/>
  <c r="ET242" i="1"/>
  <c r="ES243" i="1"/>
  <c r="ET243" i="1"/>
  <c r="ES244" i="1"/>
  <c r="ET244" i="1"/>
  <c r="ES245" i="1"/>
  <c r="ET245" i="1"/>
  <c r="ES246" i="1"/>
  <c r="ET246" i="1"/>
  <c r="ES247" i="1"/>
  <c r="ET247" i="1"/>
  <c r="ES248" i="1"/>
  <c r="ET248" i="1"/>
  <c r="ES249" i="1"/>
  <c r="ET249" i="1"/>
  <c r="ES250" i="1"/>
  <c r="ET250" i="1"/>
  <c r="ES251" i="1"/>
  <c r="ET251" i="1"/>
  <c r="ES252" i="1"/>
  <c r="ET252" i="1"/>
  <c r="ES253" i="1"/>
  <c r="ET253" i="1"/>
  <c r="ES254" i="1"/>
  <c r="ET254" i="1"/>
  <c r="ES255" i="1"/>
  <c r="ET255" i="1"/>
  <c r="ES256" i="1"/>
  <c r="ET256" i="1"/>
  <c r="ES257" i="1"/>
  <c r="ET257" i="1"/>
  <c r="ES258" i="1"/>
  <c r="ET258" i="1"/>
  <c r="ES259" i="1"/>
  <c r="ET259" i="1"/>
  <c r="ES260" i="1"/>
  <c r="ET260" i="1"/>
  <c r="ES261" i="1"/>
  <c r="ET261" i="1"/>
  <c r="ES262" i="1"/>
  <c r="ET262" i="1"/>
  <c r="ES263" i="1"/>
  <c r="ET263" i="1"/>
  <c r="ES264" i="1"/>
  <c r="ET264" i="1"/>
  <c r="ES265" i="1"/>
  <c r="ET265" i="1"/>
  <c r="ES266" i="1"/>
  <c r="ET266" i="1"/>
  <c r="ES267" i="1"/>
  <c r="ET267" i="1"/>
  <c r="ES268" i="1"/>
  <c r="ET268" i="1"/>
  <c r="ES269" i="1"/>
  <c r="ET269" i="1"/>
  <c r="ES270" i="1"/>
  <c r="ET270" i="1"/>
  <c r="ES271" i="1"/>
  <c r="ET271" i="1"/>
  <c r="ES272" i="1"/>
  <c r="ET272" i="1"/>
  <c r="ES273" i="1"/>
  <c r="ET273" i="1"/>
  <c r="ES274" i="1"/>
  <c r="ET274" i="1"/>
  <c r="ES275" i="1"/>
  <c r="ET275" i="1"/>
  <c r="ES276" i="1"/>
  <c r="ET276" i="1"/>
  <c r="ES277" i="1"/>
  <c r="ET277" i="1"/>
  <c r="ES278" i="1"/>
  <c r="ET278" i="1"/>
  <c r="ES279" i="1"/>
  <c r="ET279" i="1"/>
  <c r="ES280" i="1"/>
  <c r="ET280" i="1"/>
  <c r="ES281" i="1"/>
  <c r="ET281" i="1"/>
  <c r="ES282" i="1"/>
  <c r="ET282" i="1"/>
  <c r="ES283" i="1"/>
  <c r="ET283" i="1"/>
  <c r="ES284" i="1"/>
  <c r="ET284" i="1"/>
  <c r="ES285" i="1"/>
  <c r="ET285" i="1"/>
  <c r="ES286" i="1"/>
  <c r="ET286" i="1"/>
  <c r="ES287" i="1"/>
  <c r="ET287" i="1"/>
  <c r="ES288" i="1"/>
  <c r="ET288" i="1"/>
  <c r="ES289" i="1"/>
  <c r="ET289" i="1"/>
  <c r="ES290" i="1"/>
  <c r="ET290" i="1"/>
  <c r="ES291" i="1"/>
  <c r="ET291" i="1"/>
  <c r="ES292" i="1"/>
  <c r="ET292" i="1"/>
  <c r="ES293" i="1"/>
  <c r="ET293" i="1"/>
  <c r="ES294" i="1"/>
  <c r="ET294" i="1"/>
  <c r="ES295" i="1"/>
  <c r="ET295" i="1"/>
  <c r="ES296" i="1"/>
  <c r="ET296" i="1"/>
  <c r="ES297" i="1"/>
  <c r="ET297" i="1"/>
  <c r="ES298" i="1"/>
  <c r="ET298" i="1"/>
  <c r="ES299" i="1"/>
  <c r="ET299" i="1"/>
  <c r="ES300" i="1"/>
  <c r="ET300" i="1"/>
  <c r="ES301" i="1"/>
  <c r="ET301" i="1"/>
  <c r="ES302" i="1"/>
  <c r="ET302" i="1"/>
  <c r="ES303" i="1"/>
  <c r="ET303" i="1"/>
  <c r="ES304" i="1"/>
  <c r="ET304" i="1"/>
  <c r="ES305" i="1"/>
  <c r="ET305" i="1"/>
  <c r="ES306" i="1"/>
  <c r="ET306" i="1"/>
  <c r="ES307" i="1"/>
  <c r="ET307" i="1"/>
  <c r="ES308" i="1"/>
  <c r="ET308" i="1"/>
  <c r="ES309" i="1"/>
  <c r="ET309" i="1"/>
  <c r="ES310" i="1"/>
  <c r="ET310" i="1"/>
  <c r="ES311" i="1"/>
  <c r="ET311" i="1"/>
  <c r="ES312" i="1"/>
  <c r="ET312" i="1"/>
  <c r="ES313" i="1"/>
  <c r="ET313" i="1"/>
  <c r="ES314" i="1"/>
  <c r="ET314" i="1"/>
  <c r="ES315" i="1"/>
  <c r="ET315" i="1"/>
  <c r="ES316" i="1"/>
  <c r="ET316" i="1"/>
  <c r="ES317" i="1"/>
  <c r="ET317" i="1"/>
  <c r="ES318" i="1"/>
  <c r="ET318" i="1"/>
  <c r="ES319" i="1"/>
  <c r="ET319" i="1"/>
  <c r="ES320" i="1"/>
  <c r="ET320" i="1"/>
  <c r="ES321" i="1"/>
  <c r="ET321" i="1"/>
  <c r="ES322" i="1"/>
  <c r="ET322" i="1"/>
  <c r="ES323" i="1"/>
  <c r="ET323" i="1"/>
  <c r="ES324" i="1"/>
  <c r="ET324" i="1"/>
  <c r="ES325" i="1"/>
  <c r="ET325" i="1"/>
  <c r="ES326" i="1"/>
  <c r="ET326" i="1"/>
  <c r="ES327" i="1"/>
  <c r="ET327" i="1"/>
  <c r="ES328" i="1"/>
  <c r="ET328" i="1"/>
  <c r="ES329" i="1"/>
  <c r="ET329" i="1"/>
  <c r="ES330" i="1"/>
  <c r="ET330" i="1"/>
  <c r="ES331" i="1"/>
  <c r="ET331" i="1"/>
  <c r="ES332" i="1"/>
  <c r="ET332" i="1"/>
  <c r="ES333" i="1"/>
  <c r="ET333" i="1"/>
  <c r="ES334" i="1"/>
  <c r="ET334" i="1"/>
  <c r="ES335" i="1"/>
  <c r="ET335" i="1"/>
  <c r="ES336" i="1"/>
  <c r="ET336" i="1"/>
  <c r="ES337" i="1"/>
  <c r="ET337" i="1"/>
  <c r="ES338" i="1"/>
  <c r="ET338" i="1"/>
  <c r="ES339" i="1"/>
  <c r="ET339" i="1"/>
  <c r="ES340" i="1"/>
  <c r="ET340" i="1"/>
  <c r="ES341" i="1"/>
  <c r="ET341" i="1"/>
  <c r="ES342" i="1"/>
  <c r="ET342" i="1"/>
  <c r="ES343" i="1"/>
  <c r="ET343" i="1"/>
  <c r="ES344" i="1"/>
  <c r="ET344" i="1"/>
  <c r="ES345" i="1"/>
  <c r="ET345" i="1"/>
  <c r="ES346" i="1"/>
  <c r="ET346" i="1"/>
  <c r="ES347" i="1"/>
  <c r="ET347" i="1"/>
  <c r="ES348" i="1"/>
  <c r="ET348" i="1"/>
  <c r="ES349" i="1"/>
  <c r="ET349" i="1"/>
  <c r="ES350" i="1"/>
  <c r="ET350" i="1"/>
  <c r="ES351" i="1"/>
  <c r="ET351" i="1"/>
  <c r="ES352" i="1"/>
  <c r="ET352" i="1"/>
  <c r="ES353" i="1"/>
  <c r="ET353" i="1"/>
  <c r="ES354" i="1"/>
  <c r="ET354" i="1"/>
  <c r="ES355" i="1"/>
  <c r="ET355" i="1"/>
  <c r="ES356" i="1"/>
  <c r="ET356" i="1"/>
  <c r="ES357" i="1"/>
  <c r="ET357" i="1"/>
  <c r="ES358" i="1"/>
  <c r="ET358" i="1"/>
  <c r="ES359" i="1"/>
  <c r="ET359" i="1"/>
  <c r="ES360" i="1"/>
  <c r="ET360" i="1"/>
  <c r="ES361" i="1"/>
  <c r="ET361" i="1"/>
  <c r="ES362" i="1"/>
  <c r="ET362" i="1"/>
  <c r="ES363" i="1"/>
  <c r="ET363" i="1"/>
  <c r="ES364" i="1"/>
  <c r="ET364" i="1"/>
  <c r="ES365" i="1"/>
  <c r="ET365" i="1"/>
  <c r="ES366" i="1"/>
  <c r="ET366" i="1"/>
  <c r="ES367" i="1"/>
  <c r="ET367" i="1"/>
  <c r="ES368" i="1"/>
  <c r="ET368" i="1"/>
  <c r="ES369" i="1"/>
  <c r="ET369" i="1"/>
  <c r="ES370" i="1"/>
  <c r="ET370" i="1"/>
  <c r="ES371" i="1"/>
  <c r="ET371" i="1"/>
  <c r="ES372" i="1"/>
  <c r="ET372" i="1"/>
  <c r="ES373" i="1"/>
  <c r="ET373" i="1"/>
  <c r="ES374" i="1"/>
  <c r="ET374" i="1"/>
  <c r="ES375" i="1"/>
  <c r="ET375" i="1"/>
  <c r="ES376" i="1"/>
  <c r="ET376" i="1"/>
  <c r="ES377" i="1"/>
  <c r="ET377" i="1"/>
  <c r="ES378" i="1"/>
  <c r="ET378" i="1"/>
  <c r="ES379" i="1"/>
  <c r="ET379" i="1"/>
  <c r="ES380" i="1"/>
  <c r="ET380" i="1"/>
  <c r="ES381" i="1"/>
  <c r="ET381" i="1"/>
  <c r="ES382" i="1"/>
  <c r="ET382" i="1"/>
  <c r="ES383" i="1"/>
  <c r="ET383" i="1"/>
  <c r="ES384" i="1"/>
  <c r="ET384" i="1"/>
  <c r="ES385" i="1"/>
  <c r="ET385" i="1"/>
  <c r="DM381" i="1"/>
  <c r="DM375" i="1"/>
  <c r="DM374" i="1"/>
  <c r="DM373" i="1"/>
  <c r="DM372" i="1"/>
  <c r="DM371" i="1"/>
  <c r="DM370" i="1"/>
  <c r="DM369" i="1"/>
  <c r="DM368" i="1"/>
  <c r="DM367" i="1"/>
  <c r="DM366" i="1"/>
  <c r="DM365" i="1"/>
  <c r="DM364" i="1"/>
  <c r="DM363" i="1"/>
  <c r="DM362" i="1"/>
  <c r="DM361" i="1"/>
  <c r="DM360" i="1"/>
  <c r="DM359" i="1"/>
  <c r="DM358" i="1"/>
  <c r="DM357" i="1"/>
  <c r="DM356" i="1"/>
  <c r="DM355" i="1"/>
  <c r="DM351" i="1"/>
  <c r="DM350" i="1"/>
  <c r="DM349" i="1"/>
  <c r="DM348" i="1"/>
  <c r="DM347" i="1"/>
  <c r="DM346" i="1"/>
  <c r="DM345" i="1"/>
  <c r="DM344" i="1"/>
  <c r="DM343" i="1"/>
  <c r="DM342" i="1"/>
  <c r="DM341" i="1"/>
  <c r="DM340" i="1"/>
  <c r="DM339" i="1"/>
  <c r="DM338" i="1"/>
  <c r="DM337" i="1"/>
  <c r="DM336" i="1"/>
  <c r="DM335" i="1"/>
  <c r="DM334" i="1"/>
  <c r="DM333" i="1"/>
  <c r="DM332" i="1"/>
  <c r="DM331" i="1"/>
  <c r="DM330" i="1"/>
  <c r="DM329" i="1"/>
  <c r="DM328" i="1"/>
  <c r="DM327" i="1"/>
  <c r="DM326" i="1"/>
  <c r="DM325" i="1"/>
  <c r="DM324" i="1"/>
  <c r="DM323" i="1"/>
  <c r="DM322" i="1"/>
  <c r="DM321" i="1"/>
  <c r="DM320" i="1"/>
  <c r="DM319" i="1"/>
  <c r="DM318" i="1"/>
  <c r="DM317" i="1"/>
  <c r="DM316" i="1"/>
  <c r="DM315" i="1"/>
  <c r="DM314" i="1"/>
  <c r="DM313" i="1"/>
  <c r="DM312" i="1"/>
  <c r="DM311" i="1"/>
  <c r="DM310" i="1"/>
  <c r="DM309" i="1"/>
  <c r="DM308" i="1"/>
  <c r="DM307" i="1"/>
  <c r="DM306" i="1"/>
  <c r="DM305" i="1"/>
  <c r="DM304" i="1"/>
  <c r="DM303" i="1"/>
  <c r="DM302" i="1"/>
  <c r="DM301" i="1"/>
  <c r="DM300" i="1"/>
  <c r="DM299" i="1"/>
  <c r="DM298" i="1"/>
  <c r="DM294" i="1"/>
  <c r="DM293" i="1"/>
  <c r="DM292" i="1"/>
  <c r="DM291" i="1"/>
  <c r="DM290" i="1"/>
  <c r="DM289" i="1"/>
  <c r="DM288" i="1"/>
  <c r="DM287" i="1"/>
  <c r="DM286" i="1"/>
  <c r="DM285" i="1"/>
  <c r="DM284" i="1"/>
  <c r="DM283" i="1"/>
  <c r="DM282" i="1"/>
  <c r="DM281" i="1"/>
  <c r="DM280" i="1"/>
  <c r="DM279" i="1"/>
  <c r="DM278" i="1"/>
  <c r="DM277" i="1"/>
  <c r="DM276" i="1"/>
  <c r="DM275" i="1"/>
  <c r="DM274" i="1"/>
  <c r="DM273" i="1"/>
  <c r="DM272" i="1"/>
  <c r="DM271" i="1"/>
  <c r="DM270" i="1"/>
  <c r="DM269" i="1"/>
  <c r="DM268" i="1"/>
  <c r="DM267" i="1"/>
  <c r="DM266" i="1"/>
  <c r="DM265" i="1"/>
  <c r="DM264" i="1"/>
  <c r="DM263" i="1"/>
  <c r="DM262" i="1"/>
  <c r="DM261" i="1"/>
  <c r="DM260" i="1"/>
  <c r="DM259" i="1"/>
  <c r="DM258" i="1"/>
  <c r="DM257" i="1"/>
  <c r="DM256" i="1"/>
  <c r="DM255" i="1"/>
  <c r="DM254" i="1"/>
  <c r="DM253" i="1"/>
  <c r="DM252" i="1"/>
  <c r="DM251" i="1"/>
  <c r="DM250" i="1"/>
  <c r="DM249" i="1"/>
  <c r="DM248" i="1"/>
  <c r="DM247" i="1"/>
  <c r="DM246" i="1"/>
  <c r="DM245" i="1"/>
  <c r="DM244" i="1"/>
  <c r="DM243" i="1"/>
  <c r="DM242" i="1"/>
  <c r="DM241" i="1"/>
  <c r="DM240" i="1"/>
  <c r="DM239" i="1"/>
  <c r="DM238" i="1"/>
  <c r="DM237" i="1"/>
  <c r="DM236" i="1"/>
  <c r="DM235" i="1"/>
  <c r="DM234" i="1"/>
  <c r="DM233" i="1"/>
  <c r="DM232" i="1"/>
  <c r="DM231" i="1"/>
  <c r="DM230" i="1"/>
  <c r="DM229" i="1"/>
  <c r="DM228" i="1"/>
  <c r="DM227" i="1"/>
  <c r="DM226" i="1"/>
  <c r="DM225" i="1"/>
  <c r="DM224" i="1"/>
  <c r="DM223" i="1"/>
  <c r="DM222" i="1"/>
  <c r="DM221" i="1"/>
  <c r="DM220" i="1"/>
  <c r="DM219" i="1"/>
  <c r="DM218" i="1"/>
  <c r="DM217" i="1"/>
  <c r="DM216" i="1"/>
  <c r="DM215" i="1"/>
  <c r="DM214" i="1"/>
  <c r="DM213" i="1"/>
  <c r="DM212" i="1"/>
  <c r="DM211" i="1"/>
  <c r="DM210" i="1"/>
  <c r="DM209" i="1"/>
  <c r="DM208" i="1"/>
  <c r="DM207" i="1"/>
  <c r="DM206" i="1"/>
  <c r="DM205" i="1"/>
  <c r="DM204" i="1"/>
  <c r="DM203" i="1"/>
  <c r="DM202" i="1"/>
  <c r="DM201" i="1"/>
  <c r="DM200" i="1"/>
  <c r="DM199" i="1"/>
  <c r="DM198" i="1"/>
  <c r="DM197" i="1"/>
  <c r="DM196" i="1"/>
  <c r="DM195" i="1"/>
  <c r="DM194" i="1"/>
  <c r="DM193" i="1"/>
  <c r="DM192" i="1"/>
  <c r="DM191" i="1"/>
  <c r="DM190" i="1"/>
  <c r="DM189" i="1"/>
  <c r="DM188" i="1"/>
  <c r="DM187" i="1"/>
  <c r="DM186" i="1"/>
  <c r="DM185" i="1"/>
  <c r="DM184" i="1"/>
  <c r="DM183" i="1"/>
  <c r="DM182" i="1"/>
  <c r="DM181" i="1"/>
  <c r="DM180" i="1"/>
  <c r="DM179" i="1"/>
  <c r="DM178" i="1"/>
  <c r="DM177" i="1"/>
  <c r="DM176" i="1"/>
  <c r="DM175" i="1"/>
  <c r="DM174" i="1"/>
  <c r="DM173" i="1"/>
  <c r="DM172" i="1"/>
  <c r="DM171" i="1"/>
  <c r="DM170" i="1"/>
  <c r="DM169" i="1"/>
  <c r="DM168" i="1"/>
  <c r="DM167" i="1"/>
  <c r="DM166" i="1"/>
  <c r="DM165" i="1"/>
  <c r="DM164" i="1"/>
  <c r="DM163" i="1"/>
  <c r="DM162" i="1"/>
  <c r="DM161" i="1"/>
  <c r="DM160" i="1"/>
  <c r="DM159" i="1"/>
  <c r="DM158" i="1"/>
  <c r="DM157" i="1"/>
  <c r="DM156" i="1"/>
  <c r="DM155" i="1"/>
  <c r="DM154" i="1"/>
  <c r="DM153" i="1"/>
  <c r="DM152" i="1"/>
  <c r="DM151" i="1"/>
  <c r="DM150" i="1"/>
  <c r="DM149" i="1"/>
  <c r="DM148" i="1"/>
  <c r="DM147" i="1"/>
  <c r="DM146" i="1"/>
  <c r="DM145" i="1"/>
  <c r="DM144" i="1"/>
  <c r="DM143" i="1"/>
  <c r="DM142" i="1"/>
  <c r="DM141" i="1"/>
  <c r="DM140" i="1"/>
  <c r="DM139" i="1"/>
  <c r="DM138" i="1"/>
  <c r="DM137" i="1"/>
  <c r="DM136" i="1"/>
  <c r="DM135" i="1"/>
  <c r="DM134" i="1"/>
  <c r="DM133" i="1"/>
  <c r="DM132" i="1"/>
  <c r="DM131" i="1"/>
  <c r="DM130" i="1"/>
  <c r="DM129" i="1"/>
  <c r="DM128" i="1"/>
  <c r="DM127" i="1"/>
  <c r="DM126" i="1"/>
  <c r="DM125" i="1"/>
  <c r="DM124" i="1"/>
  <c r="DM123" i="1"/>
  <c r="DM122" i="1"/>
  <c r="DM121" i="1"/>
  <c r="DM120" i="1"/>
  <c r="DM119" i="1"/>
  <c r="DM118" i="1"/>
  <c r="DM117" i="1"/>
  <c r="DM116" i="1"/>
  <c r="DM115" i="1"/>
  <c r="DM114" i="1"/>
  <c r="DM113" i="1"/>
  <c r="DM112" i="1"/>
  <c r="DM111" i="1"/>
  <c r="DM110" i="1"/>
  <c r="DM109" i="1"/>
  <c r="DM108" i="1"/>
  <c r="DM107" i="1"/>
  <c r="DM106" i="1"/>
  <c r="DM105" i="1"/>
  <c r="DM104" i="1"/>
  <c r="DM103" i="1"/>
  <c r="DM102" i="1"/>
  <c r="DM101" i="1"/>
  <c r="DM100" i="1"/>
  <c r="DM99" i="1"/>
  <c r="DM98" i="1"/>
  <c r="DM97" i="1"/>
  <c r="DM96" i="1"/>
  <c r="DM95" i="1"/>
  <c r="DM94" i="1"/>
  <c r="DM93" i="1"/>
  <c r="DM92" i="1"/>
  <c r="DM91" i="1"/>
  <c r="DM90" i="1"/>
  <c r="DM89" i="1"/>
  <c r="DM88" i="1"/>
  <c r="DM87" i="1"/>
  <c r="DM86" i="1"/>
  <c r="DM85" i="1"/>
  <c r="DM84" i="1"/>
  <c r="DM83" i="1"/>
  <c r="DM82" i="1"/>
  <c r="DM81" i="1"/>
  <c r="DM80" i="1"/>
  <c r="DM79" i="1"/>
  <c r="DM78" i="1"/>
  <c r="DM77" i="1"/>
  <c r="DM76" i="1"/>
  <c r="DM75" i="1"/>
  <c r="DM74" i="1"/>
  <c r="DM73" i="1"/>
  <c r="DM72" i="1"/>
  <c r="DM71" i="1"/>
  <c r="DM70" i="1"/>
  <c r="DM69" i="1"/>
  <c r="DM68" i="1"/>
  <c r="DM67" i="1"/>
  <c r="DM66" i="1"/>
  <c r="DM65" i="1"/>
  <c r="DM64" i="1"/>
  <c r="DM63" i="1"/>
  <c r="DM62" i="1"/>
  <c r="DM61" i="1"/>
  <c r="DM60" i="1"/>
  <c r="DM59" i="1"/>
  <c r="DM58" i="1"/>
  <c r="DM57" i="1"/>
  <c r="DM56" i="1"/>
  <c r="DM55" i="1"/>
  <c r="DM54" i="1"/>
  <c r="DM53" i="1"/>
  <c r="DM52" i="1"/>
  <c r="DM51" i="1"/>
  <c r="DM50" i="1"/>
  <c r="DM49" i="1"/>
  <c r="DM48" i="1"/>
  <c r="DM47" i="1"/>
  <c r="DM46" i="1"/>
  <c r="DM45" i="1"/>
  <c r="DM44" i="1"/>
  <c r="DM43" i="1"/>
  <c r="DM42" i="1"/>
  <c r="DM41" i="1"/>
  <c r="DM40" i="1"/>
  <c r="DM39" i="1"/>
  <c r="DM38" i="1"/>
  <c r="DM37" i="1"/>
  <c r="DM36" i="1"/>
  <c r="DM35" i="1"/>
  <c r="DM34" i="1"/>
  <c r="DM33" i="1"/>
  <c r="DM32" i="1"/>
  <c r="DM31" i="1"/>
  <c r="DM30" i="1"/>
  <c r="DM27" i="1"/>
  <c r="DM26" i="1"/>
  <c r="DM25" i="1"/>
  <c r="DM24" i="1"/>
  <c r="DM23" i="1"/>
  <c r="DM22" i="1"/>
  <c r="DM21" i="1"/>
  <c r="DM16" i="1"/>
  <c r="H16" i="1" s="1"/>
  <c r="D295" i="1" l="1"/>
  <c r="D352" i="1"/>
  <c r="D15" i="1"/>
  <c r="DQ420" i="1"/>
  <c r="DK392" i="1"/>
  <c r="DM392" i="1" s="1"/>
  <c r="H392" i="1" s="1"/>
  <c r="DK395" i="1"/>
  <c r="DK387" i="1"/>
  <c r="DM395" i="1"/>
  <c r="H395" i="1" s="1"/>
  <c r="DK393" i="1"/>
  <c r="DM393" i="1" s="1"/>
  <c r="H393" i="1" s="1"/>
  <c r="DK388" i="1"/>
  <c r="DM388" i="1" s="1"/>
  <c r="H388" i="1" s="1"/>
  <c r="DK389" i="1"/>
  <c r="DL395" i="1"/>
  <c r="DK394" i="1"/>
  <c r="DK386" i="1"/>
  <c r="DM386" i="1" s="1"/>
  <c r="H386" i="1" s="1"/>
  <c r="DM389" i="1"/>
  <c r="H389" i="1" s="1"/>
  <c r="DK396" i="1"/>
  <c r="DM396" i="1" s="1"/>
  <c r="DK397" i="1"/>
  <c r="DL389" i="1"/>
  <c r="DK390" i="1"/>
  <c r="DM390" i="1" s="1"/>
  <c r="H390" i="1" s="1"/>
  <c r="DK391" i="1"/>
  <c r="DM391" i="1" s="1"/>
  <c r="H391" i="1" s="1"/>
  <c r="DL392" i="1"/>
  <c r="H396" i="1"/>
  <c r="DM387" i="1"/>
  <c r="H387" i="1" s="1"/>
  <c r="DL393" i="1"/>
  <c r="DL387" i="1"/>
  <c r="DL397" i="1"/>
  <c r="DL391" i="1"/>
  <c r="DM394" i="1" l="1"/>
  <c r="H394" i="1" s="1"/>
  <c r="DM397" i="1"/>
  <c r="H397" i="1" s="1"/>
  <c r="E79" i="1" l="1"/>
  <c r="C5" i="11" l="1"/>
  <c r="C4" i="11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C18" i="12"/>
  <c r="D18" i="12" s="1"/>
  <c r="E18" i="12" s="1"/>
  <c r="F18" i="12" s="1"/>
  <c r="G18" i="12" s="1"/>
  <c r="H18" i="12" s="1"/>
  <c r="I18" i="12" s="1"/>
  <c r="J18" i="12" s="1"/>
  <c r="B5" i="5" l="1"/>
  <c r="B4" i="12"/>
  <c r="B5" i="12"/>
  <c r="B6" i="5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DS62" i="1"/>
  <c r="DT62" i="1"/>
  <c r="DU62" i="1"/>
  <c r="DV62" i="1"/>
  <c r="DW62" i="1"/>
  <c r="DX62" i="1"/>
  <c r="DY62" i="1"/>
  <c r="DZ62" i="1"/>
  <c r="EA62" i="1"/>
  <c r="EB62" i="1"/>
  <c r="EC62" i="1"/>
  <c r="ED62" i="1"/>
  <c r="EE62" i="1"/>
  <c r="EF62" i="1"/>
  <c r="EG62" i="1"/>
  <c r="EH62" i="1"/>
  <c r="EI62" i="1"/>
  <c r="EJ62" i="1"/>
  <c r="EK62" i="1"/>
  <c r="EL62" i="1"/>
  <c r="EM62" i="1"/>
  <c r="EN62" i="1"/>
  <c r="EO62" i="1"/>
  <c r="EP62" i="1"/>
  <c r="EQ62" i="1"/>
  <c r="ER62" i="1"/>
  <c r="DS63" i="1"/>
  <c r="DT63" i="1"/>
  <c r="DU63" i="1"/>
  <c r="DV63" i="1"/>
  <c r="DW63" i="1"/>
  <c r="DX63" i="1"/>
  <c r="DY63" i="1"/>
  <c r="DZ63" i="1"/>
  <c r="EA63" i="1"/>
  <c r="EB63" i="1"/>
  <c r="EC63" i="1"/>
  <c r="ED63" i="1"/>
  <c r="EE63" i="1"/>
  <c r="EF63" i="1"/>
  <c r="EG63" i="1"/>
  <c r="EH63" i="1"/>
  <c r="EI63" i="1"/>
  <c r="EJ63" i="1"/>
  <c r="EK63" i="1"/>
  <c r="EL63" i="1"/>
  <c r="EM63" i="1"/>
  <c r="EN63" i="1"/>
  <c r="EO63" i="1"/>
  <c r="EP63" i="1"/>
  <c r="EQ63" i="1"/>
  <c r="ER63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DS65" i="1"/>
  <c r="DT65" i="1"/>
  <c r="DU65" i="1"/>
  <c r="DV65" i="1"/>
  <c r="DW65" i="1"/>
  <c r="DX65" i="1"/>
  <c r="DY65" i="1"/>
  <c r="DZ65" i="1"/>
  <c r="EA65" i="1"/>
  <c r="EB65" i="1"/>
  <c r="EC65" i="1"/>
  <c r="ED65" i="1"/>
  <c r="EE65" i="1"/>
  <c r="EF65" i="1"/>
  <c r="EG65" i="1"/>
  <c r="EH65" i="1"/>
  <c r="EI65" i="1"/>
  <c r="EJ65" i="1"/>
  <c r="EK65" i="1"/>
  <c r="EL65" i="1"/>
  <c r="EM65" i="1"/>
  <c r="EN65" i="1"/>
  <c r="EO65" i="1"/>
  <c r="EP65" i="1"/>
  <c r="EQ65" i="1"/>
  <c r="ER65" i="1"/>
  <c r="DS66" i="1"/>
  <c r="DT66" i="1"/>
  <c r="DU66" i="1"/>
  <c r="DV66" i="1"/>
  <c r="DW66" i="1"/>
  <c r="DX66" i="1"/>
  <c r="DY66" i="1"/>
  <c r="DZ66" i="1"/>
  <c r="EA66" i="1"/>
  <c r="EB66" i="1"/>
  <c r="EC66" i="1"/>
  <c r="ED66" i="1"/>
  <c r="EE66" i="1"/>
  <c r="EF66" i="1"/>
  <c r="EG66" i="1"/>
  <c r="EH66" i="1"/>
  <c r="EI66" i="1"/>
  <c r="EJ66" i="1"/>
  <c r="EK66" i="1"/>
  <c r="EL66" i="1"/>
  <c r="EM66" i="1"/>
  <c r="EN66" i="1"/>
  <c r="EO66" i="1"/>
  <c r="EP66" i="1"/>
  <c r="EQ66" i="1"/>
  <c r="ER66" i="1"/>
  <c r="DS67" i="1"/>
  <c r="DT67" i="1"/>
  <c r="DU67" i="1"/>
  <c r="DV67" i="1"/>
  <c r="DW67" i="1"/>
  <c r="DX67" i="1"/>
  <c r="DY67" i="1"/>
  <c r="DZ67" i="1"/>
  <c r="EA67" i="1"/>
  <c r="EB67" i="1"/>
  <c r="EC67" i="1"/>
  <c r="ED67" i="1"/>
  <c r="EE67" i="1"/>
  <c r="EF67" i="1"/>
  <c r="EG67" i="1"/>
  <c r="EH67" i="1"/>
  <c r="EI67" i="1"/>
  <c r="EJ67" i="1"/>
  <c r="EK67" i="1"/>
  <c r="EL67" i="1"/>
  <c r="EM67" i="1"/>
  <c r="EN67" i="1"/>
  <c r="EO67" i="1"/>
  <c r="EP67" i="1"/>
  <c r="EQ67" i="1"/>
  <c r="ER67" i="1"/>
  <c r="DS68" i="1"/>
  <c r="DT68" i="1"/>
  <c r="DU68" i="1"/>
  <c r="DV68" i="1"/>
  <c r="DW68" i="1"/>
  <c r="DX68" i="1"/>
  <c r="DY68" i="1"/>
  <c r="DZ68" i="1"/>
  <c r="EA68" i="1"/>
  <c r="EB68" i="1"/>
  <c r="EC68" i="1"/>
  <c r="ED68" i="1"/>
  <c r="EE68" i="1"/>
  <c r="EF68" i="1"/>
  <c r="EG68" i="1"/>
  <c r="EH68" i="1"/>
  <c r="EI68" i="1"/>
  <c r="EJ68" i="1"/>
  <c r="EK68" i="1"/>
  <c r="EL68" i="1"/>
  <c r="EM68" i="1"/>
  <c r="EN68" i="1"/>
  <c r="EO68" i="1"/>
  <c r="EP68" i="1"/>
  <c r="EQ68" i="1"/>
  <c r="ER68" i="1"/>
  <c r="DS69" i="1"/>
  <c r="DT69" i="1"/>
  <c r="DU69" i="1"/>
  <c r="DV69" i="1"/>
  <c r="DW69" i="1"/>
  <c r="DX69" i="1"/>
  <c r="DY69" i="1"/>
  <c r="DZ69" i="1"/>
  <c r="EA69" i="1"/>
  <c r="EB69" i="1"/>
  <c r="EC69" i="1"/>
  <c r="ED69" i="1"/>
  <c r="EE69" i="1"/>
  <c r="EF69" i="1"/>
  <c r="EG69" i="1"/>
  <c r="EH69" i="1"/>
  <c r="EI69" i="1"/>
  <c r="EJ69" i="1"/>
  <c r="EK69" i="1"/>
  <c r="EL69" i="1"/>
  <c r="EM69" i="1"/>
  <c r="EN69" i="1"/>
  <c r="EO69" i="1"/>
  <c r="EP69" i="1"/>
  <c r="EQ69" i="1"/>
  <c r="ER69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DS71" i="1"/>
  <c r="DT71" i="1"/>
  <c r="DU71" i="1"/>
  <c r="DV71" i="1"/>
  <c r="DW71" i="1"/>
  <c r="DX71" i="1"/>
  <c r="DY71" i="1"/>
  <c r="DZ71" i="1"/>
  <c r="EA71" i="1"/>
  <c r="EB71" i="1"/>
  <c r="EC71" i="1"/>
  <c r="ED71" i="1"/>
  <c r="EE71" i="1"/>
  <c r="EF71" i="1"/>
  <c r="EG71" i="1"/>
  <c r="EH71" i="1"/>
  <c r="EI71" i="1"/>
  <c r="EJ71" i="1"/>
  <c r="EK71" i="1"/>
  <c r="EL71" i="1"/>
  <c r="EM71" i="1"/>
  <c r="EN71" i="1"/>
  <c r="EO71" i="1"/>
  <c r="EP71" i="1"/>
  <c r="EQ71" i="1"/>
  <c r="ER71" i="1"/>
  <c r="DS72" i="1"/>
  <c r="DT72" i="1"/>
  <c r="DU72" i="1"/>
  <c r="DV72" i="1"/>
  <c r="DW72" i="1"/>
  <c r="DX72" i="1"/>
  <c r="DY72" i="1"/>
  <c r="DZ72" i="1"/>
  <c r="EA72" i="1"/>
  <c r="EB72" i="1"/>
  <c r="EC72" i="1"/>
  <c r="ED72" i="1"/>
  <c r="EE72" i="1"/>
  <c r="EF72" i="1"/>
  <c r="EG72" i="1"/>
  <c r="EH72" i="1"/>
  <c r="EI72" i="1"/>
  <c r="EJ72" i="1"/>
  <c r="EK72" i="1"/>
  <c r="EL72" i="1"/>
  <c r="EM72" i="1"/>
  <c r="EN72" i="1"/>
  <c r="EO72" i="1"/>
  <c r="EP72" i="1"/>
  <c r="EQ72" i="1"/>
  <c r="ER72" i="1"/>
  <c r="DS73" i="1"/>
  <c r="DT73" i="1"/>
  <c r="DU73" i="1"/>
  <c r="DV73" i="1"/>
  <c r="DW73" i="1"/>
  <c r="DX73" i="1"/>
  <c r="DY73" i="1"/>
  <c r="DZ73" i="1"/>
  <c r="EA73" i="1"/>
  <c r="EB73" i="1"/>
  <c r="EC73" i="1"/>
  <c r="ED73" i="1"/>
  <c r="EE73" i="1"/>
  <c r="EF73" i="1"/>
  <c r="EG73" i="1"/>
  <c r="EH73" i="1"/>
  <c r="EI73" i="1"/>
  <c r="EJ73" i="1"/>
  <c r="EK73" i="1"/>
  <c r="EL73" i="1"/>
  <c r="EM73" i="1"/>
  <c r="EN73" i="1"/>
  <c r="EO73" i="1"/>
  <c r="EP73" i="1"/>
  <c r="EQ73" i="1"/>
  <c r="ER73" i="1"/>
  <c r="DS74" i="1"/>
  <c r="DT74" i="1"/>
  <c r="DU74" i="1"/>
  <c r="DV74" i="1"/>
  <c r="DW74" i="1"/>
  <c r="DX74" i="1"/>
  <c r="DY74" i="1"/>
  <c r="DZ74" i="1"/>
  <c r="EA74" i="1"/>
  <c r="EB74" i="1"/>
  <c r="EC74" i="1"/>
  <c r="ED74" i="1"/>
  <c r="EE74" i="1"/>
  <c r="EF74" i="1"/>
  <c r="EG74" i="1"/>
  <c r="EH74" i="1"/>
  <c r="EI74" i="1"/>
  <c r="EJ74" i="1"/>
  <c r="EK74" i="1"/>
  <c r="EL74" i="1"/>
  <c r="EM74" i="1"/>
  <c r="EN74" i="1"/>
  <c r="EO74" i="1"/>
  <c r="EP74" i="1"/>
  <c r="EQ74" i="1"/>
  <c r="ER74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DS76" i="1"/>
  <c r="DT76" i="1"/>
  <c r="DU76" i="1"/>
  <c r="DV76" i="1"/>
  <c r="DW76" i="1"/>
  <c r="DX76" i="1"/>
  <c r="DY76" i="1"/>
  <c r="DZ76" i="1"/>
  <c r="EA76" i="1"/>
  <c r="EB76" i="1"/>
  <c r="EC76" i="1"/>
  <c r="ED76" i="1"/>
  <c r="EE76" i="1"/>
  <c r="EF76" i="1"/>
  <c r="EG76" i="1"/>
  <c r="EH76" i="1"/>
  <c r="EI76" i="1"/>
  <c r="EJ76" i="1"/>
  <c r="EK76" i="1"/>
  <c r="EL76" i="1"/>
  <c r="EM76" i="1"/>
  <c r="EN76" i="1"/>
  <c r="EO76" i="1"/>
  <c r="EP76" i="1"/>
  <c r="EQ76" i="1"/>
  <c r="ER76" i="1"/>
  <c r="DS77" i="1"/>
  <c r="DT77" i="1"/>
  <c r="DU77" i="1"/>
  <c r="DV77" i="1"/>
  <c r="DW77" i="1"/>
  <c r="DX77" i="1"/>
  <c r="DY77" i="1"/>
  <c r="DZ77" i="1"/>
  <c r="EA77" i="1"/>
  <c r="EB77" i="1"/>
  <c r="EC77" i="1"/>
  <c r="ED77" i="1"/>
  <c r="EE77" i="1"/>
  <c r="EF77" i="1"/>
  <c r="EG77" i="1"/>
  <c r="EH77" i="1"/>
  <c r="EI77" i="1"/>
  <c r="EJ77" i="1"/>
  <c r="EK77" i="1"/>
  <c r="EL77" i="1"/>
  <c r="EM77" i="1"/>
  <c r="EN77" i="1"/>
  <c r="EO77" i="1"/>
  <c r="EP77" i="1"/>
  <c r="EQ77" i="1"/>
  <c r="ER77" i="1"/>
  <c r="DS78" i="1"/>
  <c r="DT78" i="1"/>
  <c r="DU78" i="1"/>
  <c r="DV78" i="1"/>
  <c r="DW78" i="1"/>
  <c r="DX78" i="1"/>
  <c r="DY78" i="1"/>
  <c r="DZ78" i="1"/>
  <c r="EA78" i="1"/>
  <c r="EB78" i="1"/>
  <c r="EC78" i="1"/>
  <c r="ED78" i="1"/>
  <c r="EE78" i="1"/>
  <c r="EF78" i="1"/>
  <c r="EG78" i="1"/>
  <c r="EH78" i="1"/>
  <c r="EI78" i="1"/>
  <c r="EJ78" i="1"/>
  <c r="EK78" i="1"/>
  <c r="EL78" i="1"/>
  <c r="EM78" i="1"/>
  <c r="EN78" i="1"/>
  <c r="EO78" i="1"/>
  <c r="EP78" i="1"/>
  <c r="EQ78" i="1"/>
  <c r="ER78" i="1"/>
  <c r="DS79" i="1"/>
  <c r="DT79" i="1"/>
  <c r="DU79" i="1"/>
  <c r="DV79" i="1"/>
  <c r="DW79" i="1"/>
  <c r="DX79" i="1"/>
  <c r="DY79" i="1"/>
  <c r="DZ79" i="1"/>
  <c r="EA79" i="1"/>
  <c r="EB79" i="1"/>
  <c r="EC79" i="1"/>
  <c r="ED79" i="1"/>
  <c r="EE79" i="1"/>
  <c r="EF79" i="1"/>
  <c r="EG79" i="1"/>
  <c r="EH79" i="1"/>
  <c r="EI79" i="1"/>
  <c r="EJ79" i="1"/>
  <c r="EK79" i="1"/>
  <c r="EL79" i="1"/>
  <c r="EM79" i="1"/>
  <c r="EN79" i="1"/>
  <c r="EO79" i="1"/>
  <c r="EP79" i="1"/>
  <c r="EQ79" i="1"/>
  <c r="ER79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DS81" i="1"/>
  <c r="DT81" i="1"/>
  <c r="DU81" i="1"/>
  <c r="DV81" i="1"/>
  <c r="DW81" i="1"/>
  <c r="DX81" i="1"/>
  <c r="DY81" i="1"/>
  <c r="DZ81" i="1"/>
  <c r="EA81" i="1"/>
  <c r="EB81" i="1"/>
  <c r="EC81" i="1"/>
  <c r="ED81" i="1"/>
  <c r="EE81" i="1"/>
  <c r="EF81" i="1"/>
  <c r="EG81" i="1"/>
  <c r="EH81" i="1"/>
  <c r="EI81" i="1"/>
  <c r="EJ81" i="1"/>
  <c r="EK81" i="1"/>
  <c r="EL81" i="1"/>
  <c r="EM81" i="1"/>
  <c r="EN81" i="1"/>
  <c r="EO81" i="1"/>
  <c r="EP81" i="1"/>
  <c r="EQ81" i="1"/>
  <c r="ER81" i="1"/>
  <c r="DS82" i="1"/>
  <c r="DT82" i="1"/>
  <c r="DU82" i="1"/>
  <c r="DV82" i="1"/>
  <c r="DW82" i="1"/>
  <c r="DX82" i="1"/>
  <c r="DY82" i="1"/>
  <c r="DZ82" i="1"/>
  <c r="EA82" i="1"/>
  <c r="EB82" i="1"/>
  <c r="EC82" i="1"/>
  <c r="ED82" i="1"/>
  <c r="EE82" i="1"/>
  <c r="EF82" i="1"/>
  <c r="EG82" i="1"/>
  <c r="EH82" i="1"/>
  <c r="EI82" i="1"/>
  <c r="EJ82" i="1"/>
  <c r="EK82" i="1"/>
  <c r="EL82" i="1"/>
  <c r="EM82" i="1"/>
  <c r="EN82" i="1"/>
  <c r="EO82" i="1"/>
  <c r="EP82" i="1"/>
  <c r="EQ82" i="1"/>
  <c r="ER82" i="1"/>
  <c r="DS83" i="1"/>
  <c r="DT83" i="1"/>
  <c r="DU83" i="1"/>
  <c r="DV83" i="1"/>
  <c r="DW83" i="1"/>
  <c r="DX83" i="1"/>
  <c r="DY83" i="1"/>
  <c r="DZ83" i="1"/>
  <c r="EA83" i="1"/>
  <c r="EB83" i="1"/>
  <c r="EC83" i="1"/>
  <c r="ED83" i="1"/>
  <c r="EE83" i="1"/>
  <c r="EF83" i="1"/>
  <c r="EG83" i="1"/>
  <c r="EH83" i="1"/>
  <c r="EI83" i="1"/>
  <c r="EJ83" i="1"/>
  <c r="EK83" i="1"/>
  <c r="EL83" i="1"/>
  <c r="EM83" i="1"/>
  <c r="EN83" i="1"/>
  <c r="EO83" i="1"/>
  <c r="EP83" i="1"/>
  <c r="EQ83" i="1"/>
  <c r="ER83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EO84" i="1"/>
  <c r="EP84" i="1"/>
  <c r="EQ84" i="1"/>
  <c r="ER84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EO85" i="1"/>
  <c r="EP85" i="1"/>
  <c r="EQ85" i="1"/>
  <c r="ER85" i="1"/>
  <c r="DS86" i="1"/>
  <c r="DT86" i="1"/>
  <c r="DU86" i="1"/>
  <c r="DV86" i="1"/>
  <c r="DW86" i="1"/>
  <c r="DX86" i="1"/>
  <c r="DY86" i="1"/>
  <c r="DZ86" i="1"/>
  <c r="EA86" i="1"/>
  <c r="EB86" i="1"/>
  <c r="EC86" i="1"/>
  <c r="ED86" i="1"/>
  <c r="EE86" i="1"/>
  <c r="EF86" i="1"/>
  <c r="EG86" i="1"/>
  <c r="EH86" i="1"/>
  <c r="EI86" i="1"/>
  <c r="EJ86" i="1"/>
  <c r="EK86" i="1"/>
  <c r="EL86" i="1"/>
  <c r="EM86" i="1"/>
  <c r="EN86" i="1"/>
  <c r="EO86" i="1"/>
  <c r="EP86" i="1"/>
  <c r="EQ86" i="1"/>
  <c r="ER86" i="1"/>
  <c r="DS87" i="1"/>
  <c r="DT87" i="1"/>
  <c r="DU87" i="1"/>
  <c r="DV87" i="1"/>
  <c r="DW87" i="1"/>
  <c r="DX87" i="1"/>
  <c r="DY87" i="1"/>
  <c r="DZ87" i="1"/>
  <c r="EA87" i="1"/>
  <c r="EB87" i="1"/>
  <c r="EC87" i="1"/>
  <c r="ED87" i="1"/>
  <c r="EE87" i="1"/>
  <c r="EF87" i="1"/>
  <c r="EG87" i="1"/>
  <c r="EH87" i="1"/>
  <c r="EI87" i="1"/>
  <c r="EJ87" i="1"/>
  <c r="EK87" i="1"/>
  <c r="EL87" i="1"/>
  <c r="EM87" i="1"/>
  <c r="EN87" i="1"/>
  <c r="EO87" i="1"/>
  <c r="EP87" i="1"/>
  <c r="EQ87" i="1"/>
  <c r="ER87" i="1"/>
  <c r="DS88" i="1"/>
  <c r="DT88" i="1"/>
  <c r="DU88" i="1"/>
  <c r="DV88" i="1"/>
  <c r="DW88" i="1"/>
  <c r="DX88" i="1"/>
  <c r="DY88" i="1"/>
  <c r="DZ88" i="1"/>
  <c r="EA88" i="1"/>
  <c r="EB88" i="1"/>
  <c r="EC88" i="1"/>
  <c r="ED88" i="1"/>
  <c r="EE88" i="1"/>
  <c r="EF88" i="1"/>
  <c r="EG88" i="1"/>
  <c r="EH88" i="1"/>
  <c r="EI88" i="1"/>
  <c r="EJ88" i="1"/>
  <c r="EK88" i="1"/>
  <c r="EL88" i="1"/>
  <c r="EM88" i="1"/>
  <c r="EN88" i="1"/>
  <c r="EO88" i="1"/>
  <c r="EP88" i="1"/>
  <c r="EQ88" i="1"/>
  <c r="ER88" i="1"/>
  <c r="DS89" i="1"/>
  <c r="DT89" i="1"/>
  <c r="DU89" i="1"/>
  <c r="DV89" i="1"/>
  <c r="DW89" i="1"/>
  <c r="DX89" i="1"/>
  <c r="DY89" i="1"/>
  <c r="DZ89" i="1"/>
  <c r="EA89" i="1"/>
  <c r="EB89" i="1"/>
  <c r="EC89" i="1"/>
  <c r="ED89" i="1"/>
  <c r="EE89" i="1"/>
  <c r="EF89" i="1"/>
  <c r="EG89" i="1"/>
  <c r="EH89" i="1"/>
  <c r="EI89" i="1"/>
  <c r="EJ89" i="1"/>
  <c r="EK89" i="1"/>
  <c r="EL89" i="1"/>
  <c r="EM89" i="1"/>
  <c r="EN89" i="1"/>
  <c r="EO89" i="1"/>
  <c r="EP89" i="1"/>
  <c r="EQ89" i="1"/>
  <c r="ER89" i="1"/>
  <c r="DS90" i="1"/>
  <c r="DT90" i="1"/>
  <c r="DU90" i="1"/>
  <c r="DV90" i="1"/>
  <c r="DW90" i="1"/>
  <c r="DX90" i="1"/>
  <c r="DY90" i="1"/>
  <c r="DZ90" i="1"/>
  <c r="EA90" i="1"/>
  <c r="EB90" i="1"/>
  <c r="EC90" i="1"/>
  <c r="ED90" i="1"/>
  <c r="EE90" i="1"/>
  <c r="EF90" i="1"/>
  <c r="EG90" i="1"/>
  <c r="EH90" i="1"/>
  <c r="EI90" i="1"/>
  <c r="EJ90" i="1"/>
  <c r="EK90" i="1"/>
  <c r="EL90" i="1"/>
  <c r="EM90" i="1"/>
  <c r="EN90" i="1"/>
  <c r="EO90" i="1"/>
  <c r="EP90" i="1"/>
  <c r="EQ90" i="1"/>
  <c r="ER90" i="1"/>
  <c r="DS91" i="1"/>
  <c r="DT91" i="1"/>
  <c r="DU91" i="1"/>
  <c r="DV91" i="1"/>
  <c r="DW91" i="1"/>
  <c r="DX91" i="1"/>
  <c r="DY91" i="1"/>
  <c r="DZ91" i="1"/>
  <c r="EA91" i="1"/>
  <c r="EB91" i="1"/>
  <c r="EC91" i="1"/>
  <c r="ED91" i="1"/>
  <c r="EE91" i="1"/>
  <c r="EF91" i="1"/>
  <c r="EG91" i="1"/>
  <c r="EH91" i="1"/>
  <c r="EI91" i="1"/>
  <c r="EJ91" i="1"/>
  <c r="EK91" i="1"/>
  <c r="EL91" i="1"/>
  <c r="EM91" i="1"/>
  <c r="EN91" i="1"/>
  <c r="EO91" i="1"/>
  <c r="EP91" i="1"/>
  <c r="EQ91" i="1"/>
  <c r="ER91" i="1"/>
  <c r="DS92" i="1"/>
  <c r="DT92" i="1"/>
  <c r="DU92" i="1"/>
  <c r="DV92" i="1"/>
  <c r="DW92" i="1"/>
  <c r="DX92" i="1"/>
  <c r="DY92" i="1"/>
  <c r="DZ92" i="1"/>
  <c r="EA92" i="1"/>
  <c r="EB92" i="1"/>
  <c r="EC92" i="1"/>
  <c r="ED92" i="1"/>
  <c r="EE92" i="1"/>
  <c r="EF92" i="1"/>
  <c r="EG92" i="1"/>
  <c r="EH92" i="1"/>
  <c r="EI92" i="1"/>
  <c r="EJ92" i="1"/>
  <c r="EK92" i="1"/>
  <c r="EL92" i="1"/>
  <c r="EM92" i="1"/>
  <c r="EN92" i="1"/>
  <c r="EO92" i="1"/>
  <c r="EP92" i="1"/>
  <c r="EQ92" i="1"/>
  <c r="ER92" i="1"/>
  <c r="DS93" i="1"/>
  <c r="DT93" i="1"/>
  <c r="DU93" i="1"/>
  <c r="DV93" i="1"/>
  <c r="DW93" i="1"/>
  <c r="DX93" i="1"/>
  <c r="DY93" i="1"/>
  <c r="DZ93" i="1"/>
  <c r="EA93" i="1"/>
  <c r="EB93" i="1"/>
  <c r="EC93" i="1"/>
  <c r="ED93" i="1"/>
  <c r="EE93" i="1"/>
  <c r="EF93" i="1"/>
  <c r="EG93" i="1"/>
  <c r="EH93" i="1"/>
  <c r="EI93" i="1"/>
  <c r="EJ93" i="1"/>
  <c r="EK93" i="1"/>
  <c r="EL93" i="1"/>
  <c r="EM93" i="1"/>
  <c r="EN93" i="1"/>
  <c r="EO93" i="1"/>
  <c r="EP93" i="1"/>
  <c r="EQ93" i="1"/>
  <c r="ER93" i="1"/>
  <c r="DS94" i="1"/>
  <c r="DT94" i="1"/>
  <c r="DU94" i="1"/>
  <c r="DV94" i="1"/>
  <c r="DW94" i="1"/>
  <c r="DX94" i="1"/>
  <c r="DY94" i="1"/>
  <c r="DZ94" i="1"/>
  <c r="EA94" i="1"/>
  <c r="EB94" i="1"/>
  <c r="EC94" i="1"/>
  <c r="ED94" i="1"/>
  <c r="EE94" i="1"/>
  <c r="EF94" i="1"/>
  <c r="EG94" i="1"/>
  <c r="EH94" i="1"/>
  <c r="EI94" i="1"/>
  <c r="EJ94" i="1"/>
  <c r="EK94" i="1"/>
  <c r="EL94" i="1"/>
  <c r="EM94" i="1"/>
  <c r="EN94" i="1"/>
  <c r="EO94" i="1"/>
  <c r="EP94" i="1"/>
  <c r="EQ94" i="1"/>
  <c r="ER94" i="1"/>
  <c r="DS95" i="1"/>
  <c r="DT95" i="1"/>
  <c r="DU95" i="1"/>
  <c r="DV95" i="1"/>
  <c r="DW95" i="1"/>
  <c r="DX95" i="1"/>
  <c r="DY95" i="1"/>
  <c r="DZ95" i="1"/>
  <c r="EA95" i="1"/>
  <c r="EB95" i="1"/>
  <c r="EC95" i="1"/>
  <c r="ED95" i="1"/>
  <c r="EE95" i="1"/>
  <c r="EF95" i="1"/>
  <c r="EG95" i="1"/>
  <c r="EH95" i="1"/>
  <c r="EI95" i="1"/>
  <c r="EJ95" i="1"/>
  <c r="EK95" i="1"/>
  <c r="EL95" i="1"/>
  <c r="EM95" i="1"/>
  <c r="EN95" i="1"/>
  <c r="EO95" i="1"/>
  <c r="EP95" i="1"/>
  <c r="EQ95" i="1"/>
  <c r="ER95" i="1"/>
  <c r="DS96" i="1"/>
  <c r="DT96" i="1"/>
  <c r="DU96" i="1"/>
  <c r="DV96" i="1"/>
  <c r="DW96" i="1"/>
  <c r="DX96" i="1"/>
  <c r="DY96" i="1"/>
  <c r="DZ96" i="1"/>
  <c r="EA96" i="1"/>
  <c r="EB96" i="1"/>
  <c r="EC96" i="1"/>
  <c r="ED96" i="1"/>
  <c r="EE96" i="1"/>
  <c r="EF96" i="1"/>
  <c r="EG96" i="1"/>
  <c r="EH96" i="1"/>
  <c r="EI96" i="1"/>
  <c r="EJ96" i="1"/>
  <c r="EK96" i="1"/>
  <c r="EL96" i="1"/>
  <c r="EM96" i="1"/>
  <c r="EN96" i="1"/>
  <c r="EO96" i="1"/>
  <c r="EP96" i="1"/>
  <c r="EQ96" i="1"/>
  <c r="ER96" i="1"/>
  <c r="DS97" i="1"/>
  <c r="DT97" i="1"/>
  <c r="DU97" i="1"/>
  <c r="DV97" i="1"/>
  <c r="DW97" i="1"/>
  <c r="DX97" i="1"/>
  <c r="DY97" i="1"/>
  <c r="DZ97" i="1"/>
  <c r="EA97" i="1"/>
  <c r="EB97" i="1"/>
  <c r="EC97" i="1"/>
  <c r="ED97" i="1"/>
  <c r="EE97" i="1"/>
  <c r="EF97" i="1"/>
  <c r="EG97" i="1"/>
  <c r="EH97" i="1"/>
  <c r="EI97" i="1"/>
  <c r="EJ97" i="1"/>
  <c r="EK97" i="1"/>
  <c r="EL97" i="1"/>
  <c r="EM97" i="1"/>
  <c r="EN97" i="1"/>
  <c r="EO97" i="1"/>
  <c r="EP97" i="1"/>
  <c r="EQ97" i="1"/>
  <c r="ER97" i="1"/>
  <c r="DS98" i="1"/>
  <c r="DT98" i="1"/>
  <c r="DU98" i="1"/>
  <c r="DV98" i="1"/>
  <c r="DW98" i="1"/>
  <c r="DX98" i="1"/>
  <c r="DY98" i="1"/>
  <c r="DZ98" i="1"/>
  <c r="EA98" i="1"/>
  <c r="EB98" i="1"/>
  <c r="EC98" i="1"/>
  <c r="ED98" i="1"/>
  <c r="EE98" i="1"/>
  <c r="EF98" i="1"/>
  <c r="EG98" i="1"/>
  <c r="EH98" i="1"/>
  <c r="EI98" i="1"/>
  <c r="EJ98" i="1"/>
  <c r="EK98" i="1"/>
  <c r="EL98" i="1"/>
  <c r="EM98" i="1"/>
  <c r="EN98" i="1"/>
  <c r="EO98" i="1"/>
  <c r="EP98" i="1"/>
  <c r="EQ98" i="1"/>
  <c r="ER98" i="1"/>
  <c r="DS99" i="1"/>
  <c r="DT99" i="1"/>
  <c r="DU99" i="1"/>
  <c r="DV99" i="1"/>
  <c r="DW99" i="1"/>
  <c r="DX99" i="1"/>
  <c r="DY99" i="1"/>
  <c r="DZ99" i="1"/>
  <c r="EA99" i="1"/>
  <c r="EB99" i="1"/>
  <c r="EC99" i="1"/>
  <c r="ED99" i="1"/>
  <c r="EE99" i="1"/>
  <c r="EF99" i="1"/>
  <c r="EG99" i="1"/>
  <c r="EH99" i="1"/>
  <c r="EI99" i="1"/>
  <c r="EJ99" i="1"/>
  <c r="EK99" i="1"/>
  <c r="EL99" i="1"/>
  <c r="EM99" i="1"/>
  <c r="EN99" i="1"/>
  <c r="EO99" i="1"/>
  <c r="EP99" i="1"/>
  <c r="EQ99" i="1"/>
  <c r="ER99" i="1"/>
  <c r="DS100" i="1"/>
  <c r="DT100" i="1"/>
  <c r="DU100" i="1"/>
  <c r="DV100" i="1"/>
  <c r="DW100" i="1"/>
  <c r="DX100" i="1"/>
  <c r="DY100" i="1"/>
  <c r="DZ100" i="1"/>
  <c r="EA100" i="1"/>
  <c r="EB100" i="1"/>
  <c r="EC100" i="1"/>
  <c r="ED100" i="1"/>
  <c r="EE100" i="1"/>
  <c r="EF100" i="1"/>
  <c r="EG100" i="1"/>
  <c r="EH100" i="1"/>
  <c r="EI100" i="1"/>
  <c r="EJ100" i="1"/>
  <c r="EK100" i="1"/>
  <c r="EL100" i="1"/>
  <c r="EM100" i="1"/>
  <c r="EN100" i="1"/>
  <c r="EO100" i="1"/>
  <c r="EP100" i="1"/>
  <c r="EQ100" i="1"/>
  <c r="ER100" i="1"/>
  <c r="DS101" i="1"/>
  <c r="DT101" i="1"/>
  <c r="DU101" i="1"/>
  <c r="DV101" i="1"/>
  <c r="DW101" i="1"/>
  <c r="DX101" i="1"/>
  <c r="DY101" i="1"/>
  <c r="DZ101" i="1"/>
  <c r="EA101" i="1"/>
  <c r="EB101" i="1"/>
  <c r="EC101" i="1"/>
  <c r="ED101" i="1"/>
  <c r="EE101" i="1"/>
  <c r="EF101" i="1"/>
  <c r="EG101" i="1"/>
  <c r="EH101" i="1"/>
  <c r="EI101" i="1"/>
  <c r="EJ101" i="1"/>
  <c r="EK101" i="1"/>
  <c r="EL101" i="1"/>
  <c r="EM101" i="1"/>
  <c r="EN101" i="1"/>
  <c r="EO101" i="1"/>
  <c r="EP101" i="1"/>
  <c r="EQ101" i="1"/>
  <c r="ER101" i="1"/>
  <c r="DS102" i="1"/>
  <c r="DT102" i="1"/>
  <c r="DU102" i="1"/>
  <c r="DV102" i="1"/>
  <c r="DW102" i="1"/>
  <c r="DX102" i="1"/>
  <c r="DY102" i="1"/>
  <c r="DZ102" i="1"/>
  <c r="EA102" i="1"/>
  <c r="EB102" i="1"/>
  <c r="EC102" i="1"/>
  <c r="ED102" i="1"/>
  <c r="EE102" i="1"/>
  <c r="EF102" i="1"/>
  <c r="EG102" i="1"/>
  <c r="EH102" i="1"/>
  <c r="EI102" i="1"/>
  <c r="EJ102" i="1"/>
  <c r="EK102" i="1"/>
  <c r="EL102" i="1"/>
  <c r="EM102" i="1"/>
  <c r="EN102" i="1"/>
  <c r="EO102" i="1"/>
  <c r="EP102" i="1"/>
  <c r="EQ102" i="1"/>
  <c r="ER102" i="1"/>
  <c r="DS103" i="1"/>
  <c r="DT103" i="1"/>
  <c r="DU103" i="1"/>
  <c r="DV103" i="1"/>
  <c r="DW103" i="1"/>
  <c r="DX103" i="1"/>
  <c r="DY103" i="1"/>
  <c r="DZ103" i="1"/>
  <c r="EA103" i="1"/>
  <c r="EB103" i="1"/>
  <c r="EC103" i="1"/>
  <c r="ED103" i="1"/>
  <c r="EE103" i="1"/>
  <c r="EF103" i="1"/>
  <c r="EG103" i="1"/>
  <c r="EH103" i="1"/>
  <c r="EI103" i="1"/>
  <c r="EJ103" i="1"/>
  <c r="EK103" i="1"/>
  <c r="EL103" i="1"/>
  <c r="EM103" i="1"/>
  <c r="EN103" i="1"/>
  <c r="EO103" i="1"/>
  <c r="EP103" i="1"/>
  <c r="EQ103" i="1"/>
  <c r="ER103" i="1"/>
  <c r="DS104" i="1"/>
  <c r="DT104" i="1"/>
  <c r="DU104" i="1"/>
  <c r="DV104" i="1"/>
  <c r="DW104" i="1"/>
  <c r="DX104" i="1"/>
  <c r="DY104" i="1"/>
  <c r="DZ104" i="1"/>
  <c r="EA104" i="1"/>
  <c r="EB104" i="1"/>
  <c r="EC104" i="1"/>
  <c r="ED104" i="1"/>
  <c r="EE104" i="1"/>
  <c r="EF104" i="1"/>
  <c r="EG104" i="1"/>
  <c r="EH104" i="1"/>
  <c r="EI104" i="1"/>
  <c r="EJ104" i="1"/>
  <c r="EK104" i="1"/>
  <c r="EL104" i="1"/>
  <c r="EM104" i="1"/>
  <c r="EN104" i="1"/>
  <c r="EO104" i="1"/>
  <c r="EP104" i="1"/>
  <c r="EQ104" i="1"/>
  <c r="ER104" i="1"/>
  <c r="DS105" i="1"/>
  <c r="DT105" i="1"/>
  <c r="DU105" i="1"/>
  <c r="DV105" i="1"/>
  <c r="DW105" i="1"/>
  <c r="DX105" i="1"/>
  <c r="DY105" i="1"/>
  <c r="DZ105" i="1"/>
  <c r="EA105" i="1"/>
  <c r="EB105" i="1"/>
  <c r="EC105" i="1"/>
  <c r="ED105" i="1"/>
  <c r="EE105" i="1"/>
  <c r="EF105" i="1"/>
  <c r="EG105" i="1"/>
  <c r="EH105" i="1"/>
  <c r="EI105" i="1"/>
  <c r="EJ105" i="1"/>
  <c r="EK105" i="1"/>
  <c r="EL105" i="1"/>
  <c r="EM105" i="1"/>
  <c r="EN105" i="1"/>
  <c r="EO105" i="1"/>
  <c r="EP105" i="1"/>
  <c r="EQ105" i="1"/>
  <c r="ER105" i="1"/>
  <c r="DS106" i="1"/>
  <c r="DT106" i="1"/>
  <c r="DU106" i="1"/>
  <c r="DV106" i="1"/>
  <c r="DW106" i="1"/>
  <c r="DX106" i="1"/>
  <c r="DY106" i="1"/>
  <c r="DZ106" i="1"/>
  <c r="EA106" i="1"/>
  <c r="EB106" i="1"/>
  <c r="EC106" i="1"/>
  <c r="ED106" i="1"/>
  <c r="EE106" i="1"/>
  <c r="EF106" i="1"/>
  <c r="EG106" i="1"/>
  <c r="EH106" i="1"/>
  <c r="EI106" i="1"/>
  <c r="EJ106" i="1"/>
  <c r="EK106" i="1"/>
  <c r="EL106" i="1"/>
  <c r="EM106" i="1"/>
  <c r="EN106" i="1"/>
  <c r="EO106" i="1"/>
  <c r="EP106" i="1"/>
  <c r="EQ106" i="1"/>
  <c r="ER106" i="1"/>
  <c r="DS107" i="1"/>
  <c r="DT107" i="1"/>
  <c r="DU107" i="1"/>
  <c r="DV107" i="1"/>
  <c r="DW107" i="1"/>
  <c r="DX107" i="1"/>
  <c r="DY107" i="1"/>
  <c r="DZ107" i="1"/>
  <c r="EA107" i="1"/>
  <c r="EB107" i="1"/>
  <c r="EC107" i="1"/>
  <c r="ED107" i="1"/>
  <c r="EE107" i="1"/>
  <c r="EF107" i="1"/>
  <c r="EG107" i="1"/>
  <c r="EH107" i="1"/>
  <c r="EI107" i="1"/>
  <c r="EJ107" i="1"/>
  <c r="EK107" i="1"/>
  <c r="EL107" i="1"/>
  <c r="EM107" i="1"/>
  <c r="EN107" i="1"/>
  <c r="EO107" i="1"/>
  <c r="EP107" i="1"/>
  <c r="EQ107" i="1"/>
  <c r="ER107" i="1"/>
  <c r="DS108" i="1"/>
  <c r="DT108" i="1"/>
  <c r="DU108" i="1"/>
  <c r="DV108" i="1"/>
  <c r="DW108" i="1"/>
  <c r="DX108" i="1"/>
  <c r="DY108" i="1"/>
  <c r="DZ108" i="1"/>
  <c r="EA108" i="1"/>
  <c r="EB108" i="1"/>
  <c r="EC108" i="1"/>
  <c r="ED108" i="1"/>
  <c r="EE108" i="1"/>
  <c r="EF108" i="1"/>
  <c r="EG108" i="1"/>
  <c r="EH108" i="1"/>
  <c r="EI108" i="1"/>
  <c r="EJ108" i="1"/>
  <c r="EK108" i="1"/>
  <c r="EL108" i="1"/>
  <c r="EM108" i="1"/>
  <c r="EN108" i="1"/>
  <c r="EO108" i="1"/>
  <c r="EP108" i="1"/>
  <c r="EQ108" i="1"/>
  <c r="ER108" i="1"/>
  <c r="DS109" i="1"/>
  <c r="DT109" i="1"/>
  <c r="DU109" i="1"/>
  <c r="DV109" i="1"/>
  <c r="DW109" i="1"/>
  <c r="DX109" i="1"/>
  <c r="DY109" i="1"/>
  <c r="DZ109" i="1"/>
  <c r="EA109" i="1"/>
  <c r="EB109" i="1"/>
  <c r="EC109" i="1"/>
  <c r="ED109" i="1"/>
  <c r="EE109" i="1"/>
  <c r="EF109" i="1"/>
  <c r="EG109" i="1"/>
  <c r="EH109" i="1"/>
  <c r="EI109" i="1"/>
  <c r="EJ109" i="1"/>
  <c r="EK109" i="1"/>
  <c r="EL109" i="1"/>
  <c r="EM109" i="1"/>
  <c r="EN109" i="1"/>
  <c r="EO109" i="1"/>
  <c r="EP109" i="1"/>
  <c r="EQ109" i="1"/>
  <c r="ER109" i="1"/>
  <c r="DS110" i="1"/>
  <c r="DT110" i="1"/>
  <c r="DU110" i="1"/>
  <c r="DV110" i="1"/>
  <c r="DW110" i="1"/>
  <c r="DX110" i="1"/>
  <c r="DY110" i="1"/>
  <c r="DZ110" i="1"/>
  <c r="EA110" i="1"/>
  <c r="EB110" i="1"/>
  <c r="EC110" i="1"/>
  <c r="ED110" i="1"/>
  <c r="EE110" i="1"/>
  <c r="EF110" i="1"/>
  <c r="EG110" i="1"/>
  <c r="EH110" i="1"/>
  <c r="EI110" i="1"/>
  <c r="EJ110" i="1"/>
  <c r="EK110" i="1"/>
  <c r="EL110" i="1"/>
  <c r="EM110" i="1"/>
  <c r="EN110" i="1"/>
  <c r="EO110" i="1"/>
  <c r="EP110" i="1"/>
  <c r="EQ110" i="1"/>
  <c r="ER110" i="1"/>
  <c r="DS111" i="1"/>
  <c r="DT111" i="1"/>
  <c r="DU111" i="1"/>
  <c r="DV111" i="1"/>
  <c r="DW111" i="1"/>
  <c r="DX111" i="1"/>
  <c r="DY111" i="1"/>
  <c r="DZ111" i="1"/>
  <c r="EA111" i="1"/>
  <c r="EB111" i="1"/>
  <c r="EC111" i="1"/>
  <c r="ED111" i="1"/>
  <c r="EE111" i="1"/>
  <c r="EF111" i="1"/>
  <c r="EG111" i="1"/>
  <c r="EH111" i="1"/>
  <c r="EI111" i="1"/>
  <c r="EJ111" i="1"/>
  <c r="EK111" i="1"/>
  <c r="EL111" i="1"/>
  <c r="EM111" i="1"/>
  <c r="EN111" i="1"/>
  <c r="EO111" i="1"/>
  <c r="EP111" i="1"/>
  <c r="EQ111" i="1"/>
  <c r="ER111" i="1"/>
  <c r="DS112" i="1"/>
  <c r="DT112" i="1"/>
  <c r="DU112" i="1"/>
  <c r="DV112" i="1"/>
  <c r="DW112" i="1"/>
  <c r="DX112" i="1"/>
  <c r="DY112" i="1"/>
  <c r="DZ112" i="1"/>
  <c r="EA112" i="1"/>
  <c r="EB112" i="1"/>
  <c r="EC112" i="1"/>
  <c r="ED112" i="1"/>
  <c r="EE112" i="1"/>
  <c r="EF112" i="1"/>
  <c r="EG112" i="1"/>
  <c r="EH112" i="1"/>
  <c r="EI112" i="1"/>
  <c r="EJ112" i="1"/>
  <c r="EK112" i="1"/>
  <c r="EL112" i="1"/>
  <c r="EM112" i="1"/>
  <c r="EN112" i="1"/>
  <c r="EO112" i="1"/>
  <c r="EP112" i="1"/>
  <c r="EQ112" i="1"/>
  <c r="ER112" i="1"/>
  <c r="DS113" i="1"/>
  <c r="DT113" i="1"/>
  <c r="DU113" i="1"/>
  <c r="DV113" i="1"/>
  <c r="DW113" i="1"/>
  <c r="DX113" i="1"/>
  <c r="DY113" i="1"/>
  <c r="DZ113" i="1"/>
  <c r="EA113" i="1"/>
  <c r="EB113" i="1"/>
  <c r="EC113" i="1"/>
  <c r="ED113" i="1"/>
  <c r="EE113" i="1"/>
  <c r="EF113" i="1"/>
  <c r="EG113" i="1"/>
  <c r="EH113" i="1"/>
  <c r="EI113" i="1"/>
  <c r="EJ113" i="1"/>
  <c r="EK113" i="1"/>
  <c r="EL113" i="1"/>
  <c r="EM113" i="1"/>
  <c r="EN113" i="1"/>
  <c r="EO113" i="1"/>
  <c r="EP113" i="1"/>
  <c r="EQ113" i="1"/>
  <c r="ER113" i="1"/>
  <c r="DS114" i="1"/>
  <c r="DT114" i="1"/>
  <c r="DU114" i="1"/>
  <c r="DV114" i="1"/>
  <c r="DW114" i="1"/>
  <c r="DX114" i="1"/>
  <c r="DY114" i="1"/>
  <c r="DZ114" i="1"/>
  <c r="EA114" i="1"/>
  <c r="EB114" i="1"/>
  <c r="EC114" i="1"/>
  <c r="ED114" i="1"/>
  <c r="EE114" i="1"/>
  <c r="EF114" i="1"/>
  <c r="EG114" i="1"/>
  <c r="EH114" i="1"/>
  <c r="EI114" i="1"/>
  <c r="EJ114" i="1"/>
  <c r="EK114" i="1"/>
  <c r="EL114" i="1"/>
  <c r="EM114" i="1"/>
  <c r="EN114" i="1"/>
  <c r="EO114" i="1"/>
  <c r="EP114" i="1"/>
  <c r="EQ114" i="1"/>
  <c r="ER114" i="1"/>
  <c r="DS115" i="1"/>
  <c r="DT115" i="1"/>
  <c r="DU115" i="1"/>
  <c r="DV115" i="1"/>
  <c r="DW115" i="1"/>
  <c r="DX115" i="1"/>
  <c r="DY115" i="1"/>
  <c r="DZ115" i="1"/>
  <c r="EA115" i="1"/>
  <c r="EB115" i="1"/>
  <c r="EC115" i="1"/>
  <c r="ED115" i="1"/>
  <c r="EE115" i="1"/>
  <c r="EF115" i="1"/>
  <c r="EG115" i="1"/>
  <c r="EH115" i="1"/>
  <c r="EI115" i="1"/>
  <c r="EJ115" i="1"/>
  <c r="EK115" i="1"/>
  <c r="EL115" i="1"/>
  <c r="EM115" i="1"/>
  <c r="EN115" i="1"/>
  <c r="EO115" i="1"/>
  <c r="EP115" i="1"/>
  <c r="EQ115" i="1"/>
  <c r="ER115" i="1"/>
  <c r="DS116" i="1"/>
  <c r="DT116" i="1"/>
  <c r="DU116" i="1"/>
  <c r="DV116" i="1"/>
  <c r="DW116" i="1"/>
  <c r="DX116" i="1"/>
  <c r="DY116" i="1"/>
  <c r="DZ116" i="1"/>
  <c r="EA116" i="1"/>
  <c r="EB116" i="1"/>
  <c r="EC116" i="1"/>
  <c r="ED116" i="1"/>
  <c r="EE116" i="1"/>
  <c r="EF116" i="1"/>
  <c r="EG116" i="1"/>
  <c r="EH116" i="1"/>
  <c r="EI116" i="1"/>
  <c r="EJ116" i="1"/>
  <c r="EK116" i="1"/>
  <c r="EL116" i="1"/>
  <c r="EM116" i="1"/>
  <c r="EN116" i="1"/>
  <c r="EO116" i="1"/>
  <c r="EP116" i="1"/>
  <c r="EQ116" i="1"/>
  <c r="ER116" i="1"/>
  <c r="DS117" i="1"/>
  <c r="DT117" i="1"/>
  <c r="DU117" i="1"/>
  <c r="DV117" i="1"/>
  <c r="DW117" i="1"/>
  <c r="DX117" i="1"/>
  <c r="DY117" i="1"/>
  <c r="DZ117" i="1"/>
  <c r="EA117" i="1"/>
  <c r="EB117" i="1"/>
  <c r="EC117" i="1"/>
  <c r="ED117" i="1"/>
  <c r="EE117" i="1"/>
  <c r="EF117" i="1"/>
  <c r="EG117" i="1"/>
  <c r="EH117" i="1"/>
  <c r="EI117" i="1"/>
  <c r="EJ117" i="1"/>
  <c r="EK117" i="1"/>
  <c r="EL117" i="1"/>
  <c r="EM117" i="1"/>
  <c r="EN117" i="1"/>
  <c r="EO117" i="1"/>
  <c r="EP117" i="1"/>
  <c r="EQ117" i="1"/>
  <c r="ER117" i="1"/>
  <c r="DS118" i="1"/>
  <c r="DT118" i="1"/>
  <c r="DU118" i="1"/>
  <c r="DV118" i="1"/>
  <c r="DW118" i="1"/>
  <c r="DX118" i="1"/>
  <c r="DY118" i="1"/>
  <c r="DZ118" i="1"/>
  <c r="EA118" i="1"/>
  <c r="EB118" i="1"/>
  <c r="EC118" i="1"/>
  <c r="ED118" i="1"/>
  <c r="EE118" i="1"/>
  <c r="EF118" i="1"/>
  <c r="EG118" i="1"/>
  <c r="EH118" i="1"/>
  <c r="EI118" i="1"/>
  <c r="EJ118" i="1"/>
  <c r="EK118" i="1"/>
  <c r="EL118" i="1"/>
  <c r="EM118" i="1"/>
  <c r="EN118" i="1"/>
  <c r="EO118" i="1"/>
  <c r="EP118" i="1"/>
  <c r="EQ118" i="1"/>
  <c r="ER118" i="1"/>
  <c r="DS119" i="1"/>
  <c r="DT119" i="1"/>
  <c r="DU119" i="1"/>
  <c r="DV119" i="1"/>
  <c r="DW119" i="1"/>
  <c r="DX119" i="1"/>
  <c r="DY119" i="1"/>
  <c r="DZ119" i="1"/>
  <c r="EA119" i="1"/>
  <c r="EB119" i="1"/>
  <c r="EC119" i="1"/>
  <c r="ED119" i="1"/>
  <c r="EE119" i="1"/>
  <c r="EF119" i="1"/>
  <c r="EG119" i="1"/>
  <c r="EH119" i="1"/>
  <c r="EI119" i="1"/>
  <c r="EJ119" i="1"/>
  <c r="EK119" i="1"/>
  <c r="EL119" i="1"/>
  <c r="EM119" i="1"/>
  <c r="EN119" i="1"/>
  <c r="EO119" i="1"/>
  <c r="EP119" i="1"/>
  <c r="EQ119" i="1"/>
  <c r="ER119" i="1"/>
  <c r="DS120" i="1"/>
  <c r="DT120" i="1"/>
  <c r="DU120" i="1"/>
  <c r="DV120" i="1"/>
  <c r="DW120" i="1"/>
  <c r="DX120" i="1"/>
  <c r="DY120" i="1"/>
  <c r="DZ120" i="1"/>
  <c r="EA120" i="1"/>
  <c r="EB120" i="1"/>
  <c r="EC120" i="1"/>
  <c r="ED120" i="1"/>
  <c r="EE120" i="1"/>
  <c r="EF120" i="1"/>
  <c r="EG120" i="1"/>
  <c r="EH120" i="1"/>
  <c r="EI120" i="1"/>
  <c r="EJ120" i="1"/>
  <c r="EK120" i="1"/>
  <c r="EL120" i="1"/>
  <c r="EM120" i="1"/>
  <c r="EN120" i="1"/>
  <c r="EO120" i="1"/>
  <c r="EP120" i="1"/>
  <c r="EQ120" i="1"/>
  <c r="ER120" i="1"/>
  <c r="DS121" i="1"/>
  <c r="DT121" i="1"/>
  <c r="DU121" i="1"/>
  <c r="DV121" i="1"/>
  <c r="DW121" i="1"/>
  <c r="DX121" i="1"/>
  <c r="DY121" i="1"/>
  <c r="DZ121" i="1"/>
  <c r="EA121" i="1"/>
  <c r="EB121" i="1"/>
  <c r="EC121" i="1"/>
  <c r="ED121" i="1"/>
  <c r="EE121" i="1"/>
  <c r="EF121" i="1"/>
  <c r="EG121" i="1"/>
  <c r="EH121" i="1"/>
  <c r="EI121" i="1"/>
  <c r="EJ121" i="1"/>
  <c r="EK121" i="1"/>
  <c r="EL121" i="1"/>
  <c r="EM121" i="1"/>
  <c r="EN121" i="1"/>
  <c r="EO121" i="1"/>
  <c r="EP121" i="1"/>
  <c r="EQ121" i="1"/>
  <c r="ER121" i="1"/>
  <c r="DS122" i="1"/>
  <c r="DT122" i="1"/>
  <c r="DU122" i="1"/>
  <c r="DV122" i="1"/>
  <c r="DW122" i="1"/>
  <c r="DX122" i="1"/>
  <c r="DY122" i="1"/>
  <c r="DZ122" i="1"/>
  <c r="EA122" i="1"/>
  <c r="EB122" i="1"/>
  <c r="EC122" i="1"/>
  <c r="ED122" i="1"/>
  <c r="EE122" i="1"/>
  <c r="EF122" i="1"/>
  <c r="EG122" i="1"/>
  <c r="EH122" i="1"/>
  <c r="EI122" i="1"/>
  <c r="EJ122" i="1"/>
  <c r="EK122" i="1"/>
  <c r="EL122" i="1"/>
  <c r="EM122" i="1"/>
  <c r="EN122" i="1"/>
  <c r="EO122" i="1"/>
  <c r="EP122" i="1"/>
  <c r="EQ122" i="1"/>
  <c r="ER122" i="1"/>
  <c r="DS123" i="1"/>
  <c r="DT123" i="1"/>
  <c r="DU123" i="1"/>
  <c r="DV123" i="1"/>
  <c r="DW123" i="1"/>
  <c r="DX123" i="1"/>
  <c r="DY123" i="1"/>
  <c r="DZ123" i="1"/>
  <c r="EA123" i="1"/>
  <c r="EB123" i="1"/>
  <c r="EC123" i="1"/>
  <c r="ED123" i="1"/>
  <c r="EE123" i="1"/>
  <c r="EF123" i="1"/>
  <c r="EG123" i="1"/>
  <c r="EH123" i="1"/>
  <c r="EI123" i="1"/>
  <c r="EJ123" i="1"/>
  <c r="EK123" i="1"/>
  <c r="EL123" i="1"/>
  <c r="EM123" i="1"/>
  <c r="EN123" i="1"/>
  <c r="EO123" i="1"/>
  <c r="EP123" i="1"/>
  <c r="EQ123" i="1"/>
  <c r="ER123" i="1"/>
  <c r="DS124" i="1"/>
  <c r="DT124" i="1"/>
  <c r="DU124" i="1"/>
  <c r="DV124" i="1"/>
  <c r="DW124" i="1"/>
  <c r="DX124" i="1"/>
  <c r="DY124" i="1"/>
  <c r="DZ124" i="1"/>
  <c r="EA124" i="1"/>
  <c r="EB124" i="1"/>
  <c r="EC124" i="1"/>
  <c r="ED124" i="1"/>
  <c r="EE124" i="1"/>
  <c r="EF124" i="1"/>
  <c r="EG124" i="1"/>
  <c r="EH124" i="1"/>
  <c r="EI124" i="1"/>
  <c r="EJ124" i="1"/>
  <c r="EK124" i="1"/>
  <c r="EL124" i="1"/>
  <c r="EM124" i="1"/>
  <c r="EN124" i="1"/>
  <c r="EO124" i="1"/>
  <c r="EP124" i="1"/>
  <c r="EQ124" i="1"/>
  <c r="ER124" i="1"/>
  <c r="DS125" i="1"/>
  <c r="DT125" i="1"/>
  <c r="DU125" i="1"/>
  <c r="DV125" i="1"/>
  <c r="DW125" i="1"/>
  <c r="DX125" i="1"/>
  <c r="DY125" i="1"/>
  <c r="DZ125" i="1"/>
  <c r="EA125" i="1"/>
  <c r="EB125" i="1"/>
  <c r="EC125" i="1"/>
  <c r="ED125" i="1"/>
  <c r="EE125" i="1"/>
  <c r="EF125" i="1"/>
  <c r="EG125" i="1"/>
  <c r="EH125" i="1"/>
  <c r="EI125" i="1"/>
  <c r="EJ125" i="1"/>
  <c r="EK125" i="1"/>
  <c r="EL125" i="1"/>
  <c r="EM125" i="1"/>
  <c r="EN125" i="1"/>
  <c r="EO125" i="1"/>
  <c r="EP125" i="1"/>
  <c r="EQ125" i="1"/>
  <c r="ER125" i="1"/>
  <c r="DS126" i="1"/>
  <c r="DT126" i="1"/>
  <c r="DU126" i="1"/>
  <c r="DV126" i="1"/>
  <c r="DW126" i="1"/>
  <c r="DX126" i="1"/>
  <c r="DY126" i="1"/>
  <c r="DZ126" i="1"/>
  <c r="EA126" i="1"/>
  <c r="EB126" i="1"/>
  <c r="EC126" i="1"/>
  <c r="ED126" i="1"/>
  <c r="EE126" i="1"/>
  <c r="EF126" i="1"/>
  <c r="EG126" i="1"/>
  <c r="EH126" i="1"/>
  <c r="EI126" i="1"/>
  <c r="EJ126" i="1"/>
  <c r="EK126" i="1"/>
  <c r="EL126" i="1"/>
  <c r="EM126" i="1"/>
  <c r="EN126" i="1"/>
  <c r="EO126" i="1"/>
  <c r="EP126" i="1"/>
  <c r="EQ126" i="1"/>
  <c r="ER126" i="1"/>
  <c r="DS127" i="1"/>
  <c r="DT127" i="1"/>
  <c r="DU127" i="1"/>
  <c r="DV127" i="1"/>
  <c r="DW127" i="1"/>
  <c r="DX127" i="1"/>
  <c r="DY127" i="1"/>
  <c r="DZ127" i="1"/>
  <c r="EA127" i="1"/>
  <c r="EB127" i="1"/>
  <c r="EC127" i="1"/>
  <c r="ED127" i="1"/>
  <c r="EE127" i="1"/>
  <c r="EF127" i="1"/>
  <c r="EG127" i="1"/>
  <c r="EH127" i="1"/>
  <c r="EI127" i="1"/>
  <c r="EJ127" i="1"/>
  <c r="EK127" i="1"/>
  <c r="EL127" i="1"/>
  <c r="EM127" i="1"/>
  <c r="EN127" i="1"/>
  <c r="EO127" i="1"/>
  <c r="EP127" i="1"/>
  <c r="EQ127" i="1"/>
  <c r="ER127" i="1"/>
  <c r="DS128" i="1"/>
  <c r="DT128" i="1"/>
  <c r="DU128" i="1"/>
  <c r="DV128" i="1"/>
  <c r="DW128" i="1"/>
  <c r="DX128" i="1"/>
  <c r="DY128" i="1"/>
  <c r="DZ128" i="1"/>
  <c r="EA128" i="1"/>
  <c r="EB128" i="1"/>
  <c r="EC128" i="1"/>
  <c r="ED128" i="1"/>
  <c r="EE128" i="1"/>
  <c r="EF128" i="1"/>
  <c r="EG128" i="1"/>
  <c r="EH128" i="1"/>
  <c r="EI128" i="1"/>
  <c r="EJ128" i="1"/>
  <c r="EK128" i="1"/>
  <c r="EL128" i="1"/>
  <c r="EM128" i="1"/>
  <c r="EN128" i="1"/>
  <c r="EO128" i="1"/>
  <c r="EP128" i="1"/>
  <c r="EQ128" i="1"/>
  <c r="ER128" i="1"/>
  <c r="DS129" i="1"/>
  <c r="DT129" i="1"/>
  <c r="DU129" i="1"/>
  <c r="DV129" i="1"/>
  <c r="DW129" i="1"/>
  <c r="DX129" i="1"/>
  <c r="DY129" i="1"/>
  <c r="DZ129" i="1"/>
  <c r="EA129" i="1"/>
  <c r="EB129" i="1"/>
  <c r="EC129" i="1"/>
  <c r="ED129" i="1"/>
  <c r="EE129" i="1"/>
  <c r="EF129" i="1"/>
  <c r="EG129" i="1"/>
  <c r="EH129" i="1"/>
  <c r="EI129" i="1"/>
  <c r="EJ129" i="1"/>
  <c r="EK129" i="1"/>
  <c r="EL129" i="1"/>
  <c r="EM129" i="1"/>
  <c r="EN129" i="1"/>
  <c r="EO129" i="1"/>
  <c r="EP129" i="1"/>
  <c r="EQ129" i="1"/>
  <c r="ER129" i="1"/>
  <c r="DS130" i="1"/>
  <c r="DT130" i="1"/>
  <c r="DU130" i="1"/>
  <c r="DV130" i="1"/>
  <c r="DW130" i="1"/>
  <c r="DX130" i="1"/>
  <c r="DY130" i="1"/>
  <c r="DZ130" i="1"/>
  <c r="EA130" i="1"/>
  <c r="EB130" i="1"/>
  <c r="EC130" i="1"/>
  <c r="ED130" i="1"/>
  <c r="EE130" i="1"/>
  <c r="EF130" i="1"/>
  <c r="EG130" i="1"/>
  <c r="EH130" i="1"/>
  <c r="EI130" i="1"/>
  <c r="EJ130" i="1"/>
  <c r="EK130" i="1"/>
  <c r="EL130" i="1"/>
  <c r="EM130" i="1"/>
  <c r="EN130" i="1"/>
  <c r="EO130" i="1"/>
  <c r="EP130" i="1"/>
  <c r="EQ130" i="1"/>
  <c r="ER130" i="1"/>
  <c r="DS131" i="1"/>
  <c r="DT131" i="1"/>
  <c r="DU131" i="1"/>
  <c r="DV131" i="1"/>
  <c r="DW131" i="1"/>
  <c r="DX131" i="1"/>
  <c r="DY131" i="1"/>
  <c r="DZ131" i="1"/>
  <c r="EA131" i="1"/>
  <c r="EB131" i="1"/>
  <c r="EC131" i="1"/>
  <c r="ED131" i="1"/>
  <c r="EE131" i="1"/>
  <c r="EF131" i="1"/>
  <c r="EG131" i="1"/>
  <c r="EH131" i="1"/>
  <c r="EI131" i="1"/>
  <c r="EJ131" i="1"/>
  <c r="EK131" i="1"/>
  <c r="EL131" i="1"/>
  <c r="EM131" i="1"/>
  <c r="EN131" i="1"/>
  <c r="EO131" i="1"/>
  <c r="EP131" i="1"/>
  <c r="EQ131" i="1"/>
  <c r="ER131" i="1"/>
  <c r="DS132" i="1"/>
  <c r="DT132" i="1"/>
  <c r="DU132" i="1"/>
  <c r="DV132" i="1"/>
  <c r="DW132" i="1"/>
  <c r="DX132" i="1"/>
  <c r="DY132" i="1"/>
  <c r="DZ132" i="1"/>
  <c r="EA132" i="1"/>
  <c r="EB132" i="1"/>
  <c r="EC132" i="1"/>
  <c r="ED132" i="1"/>
  <c r="EE132" i="1"/>
  <c r="EF132" i="1"/>
  <c r="EG132" i="1"/>
  <c r="EH132" i="1"/>
  <c r="EI132" i="1"/>
  <c r="EJ132" i="1"/>
  <c r="EK132" i="1"/>
  <c r="EL132" i="1"/>
  <c r="EM132" i="1"/>
  <c r="EN132" i="1"/>
  <c r="EO132" i="1"/>
  <c r="EP132" i="1"/>
  <c r="EQ132" i="1"/>
  <c r="ER132" i="1"/>
  <c r="DS133" i="1"/>
  <c r="DT133" i="1"/>
  <c r="DU133" i="1"/>
  <c r="DV133" i="1"/>
  <c r="DW133" i="1"/>
  <c r="DX133" i="1"/>
  <c r="DY133" i="1"/>
  <c r="DZ133" i="1"/>
  <c r="EA133" i="1"/>
  <c r="EB133" i="1"/>
  <c r="EC133" i="1"/>
  <c r="ED133" i="1"/>
  <c r="EE133" i="1"/>
  <c r="EF133" i="1"/>
  <c r="EG133" i="1"/>
  <c r="EH133" i="1"/>
  <c r="EI133" i="1"/>
  <c r="EJ133" i="1"/>
  <c r="EK133" i="1"/>
  <c r="EL133" i="1"/>
  <c r="EM133" i="1"/>
  <c r="EN133" i="1"/>
  <c r="EO133" i="1"/>
  <c r="EP133" i="1"/>
  <c r="EQ133" i="1"/>
  <c r="ER133" i="1"/>
  <c r="DS134" i="1"/>
  <c r="DT134" i="1"/>
  <c r="DU134" i="1"/>
  <c r="DV134" i="1"/>
  <c r="DW134" i="1"/>
  <c r="DX134" i="1"/>
  <c r="DY134" i="1"/>
  <c r="DZ134" i="1"/>
  <c r="EA134" i="1"/>
  <c r="EB134" i="1"/>
  <c r="EC134" i="1"/>
  <c r="ED134" i="1"/>
  <c r="EE134" i="1"/>
  <c r="EF134" i="1"/>
  <c r="EG134" i="1"/>
  <c r="EH134" i="1"/>
  <c r="EI134" i="1"/>
  <c r="EJ134" i="1"/>
  <c r="EK134" i="1"/>
  <c r="EL134" i="1"/>
  <c r="EM134" i="1"/>
  <c r="EN134" i="1"/>
  <c r="EO134" i="1"/>
  <c r="EP134" i="1"/>
  <c r="EQ134" i="1"/>
  <c r="ER134" i="1"/>
  <c r="DS135" i="1"/>
  <c r="DT135" i="1"/>
  <c r="DU135" i="1"/>
  <c r="DV135" i="1"/>
  <c r="DW135" i="1"/>
  <c r="DX135" i="1"/>
  <c r="DY135" i="1"/>
  <c r="DZ135" i="1"/>
  <c r="EA135" i="1"/>
  <c r="EB135" i="1"/>
  <c r="EC135" i="1"/>
  <c r="ED135" i="1"/>
  <c r="EE135" i="1"/>
  <c r="EF135" i="1"/>
  <c r="EG135" i="1"/>
  <c r="EH135" i="1"/>
  <c r="EI135" i="1"/>
  <c r="EJ135" i="1"/>
  <c r="EK135" i="1"/>
  <c r="EL135" i="1"/>
  <c r="EM135" i="1"/>
  <c r="EN135" i="1"/>
  <c r="EO135" i="1"/>
  <c r="EP135" i="1"/>
  <c r="EQ135" i="1"/>
  <c r="ER135" i="1"/>
  <c r="DS136" i="1"/>
  <c r="DT136" i="1"/>
  <c r="DU136" i="1"/>
  <c r="DV136" i="1"/>
  <c r="DW136" i="1"/>
  <c r="DX136" i="1"/>
  <c r="DY136" i="1"/>
  <c r="DZ136" i="1"/>
  <c r="EA136" i="1"/>
  <c r="EB136" i="1"/>
  <c r="EC136" i="1"/>
  <c r="ED136" i="1"/>
  <c r="EE136" i="1"/>
  <c r="EF136" i="1"/>
  <c r="EG136" i="1"/>
  <c r="EH136" i="1"/>
  <c r="EI136" i="1"/>
  <c r="EJ136" i="1"/>
  <c r="EK136" i="1"/>
  <c r="EL136" i="1"/>
  <c r="EM136" i="1"/>
  <c r="EN136" i="1"/>
  <c r="EO136" i="1"/>
  <c r="EP136" i="1"/>
  <c r="EQ136" i="1"/>
  <c r="ER136" i="1"/>
  <c r="DS137" i="1"/>
  <c r="DT137" i="1"/>
  <c r="DU137" i="1"/>
  <c r="DV137" i="1"/>
  <c r="DW137" i="1"/>
  <c r="DX137" i="1"/>
  <c r="DY137" i="1"/>
  <c r="DZ137" i="1"/>
  <c r="EA137" i="1"/>
  <c r="EB137" i="1"/>
  <c r="EC137" i="1"/>
  <c r="ED137" i="1"/>
  <c r="EE137" i="1"/>
  <c r="EF137" i="1"/>
  <c r="EG137" i="1"/>
  <c r="EH137" i="1"/>
  <c r="EI137" i="1"/>
  <c r="EJ137" i="1"/>
  <c r="EK137" i="1"/>
  <c r="EL137" i="1"/>
  <c r="EM137" i="1"/>
  <c r="EN137" i="1"/>
  <c r="EO137" i="1"/>
  <c r="EP137" i="1"/>
  <c r="EQ137" i="1"/>
  <c r="ER137" i="1"/>
  <c r="DS138" i="1"/>
  <c r="DT138" i="1"/>
  <c r="DU138" i="1"/>
  <c r="DV138" i="1"/>
  <c r="DW138" i="1"/>
  <c r="DX138" i="1"/>
  <c r="DY138" i="1"/>
  <c r="DZ138" i="1"/>
  <c r="EA138" i="1"/>
  <c r="EB138" i="1"/>
  <c r="EC138" i="1"/>
  <c r="ED138" i="1"/>
  <c r="EE138" i="1"/>
  <c r="EF138" i="1"/>
  <c r="EG138" i="1"/>
  <c r="EH138" i="1"/>
  <c r="EI138" i="1"/>
  <c r="EJ138" i="1"/>
  <c r="EK138" i="1"/>
  <c r="EL138" i="1"/>
  <c r="EM138" i="1"/>
  <c r="EN138" i="1"/>
  <c r="EO138" i="1"/>
  <c r="EP138" i="1"/>
  <c r="EQ138" i="1"/>
  <c r="ER138" i="1"/>
  <c r="DS139" i="1"/>
  <c r="DT139" i="1"/>
  <c r="DU139" i="1"/>
  <c r="DV139" i="1"/>
  <c r="DW139" i="1"/>
  <c r="DX139" i="1"/>
  <c r="DY139" i="1"/>
  <c r="DZ139" i="1"/>
  <c r="EA139" i="1"/>
  <c r="EB139" i="1"/>
  <c r="EC139" i="1"/>
  <c r="ED139" i="1"/>
  <c r="EE139" i="1"/>
  <c r="EF139" i="1"/>
  <c r="EG139" i="1"/>
  <c r="EH139" i="1"/>
  <c r="EI139" i="1"/>
  <c r="EJ139" i="1"/>
  <c r="EK139" i="1"/>
  <c r="EL139" i="1"/>
  <c r="EM139" i="1"/>
  <c r="EN139" i="1"/>
  <c r="EO139" i="1"/>
  <c r="EP139" i="1"/>
  <c r="EQ139" i="1"/>
  <c r="ER139" i="1"/>
  <c r="DS140" i="1"/>
  <c r="DT140" i="1"/>
  <c r="DU140" i="1"/>
  <c r="DV140" i="1"/>
  <c r="DW140" i="1"/>
  <c r="DX140" i="1"/>
  <c r="DY140" i="1"/>
  <c r="DZ140" i="1"/>
  <c r="EA140" i="1"/>
  <c r="EB140" i="1"/>
  <c r="EC140" i="1"/>
  <c r="ED140" i="1"/>
  <c r="EE140" i="1"/>
  <c r="EF140" i="1"/>
  <c r="EG140" i="1"/>
  <c r="EH140" i="1"/>
  <c r="EI140" i="1"/>
  <c r="EJ140" i="1"/>
  <c r="EK140" i="1"/>
  <c r="EL140" i="1"/>
  <c r="EM140" i="1"/>
  <c r="EN140" i="1"/>
  <c r="EO140" i="1"/>
  <c r="EP140" i="1"/>
  <c r="EQ140" i="1"/>
  <c r="ER140" i="1"/>
  <c r="DS141" i="1"/>
  <c r="DT141" i="1"/>
  <c r="DU141" i="1"/>
  <c r="DV141" i="1"/>
  <c r="DW141" i="1"/>
  <c r="DX141" i="1"/>
  <c r="DY141" i="1"/>
  <c r="DZ141" i="1"/>
  <c r="EA141" i="1"/>
  <c r="EB141" i="1"/>
  <c r="EC141" i="1"/>
  <c r="ED141" i="1"/>
  <c r="EE141" i="1"/>
  <c r="EF141" i="1"/>
  <c r="EG141" i="1"/>
  <c r="EH141" i="1"/>
  <c r="EI141" i="1"/>
  <c r="EJ141" i="1"/>
  <c r="EK141" i="1"/>
  <c r="EL141" i="1"/>
  <c r="EM141" i="1"/>
  <c r="EN141" i="1"/>
  <c r="EO141" i="1"/>
  <c r="EP141" i="1"/>
  <c r="EQ141" i="1"/>
  <c r="ER141" i="1"/>
  <c r="DS142" i="1"/>
  <c r="DT142" i="1"/>
  <c r="DU142" i="1"/>
  <c r="DV142" i="1"/>
  <c r="DW142" i="1"/>
  <c r="DX142" i="1"/>
  <c r="DY142" i="1"/>
  <c r="DZ142" i="1"/>
  <c r="EA142" i="1"/>
  <c r="EB142" i="1"/>
  <c r="EC142" i="1"/>
  <c r="ED142" i="1"/>
  <c r="EE142" i="1"/>
  <c r="EF142" i="1"/>
  <c r="EG142" i="1"/>
  <c r="EH142" i="1"/>
  <c r="EI142" i="1"/>
  <c r="EJ142" i="1"/>
  <c r="EK142" i="1"/>
  <c r="EL142" i="1"/>
  <c r="EM142" i="1"/>
  <c r="EN142" i="1"/>
  <c r="EO142" i="1"/>
  <c r="EP142" i="1"/>
  <c r="EQ142" i="1"/>
  <c r="ER142" i="1"/>
  <c r="DS143" i="1"/>
  <c r="DT143" i="1"/>
  <c r="DU143" i="1"/>
  <c r="DV143" i="1"/>
  <c r="DW143" i="1"/>
  <c r="DX143" i="1"/>
  <c r="DY143" i="1"/>
  <c r="DZ143" i="1"/>
  <c r="EA143" i="1"/>
  <c r="EB143" i="1"/>
  <c r="EC143" i="1"/>
  <c r="ED143" i="1"/>
  <c r="EE143" i="1"/>
  <c r="EF143" i="1"/>
  <c r="EG143" i="1"/>
  <c r="EH143" i="1"/>
  <c r="EI143" i="1"/>
  <c r="EJ143" i="1"/>
  <c r="EK143" i="1"/>
  <c r="EL143" i="1"/>
  <c r="EM143" i="1"/>
  <c r="EN143" i="1"/>
  <c r="EO143" i="1"/>
  <c r="EP143" i="1"/>
  <c r="EQ143" i="1"/>
  <c r="ER143" i="1"/>
  <c r="DS144" i="1"/>
  <c r="DT144" i="1"/>
  <c r="DU144" i="1"/>
  <c r="DV144" i="1"/>
  <c r="DW144" i="1"/>
  <c r="DX144" i="1"/>
  <c r="DY144" i="1"/>
  <c r="DZ144" i="1"/>
  <c r="EA144" i="1"/>
  <c r="EB144" i="1"/>
  <c r="EC144" i="1"/>
  <c r="ED144" i="1"/>
  <c r="EE144" i="1"/>
  <c r="EF144" i="1"/>
  <c r="EG144" i="1"/>
  <c r="EH144" i="1"/>
  <c r="EI144" i="1"/>
  <c r="EJ144" i="1"/>
  <c r="EK144" i="1"/>
  <c r="EL144" i="1"/>
  <c r="EM144" i="1"/>
  <c r="EN144" i="1"/>
  <c r="EO144" i="1"/>
  <c r="EP144" i="1"/>
  <c r="EQ144" i="1"/>
  <c r="ER144" i="1"/>
  <c r="DS145" i="1"/>
  <c r="DT145" i="1"/>
  <c r="DU145" i="1"/>
  <c r="DV145" i="1"/>
  <c r="DW145" i="1"/>
  <c r="DX145" i="1"/>
  <c r="DY145" i="1"/>
  <c r="DZ145" i="1"/>
  <c r="EA145" i="1"/>
  <c r="EB145" i="1"/>
  <c r="EC145" i="1"/>
  <c r="ED145" i="1"/>
  <c r="EE145" i="1"/>
  <c r="EF145" i="1"/>
  <c r="EG145" i="1"/>
  <c r="EH145" i="1"/>
  <c r="EI145" i="1"/>
  <c r="EJ145" i="1"/>
  <c r="EK145" i="1"/>
  <c r="EL145" i="1"/>
  <c r="EM145" i="1"/>
  <c r="EN145" i="1"/>
  <c r="EO145" i="1"/>
  <c r="EP145" i="1"/>
  <c r="EQ145" i="1"/>
  <c r="ER145" i="1"/>
  <c r="DS146" i="1"/>
  <c r="DT146" i="1"/>
  <c r="DU146" i="1"/>
  <c r="DV146" i="1"/>
  <c r="DW146" i="1"/>
  <c r="DX146" i="1"/>
  <c r="DY146" i="1"/>
  <c r="DZ146" i="1"/>
  <c r="EA146" i="1"/>
  <c r="EB146" i="1"/>
  <c r="EC146" i="1"/>
  <c r="ED146" i="1"/>
  <c r="EE146" i="1"/>
  <c r="EF146" i="1"/>
  <c r="EG146" i="1"/>
  <c r="EH146" i="1"/>
  <c r="EI146" i="1"/>
  <c r="EJ146" i="1"/>
  <c r="EK146" i="1"/>
  <c r="EL146" i="1"/>
  <c r="EM146" i="1"/>
  <c r="EN146" i="1"/>
  <c r="EO146" i="1"/>
  <c r="EP146" i="1"/>
  <c r="EQ146" i="1"/>
  <c r="ER146" i="1"/>
  <c r="DS147" i="1"/>
  <c r="DT147" i="1"/>
  <c r="DU147" i="1"/>
  <c r="DV147" i="1"/>
  <c r="DW147" i="1"/>
  <c r="DX147" i="1"/>
  <c r="DY147" i="1"/>
  <c r="DZ147" i="1"/>
  <c r="EA147" i="1"/>
  <c r="EB147" i="1"/>
  <c r="EC147" i="1"/>
  <c r="ED147" i="1"/>
  <c r="EE147" i="1"/>
  <c r="EF147" i="1"/>
  <c r="EG147" i="1"/>
  <c r="EH147" i="1"/>
  <c r="EI147" i="1"/>
  <c r="EJ147" i="1"/>
  <c r="EK147" i="1"/>
  <c r="EL147" i="1"/>
  <c r="EM147" i="1"/>
  <c r="EN147" i="1"/>
  <c r="EO147" i="1"/>
  <c r="EP147" i="1"/>
  <c r="EQ147" i="1"/>
  <c r="ER147" i="1"/>
  <c r="DS148" i="1"/>
  <c r="DT148" i="1"/>
  <c r="DU148" i="1"/>
  <c r="DV148" i="1"/>
  <c r="DW148" i="1"/>
  <c r="DX148" i="1"/>
  <c r="DY148" i="1"/>
  <c r="DZ148" i="1"/>
  <c r="EA148" i="1"/>
  <c r="EB148" i="1"/>
  <c r="EC148" i="1"/>
  <c r="ED148" i="1"/>
  <c r="EE148" i="1"/>
  <c r="EF148" i="1"/>
  <c r="EG148" i="1"/>
  <c r="EH148" i="1"/>
  <c r="EI148" i="1"/>
  <c r="EJ148" i="1"/>
  <c r="EK148" i="1"/>
  <c r="EL148" i="1"/>
  <c r="EM148" i="1"/>
  <c r="EN148" i="1"/>
  <c r="EO148" i="1"/>
  <c r="EP148" i="1"/>
  <c r="EQ148" i="1"/>
  <c r="ER148" i="1"/>
  <c r="DS149" i="1"/>
  <c r="DT149" i="1"/>
  <c r="DU149" i="1"/>
  <c r="DV149" i="1"/>
  <c r="DW149" i="1"/>
  <c r="DX149" i="1"/>
  <c r="DY149" i="1"/>
  <c r="DZ149" i="1"/>
  <c r="EA149" i="1"/>
  <c r="EB149" i="1"/>
  <c r="EC149" i="1"/>
  <c r="ED149" i="1"/>
  <c r="EE149" i="1"/>
  <c r="EF149" i="1"/>
  <c r="EG149" i="1"/>
  <c r="EH149" i="1"/>
  <c r="EI149" i="1"/>
  <c r="EJ149" i="1"/>
  <c r="EK149" i="1"/>
  <c r="EL149" i="1"/>
  <c r="EM149" i="1"/>
  <c r="EN149" i="1"/>
  <c r="EO149" i="1"/>
  <c r="EP149" i="1"/>
  <c r="EQ149" i="1"/>
  <c r="ER149" i="1"/>
  <c r="DS150" i="1"/>
  <c r="DT150" i="1"/>
  <c r="DU150" i="1"/>
  <c r="DV150" i="1"/>
  <c r="DW150" i="1"/>
  <c r="DX150" i="1"/>
  <c r="DY150" i="1"/>
  <c r="DZ150" i="1"/>
  <c r="EA150" i="1"/>
  <c r="EB150" i="1"/>
  <c r="EC150" i="1"/>
  <c r="ED150" i="1"/>
  <c r="EE150" i="1"/>
  <c r="EF150" i="1"/>
  <c r="EG150" i="1"/>
  <c r="EH150" i="1"/>
  <c r="EI150" i="1"/>
  <c r="EJ150" i="1"/>
  <c r="EK150" i="1"/>
  <c r="EL150" i="1"/>
  <c r="EM150" i="1"/>
  <c r="EN150" i="1"/>
  <c r="EO150" i="1"/>
  <c r="EP150" i="1"/>
  <c r="EQ150" i="1"/>
  <c r="ER150" i="1"/>
  <c r="DS151" i="1"/>
  <c r="DT151" i="1"/>
  <c r="DU151" i="1"/>
  <c r="DV151" i="1"/>
  <c r="DW151" i="1"/>
  <c r="DX151" i="1"/>
  <c r="DY151" i="1"/>
  <c r="DZ151" i="1"/>
  <c r="EA151" i="1"/>
  <c r="EB151" i="1"/>
  <c r="EC151" i="1"/>
  <c r="ED151" i="1"/>
  <c r="EE151" i="1"/>
  <c r="EF151" i="1"/>
  <c r="EG151" i="1"/>
  <c r="EH151" i="1"/>
  <c r="EI151" i="1"/>
  <c r="EJ151" i="1"/>
  <c r="EK151" i="1"/>
  <c r="EL151" i="1"/>
  <c r="EM151" i="1"/>
  <c r="EN151" i="1"/>
  <c r="EO151" i="1"/>
  <c r="EP151" i="1"/>
  <c r="EQ151" i="1"/>
  <c r="ER151" i="1"/>
  <c r="DS152" i="1"/>
  <c r="DT152" i="1"/>
  <c r="DU152" i="1"/>
  <c r="DV152" i="1"/>
  <c r="DW152" i="1"/>
  <c r="DX152" i="1"/>
  <c r="DY152" i="1"/>
  <c r="DZ152" i="1"/>
  <c r="EA152" i="1"/>
  <c r="EB152" i="1"/>
  <c r="EC152" i="1"/>
  <c r="ED152" i="1"/>
  <c r="EE152" i="1"/>
  <c r="EF152" i="1"/>
  <c r="EG152" i="1"/>
  <c r="EH152" i="1"/>
  <c r="EI152" i="1"/>
  <c r="EJ152" i="1"/>
  <c r="EK152" i="1"/>
  <c r="EL152" i="1"/>
  <c r="EM152" i="1"/>
  <c r="EN152" i="1"/>
  <c r="EO152" i="1"/>
  <c r="EP152" i="1"/>
  <c r="EQ152" i="1"/>
  <c r="ER152" i="1"/>
  <c r="DS153" i="1"/>
  <c r="DT153" i="1"/>
  <c r="DU153" i="1"/>
  <c r="DV153" i="1"/>
  <c r="DW153" i="1"/>
  <c r="DX153" i="1"/>
  <c r="DY153" i="1"/>
  <c r="DZ153" i="1"/>
  <c r="EA153" i="1"/>
  <c r="EB153" i="1"/>
  <c r="EC153" i="1"/>
  <c r="ED153" i="1"/>
  <c r="EE153" i="1"/>
  <c r="EF153" i="1"/>
  <c r="EG153" i="1"/>
  <c r="EH153" i="1"/>
  <c r="EI153" i="1"/>
  <c r="EJ153" i="1"/>
  <c r="EK153" i="1"/>
  <c r="EL153" i="1"/>
  <c r="EM153" i="1"/>
  <c r="EN153" i="1"/>
  <c r="EO153" i="1"/>
  <c r="EP153" i="1"/>
  <c r="EQ153" i="1"/>
  <c r="ER153" i="1"/>
  <c r="DS154" i="1"/>
  <c r="DT154" i="1"/>
  <c r="DU154" i="1"/>
  <c r="DV154" i="1"/>
  <c r="DW154" i="1"/>
  <c r="DX154" i="1"/>
  <c r="DY154" i="1"/>
  <c r="DZ154" i="1"/>
  <c r="EA154" i="1"/>
  <c r="EB154" i="1"/>
  <c r="EC154" i="1"/>
  <c r="ED154" i="1"/>
  <c r="EE154" i="1"/>
  <c r="EF154" i="1"/>
  <c r="EG154" i="1"/>
  <c r="EH154" i="1"/>
  <c r="EI154" i="1"/>
  <c r="EJ154" i="1"/>
  <c r="EK154" i="1"/>
  <c r="EL154" i="1"/>
  <c r="EM154" i="1"/>
  <c r="EN154" i="1"/>
  <c r="EO154" i="1"/>
  <c r="EP154" i="1"/>
  <c r="EQ154" i="1"/>
  <c r="ER154" i="1"/>
  <c r="DS155" i="1"/>
  <c r="DT155" i="1"/>
  <c r="DU155" i="1"/>
  <c r="DV155" i="1"/>
  <c r="DW155" i="1"/>
  <c r="DX155" i="1"/>
  <c r="DY155" i="1"/>
  <c r="DZ155" i="1"/>
  <c r="EA155" i="1"/>
  <c r="EB155" i="1"/>
  <c r="EC155" i="1"/>
  <c r="ED155" i="1"/>
  <c r="EE155" i="1"/>
  <c r="EF155" i="1"/>
  <c r="EG155" i="1"/>
  <c r="EH155" i="1"/>
  <c r="EI155" i="1"/>
  <c r="EJ155" i="1"/>
  <c r="EK155" i="1"/>
  <c r="EL155" i="1"/>
  <c r="EM155" i="1"/>
  <c r="EN155" i="1"/>
  <c r="EO155" i="1"/>
  <c r="EP155" i="1"/>
  <c r="EQ155" i="1"/>
  <c r="ER155" i="1"/>
  <c r="DS156" i="1"/>
  <c r="DT156" i="1"/>
  <c r="DU156" i="1"/>
  <c r="DV156" i="1"/>
  <c r="DW156" i="1"/>
  <c r="DX156" i="1"/>
  <c r="DY156" i="1"/>
  <c r="DZ156" i="1"/>
  <c r="EA156" i="1"/>
  <c r="EB156" i="1"/>
  <c r="EC156" i="1"/>
  <c r="ED156" i="1"/>
  <c r="EE156" i="1"/>
  <c r="EF156" i="1"/>
  <c r="EG156" i="1"/>
  <c r="EH156" i="1"/>
  <c r="EI156" i="1"/>
  <c r="EJ156" i="1"/>
  <c r="EK156" i="1"/>
  <c r="EL156" i="1"/>
  <c r="EM156" i="1"/>
  <c r="EN156" i="1"/>
  <c r="EO156" i="1"/>
  <c r="EP156" i="1"/>
  <c r="EQ156" i="1"/>
  <c r="ER156" i="1"/>
  <c r="DS157" i="1"/>
  <c r="DT157" i="1"/>
  <c r="DU157" i="1"/>
  <c r="DV157" i="1"/>
  <c r="DW157" i="1"/>
  <c r="DX157" i="1"/>
  <c r="DY157" i="1"/>
  <c r="DZ157" i="1"/>
  <c r="EA157" i="1"/>
  <c r="EB157" i="1"/>
  <c r="EC157" i="1"/>
  <c r="ED157" i="1"/>
  <c r="EE157" i="1"/>
  <c r="EF157" i="1"/>
  <c r="EG157" i="1"/>
  <c r="EH157" i="1"/>
  <c r="EI157" i="1"/>
  <c r="EJ157" i="1"/>
  <c r="EK157" i="1"/>
  <c r="EL157" i="1"/>
  <c r="EM157" i="1"/>
  <c r="EN157" i="1"/>
  <c r="EO157" i="1"/>
  <c r="EP157" i="1"/>
  <c r="EQ157" i="1"/>
  <c r="ER157" i="1"/>
  <c r="DS158" i="1"/>
  <c r="DT158" i="1"/>
  <c r="DU158" i="1"/>
  <c r="DV158" i="1"/>
  <c r="DW158" i="1"/>
  <c r="DX158" i="1"/>
  <c r="DY158" i="1"/>
  <c r="DZ158" i="1"/>
  <c r="EA158" i="1"/>
  <c r="EB158" i="1"/>
  <c r="EC158" i="1"/>
  <c r="ED158" i="1"/>
  <c r="EE158" i="1"/>
  <c r="EF158" i="1"/>
  <c r="EG158" i="1"/>
  <c r="EH158" i="1"/>
  <c r="EI158" i="1"/>
  <c r="EJ158" i="1"/>
  <c r="EK158" i="1"/>
  <c r="EL158" i="1"/>
  <c r="EM158" i="1"/>
  <c r="EN158" i="1"/>
  <c r="EO158" i="1"/>
  <c r="EP158" i="1"/>
  <c r="EQ158" i="1"/>
  <c r="ER158" i="1"/>
  <c r="DS159" i="1"/>
  <c r="DT159" i="1"/>
  <c r="DU159" i="1"/>
  <c r="DV159" i="1"/>
  <c r="DW159" i="1"/>
  <c r="DX159" i="1"/>
  <c r="DY159" i="1"/>
  <c r="DZ159" i="1"/>
  <c r="EA159" i="1"/>
  <c r="EB159" i="1"/>
  <c r="EC159" i="1"/>
  <c r="ED159" i="1"/>
  <c r="EE159" i="1"/>
  <c r="EF159" i="1"/>
  <c r="EG159" i="1"/>
  <c r="EH159" i="1"/>
  <c r="EI159" i="1"/>
  <c r="EJ159" i="1"/>
  <c r="EK159" i="1"/>
  <c r="EL159" i="1"/>
  <c r="EM159" i="1"/>
  <c r="EN159" i="1"/>
  <c r="EO159" i="1"/>
  <c r="EP159" i="1"/>
  <c r="EQ159" i="1"/>
  <c r="ER159" i="1"/>
  <c r="DS160" i="1"/>
  <c r="DT160" i="1"/>
  <c r="DU160" i="1"/>
  <c r="DV160" i="1"/>
  <c r="DW160" i="1"/>
  <c r="DX160" i="1"/>
  <c r="DY160" i="1"/>
  <c r="DZ160" i="1"/>
  <c r="EA160" i="1"/>
  <c r="EB160" i="1"/>
  <c r="EC160" i="1"/>
  <c r="ED160" i="1"/>
  <c r="EE160" i="1"/>
  <c r="EF160" i="1"/>
  <c r="EG160" i="1"/>
  <c r="EH160" i="1"/>
  <c r="EI160" i="1"/>
  <c r="EJ160" i="1"/>
  <c r="EK160" i="1"/>
  <c r="EL160" i="1"/>
  <c r="EM160" i="1"/>
  <c r="EN160" i="1"/>
  <c r="EO160" i="1"/>
  <c r="EP160" i="1"/>
  <c r="EQ160" i="1"/>
  <c r="ER160" i="1"/>
  <c r="DS161" i="1"/>
  <c r="DT161" i="1"/>
  <c r="DU161" i="1"/>
  <c r="DV161" i="1"/>
  <c r="DW161" i="1"/>
  <c r="DX161" i="1"/>
  <c r="DY161" i="1"/>
  <c r="DZ161" i="1"/>
  <c r="EA161" i="1"/>
  <c r="EB161" i="1"/>
  <c r="EC161" i="1"/>
  <c r="ED161" i="1"/>
  <c r="EE161" i="1"/>
  <c r="EF161" i="1"/>
  <c r="EG161" i="1"/>
  <c r="EH161" i="1"/>
  <c r="EI161" i="1"/>
  <c r="EJ161" i="1"/>
  <c r="EK161" i="1"/>
  <c r="EL161" i="1"/>
  <c r="EM161" i="1"/>
  <c r="EN161" i="1"/>
  <c r="EO161" i="1"/>
  <c r="EP161" i="1"/>
  <c r="EQ161" i="1"/>
  <c r="ER161" i="1"/>
  <c r="DS162" i="1"/>
  <c r="DT162" i="1"/>
  <c r="DU162" i="1"/>
  <c r="DV162" i="1"/>
  <c r="DW162" i="1"/>
  <c r="DX162" i="1"/>
  <c r="DY162" i="1"/>
  <c r="DZ162" i="1"/>
  <c r="EA162" i="1"/>
  <c r="EB162" i="1"/>
  <c r="EC162" i="1"/>
  <c r="ED162" i="1"/>
  <c r="EE162" i="1"/>
  <c r="EF162" i="1"/>
  <c r="EG162" i="1"/>
  <c r="EH162" i="1"/>
  <c r="EI162" i="1"/>
  <c r="EJ162" i="1"/>
  <c r="EK162" i="1"/>
  <c r="EL162" i="1"/>
  <c r="EM162" i="1"/>
  <c r="EN162" i="1"/>
  <c r="EO162" i="1"/>
  <c r="EP162" i="1"/>
  <c r="EQ162" i="1"/>
  <c r="ER162" i="1"/>
  <c r="DS163" i="1"/>
  <c r="DT163" i="1"/>
  <c r="DU163" i="1"/>
  <c r="DV163" i="1"/>
  <c r="DW163" i="1"/>
  <c r="DX163" i="1"/>
  <c r="DY163" i="1"/>
  <c r="DZ163" i="1"/>
  <c r="EA163" i="1"/>
  <c r="EB163" i="1"/>
  <c r="EC163" i="1"/>
  <c r="ED163" i="1"/>
  <c r="EE163" i="1"/>
  <c r="EF163" i="1"/>
  <c r="EG163" i="1"/>
  <c r="EH163" i="1"/>
  <c r="EI163" i="1"/>
  <c r="EJ163" i="1"/>
  <c r="EK163" i="1"/>
  <c r="EL163" i="1"/>
  <c r="EM163" i="1"/>
  <c r="EN163" i="1"/>
  <c r="EO163" i="1"/>
  <c r="EP163" i="1"/>
  <c r="EQ163" i="1"/>
  <c r="ER163" i="1"/>
  <c r="DS164" i="1"/>
  <c r="DT164" i="1"/>
  <c r="DU164" i="1"/>
  <c r="DV164" i="1"/>
  <c r="DW164" i="1"/>
  <c r="DX164" i="1"/>
  <c r="DY164" i="1"/>
  <c r="DZ164" i="1"/>
  <c r="EA164" i="1"/>
  <c r="EB164" i="1"/>
  <c r="EC164" i="1"/>
  <c r="ED164" i="1"/>
  <c r="EE164" i="1"/>
  <c r="EF164" i="1"/>
  <c r="EG164" i="1"/>
  <c r="EH164" i="1"/>
  <c r="EI164" i="1"/>
  <c r="EJ164" i="1"/>
  <c r="EK164" i="1"/>
  <c r="EL164" i="1"/>
  <c r="EM164" i="1"/>
  <c r="EN164" i="1"/>
  <c r="EO164" i="1"/>
  <c r="EP164" i="1"/>
  <c r="EQ164" i="1"/>
  <c r="ER164" i="1"/>
  <c r="DS165" i="1"/>
  <c r="DT165" i="1"/>
  <c r="DU165" i="1"/>
  <c r="DV165" i="1"/>
  <c r="DW165" i="1"/>
  <c r="DX165" i="1"/>
  <c r="DY165" i="1"/>
  <c r="DZ165" i="1"/>
  <c r="EA165" i="1"/>
  <c r="EB165" i="1"/>
  <c r="EC165" i="1"/>
  <c r="ED165" i="1"/>
  <c r="EE165" i="1"/>
  <c r="EF165" i="1"/>
  <c r="EG165" i="1"/>
  <c r="EH165" i="1"/>
  <c r="EI165" i="1"/>
  <c r="EJ165" i="1"/>
  <c r="EK165" i="1"/>
  <c r="EL165" i="1"/>
  <c r="EM165" i="1"/>
  <c r="EN165" i="1"/>
  <c r="EO165" i="1"/>
  <c r="EP165" i="1"/>
  <c r="EQ165" i="1"/>
  <c r="ER165" i="1"/>
  <c r="DS166" i="1"/>
  <c r="DT166" i="1"/>
  <c r="DU166" i="1"/>
  <c r="DV166" i="1"/>
  <c r="DW166" i="1"/>
  <c r="DX166" i="1"/>
  <c r="DY166" i="1"/>
  <c r="DZ166" i="1"/>
  <c r="EA166" i="1"/>
  <c r="EB166" i="1"/>
  <c r="EC166" i="1"/>
  <c r="ED166" i="1"/>
  <c r="EE166" i="1"/>
  <c r="EF166" i="1"/>
  <c r="EG166" i="1"/>
  <c r="EH166" i="1"/>
  <c r="EI166" i="1"/>
  <c r="EJ166" i="1"/>
  <c r="EK166" i="1"/>
  <c r="EL166" i="1"/>
  <c r="EM166" i="1"/>
  <c r="EN166" i="1"/>
  <c r="EO166" i="1"/>
  <c r="EP166" i="1"/>
  <c r="EQ166" i="1"/>
  <c r="ER166" i="1"/>
  <c r="DS167" i="1"/>
  <c r="DT167" i="1"/>
  <c r="DU167" i="1"/>
  <c r="DV167" i="1"/>
  <c r="DW167" i="1"/>
  <c r="DX167" i="1"/>
  <c r="DY167" i="1"/>
  <c r="DZ167" i="1"/>
  <c r="EA167" i="1"/>
  <c r="EB167" i="1"/>
  <c r="EC167" i="1"/>
  <c r="ED167" i="1"/>
  <c r="EE167" i="1"/>
  <c r="EF167" i="1"/>
  <c r="EG167" i="1"/>
  <c r="EH167" i="1"/>
  <c r="EI167" i="1"/>
  <c r="EJ167" i="1"/>
  <c r="EK167" i="1"/>
  <c r="EL167" i="1"/>
  <c r="EM167" i="1"/>
  <c r="EN167" i="1"/>
  <c r="EO167" i="1"/>
  <c r="EP167" i="1"/>
  <c r="EQ167" i="1"/>
  <c r="ER167" i="1"/>
  <c r="DS168" i="1"/>
  <c r="DT168" i="1"/>
  <c r="DU168" i="1"/>
  <c r="DV168" i="1"/>
  <c r="DW168" i="1"/>
  <c r="DX168" i="1"/>
  <c r="DY168" i="1"/>
  <c r="DZ168" i="1"/>
  <c r="EA168" i="1"/>
  <c r="EB168" i="1"/>
  <c r="EC168" i="1"/>
  <c r="ED168" i="1"/>
  <c r="EE168" i="1"/>
  <c r="EF168" i="1"/>
  <c r="EG168" i="1"/>
  <c r="EH168" i="1"/>
  <c r="EI168" i="1"/>
  <c r="EJ168" i="1"/>
  <c r="EK168" i="1"/>
  <c r="EL168" i="1"/>
  <c r="EM168" i="1"/>
  <c r="EN168" i="1"/>
  <c r="EO168" i="1"/>
  <c r="EP168" i="1"/>
  <c r="EQ168" i="1"/>
  <c r="ER168" i="1"/>
  <c r="DS169" i="1"/>
  <c r="DT169" i="1"/>
  <c r="DU169" i="1"/>
  <c r="DV169" i="1"/>
  <c r="DW169" i="1"/>
  <c r="DX169" i="1"/>
  <c r="DY169" i="1"/>
  <c r="DZ169" i="1"/>
  <c r="EA169" i="1"/>
  <c r="EB169" i="1"/>
  <c r="EC169" i="1"/>
  <c r="ED169" i="1"/>
  <c r="EE169" i="1"/>
  <c r="EF169" i="1"/>
  <c r="EG169" i="1"/>
  <c r="EH169" i="1"/>
  <c r="EI169" i="1"/>
  <c r="EJ169" i="1"/>
  <c r="EK169" i="1"/>
  <c r="EL169" i="1"/>
  <c r="EM169" i="1"/>
  <c r="EN169" i="1"/>
  <c r="EO169" i="1"/>
  <c r="EP169" i="1"/>
  <c r="EQ169" i="1"/>
  <c r="ER169" i="1"/>
  <c r="DS170" i="1"/>
  <c r="DT170" i="1"/>
  <c r="DU170" i="1"/>
  <c r="DV170" i="1"/>
  <c r="DW170" i="1"/>
  <c r="DX170" i="1"/>
  <c r="DY170" i="1"/>
  <c r="DZ170" i="1"/>
  <c r="EA170" i="1"/>
  <c r="EB170" i="1"/>
  <c r="EC170" i="1"/>
  <c r="ED170" i="1"/>
  <c r="EE170" i="1"/>
  <c r="EF170" i="1"/>
  <c r="EG170" i="1"/>
  <c r="EH170" i="1"/>
  <c r="EI170" i="1"/>
  <c r="EJ170" i="1"/>
  <c r="EK170" i="1"/>
  <c r="EL170" i="1"/>
  <c r="EM170" i="1"/>
  <c r="EN170" i="1"/>
  <c r="EO170" i="1"/>
  <c r="EP170" i="1"/>
  <c r="EQ170" i="1"/>
  <c r="ER170" i="1"/>
  <c r="DS171" i="1"/>
  <c r="DT171" i="1"/>
  <c r="DU171" i="1"/>
  <c r="DV171" i="1"/>
  <c r="DW171" i="1"/>
  <c r="DX171" i="1"/>
  <c r="DY171" i="1"/>
  <c r="DZ171" i="1"/>
  <c r="EA171" i="1"/>
  <c r="EB171" i="1"/>
  <c r="EC171" i="1"/>
  <c r="ED171" i="1"/>
  <c r="EE171" i="1"/>
  <c r="EF171" i="1"/>
  <c r="EG171" i="1"/>
  <c r="EH171" i="1"/>
  <c r="EI171" i="1"/>
  <c r="EJ171" i="1"/>
  <c r="EK171" i="1"/>
  <c r="EL171" i="1"/>
  <c r="EM171" i="1"/>
  <c r="EN171" i="1"/>
  <c r="EO171" i="1"/>
  <c r="EP171" i="1"/>
  <c r="EQ171" i="1"/>
  <c r="ER171" i="1"/>
  <c r="DS172" i="1"/>
  <c r="DT172" i="1"/>
  <c r="DU172" i="1"/>
  <c r="DV172" i="1"/>
  <c r="DW172" i="1"/>
  <c r="DX172" i="1"/>
  <c r="DY172" i="1"/>
  <c r="DZ172" i="1"/>
  <c r="EA172" i="1"/>
  <c r="EB172" i="1"/>
  <c r="EC172" i="1"/>
  <c r="ED172" i="1"/>
  <c r="EE172" i="1"/>
  <c r="EF172" i="1"/>
  <c r="EG172" i="1"/>
  <c r="EH172" i="1"/>
  <c r="EI172" i="1"/>
  <c r="EJ172" i="1"/>
  <c r="EK172" i="1"/>
  <c r="EL172" i="1"/>
  <c r="EM172" i="1"/>
  <c r="EN172" i="1"/>
  <c r="EO172" i="1"/>
  <c r="EP172" i="1"/>
  <c r="EQ172" i="1"/>
  <c r="ER172" i="1"/>
  <c r="DS173" i="1"/>
  <c r="DT173" i="1"/>
  <c r="DU173" i="1"/>
  <c r="DV173" i="1"/>
  <c r="DW173" i="1"/>
  <c r="DX173" i="1"/>
  <c r="DY173" i="1"/>
  <c r="DZ173" i="1"/>
  <c r="EA173" i="1"/>
  <c r="EB173" i="1"/>
  <c r="EC173" i="1"/>
  <c r="ED173" i="1"/>
  <c r="EE173" i="1"/>
  <c r="EF173" i="1"/>
  <c r="EG173" i="1"/>
  <c r="EH173" i="1"/>
  <c r="EI173" i="1"/>
  <c r="EJ173" i="1"/>
  <c r="EK173" i="1"/>
  <c r="EL173" i="1"/>
  <c r="EM173" i="1"/>
  <c r="EN173" i="1"/>
  <c r="EO173" i="1"/>
  <c r="EP173" i="1"/>
  <c r="EQ173" i="1"/>
  <c r="ER173" i="1"/>
  <c r="DS174" i="1"/>
  <c r="DT174" i="1"/>
  <c r="DU174" i="1"/>
  <c r="DV174" i="1"/>
  <c r="DW174" i="1"/>
  <c r="DX174" i="1"/>
  <c r="DY174" i="1"/>
  <c r="DZ174" i="1"/>
  <c r="EA174" i="1"/>
  <c r="EB174" i="1"/>
  <c r="EC174" i="1"/>
  <c r="ED174" i="1"/>
  <c r="EE174" i="1"/>
  <c r="EF174" i="1"/>
  <c r="EG174" i="1"/>
  <c r="EH174" i="1"/>
  <c r="EI174" i="1"/>
  <c r="EJ174" i="1"/>
  <c r="EK174" i="1"/>
  <c r="EL174" i="1"/>
  <c r="EM174" i="1"/>
  <c r="EN174" i="1"/>
  <c r="EO174" i="1"/>
  <c r="EP174" i="1"/>
  <c r="EQ174" i="1"/>
  <c r="ER174" i="1"/>
  <c r="DS175" i="1"/>
  <c r="DT175" i="1"/>
  <c r="DU175" i="1"/>
  <c r="DV175" i="1"/>
  <c r="DW175" i="1"/>
  <c r="DX175" i="1"/>
  <c r="DY175" i="1"/>
  <c r="DZ175" i="1"/>
  <c r="EA175" i="1"/>
  <c r="EB175" i="1"/>
  <c r="EC175" i="1"/>
  <c r="ED175" i="1"/>
  <c r="EE175" i="1"/>
  <c r="EF175" i="1"/>
  <c r="EG175" i="1"/>
  <c r="EH175" i="1"/>
  <c r="EI175" i="1"/>
  <c r="EJ175" i="1"/>
  <c r="EK175" i="1"/>
  <c r="EL175" i="1"/>
  <c r="EM175" i="1"/>
  <c r="EN175" i="1"/>
  <c r="EO175" i="1"/>
  <c r="EP175" i="1"/>
  <c r="EQ175" i="1"/>
  <c r="ER175" i="1"/>
  <c r="DS176" i="1"/>
  <c r="DT176" i="1"/>
  <c r="DU176" i="1"/>
  <c r="DV176" i="1"/>
  <c r="DW176" i="1"/>
  <c r="DX176" i="1"/>
  <c r="DY176" i="1"/>
  <c r="DZ176" i="1"/>
  <c r="EA176" i="1"/>
  <c r="EB176" i="1"/>
  <c r="EC176" i="1"/>
  <c r="ED176" i="1"/>
  <c r="EE176" i="1"/>
  <c r="EF176" i="1"/>
  <c r="EG176" i="1"/>
  <c r="EH176" i="1"/>
  <c r="EI176" i="1"/>
  <c r="EJ176" i="1"/>
  <c r="EK176" i="1"/>
  <c r="EL176" i="1"/>
  <c r="EM176" i="1"/>
  <c r="EN176" i="1"/>
  <c r="EO176" i="1"/>
  <c r="EP176" i="1"/>
  <c r="EQ176" i="1"/>
  <c r="ER176" i="1"/>
  <c r="DS177" i="1"/>
  <c r="DT177" i="1"/>
  <c r="DU177" i="1"/>
  <c r="DV177" i="1"/>
  <c r="DW177" i="1"/>
  <c r="DX177" i="1"/>
  <c r="DY177" i="1"/>
  <c r="DZ177" i="1"/>
  <c r="EA177" i="1"/>
  <c r="EB177" i="1"/>
  <c r="EC177" i="1"/>
  <c r="ED177" i="1"/>
  <c r="EE177" i="1"/>
  <c r="EF177" i="1"/>
  <c r="EG177" i="1"/>
  <c r="EH177" i="1"/>
  <c r="EI177" i="1"/>
  <c r="EJ177" i="1"/>
  <c r="EK177" i="1"/>
  <c r="EL177" i="1"/>
  <c r="EM177" i="1"/>
  <c r="EN177" i="1"/>
  <c r="EO177" i="1"/>
  <c r="EP177" i="1"/>
  <c r="EQ177" i="1"/>
  <c r="ER177" i="1"/>
  <c r="DS178" i="1"/>
  <c r="DT178" i="1"/>
  <c r="DU178" i="1"/>
  <c r="DV178" i="1"/>
  <c r="DW178" i="1"/>
  <c r="DX178" i="1"/>
  <c r="DY178" i="1"/>
  <c r="DZ178" i="1"/>
  <c r="EA178" i="1"/>
  <c r="EB178" i="1"/>
  <c r="EC178" i="1"/>
  <c r="ED178" i="1"/>
  <c r="EE178" i="1"/>
  <c r="EF178" i="1"/>
  <c r="EG178" i="1"/>
  <c r="EH178" i="1"/>
  <c r="EI178" i="1"/>
  <c r="EJ178" i="1"/>
  <c r="EK178" i="1"/>
  <c r="EL178" i="1"/>
  <c r="EM178" i="1"/>
  <c r="EN178" i="1"/>
  <c r="EO178" i="1"/>
  <c r="EP178" i="1"/>
  <c r="EQ178" i="1"/>
  <c r="ER178" i="1"/>
  <c r="DS179" i="1"/>
  <c r="DT179" i="1"/>
  <c r="DU179" i="1"/>
  <c r="DV179" i="1"/>
  <c r="DW179" i="1"/>
  <c r="DX179" i="1"/>
  <c r="DY179" i="1"/>
  <c r="DZ179" i="1"/>
  <c r="EA179" i="1"/>
  <c r="EB179" i="1"/>
  <c r="EC179" i="1"/>
  <c r="ED179" i="1"/>
  <c r="EE179" i="1"/>
  <c r="EF179" i="1"/>
  <c r="EG179" i="1"/>
  <c r="EH179" i="1"/>
  <c r="EI179" i="1"/>
  <c r="EJ179" i="1"/>
  <c r="EK179" i="1"/>
  <c r="EL179" i="1"/>
  <c r="EM179" i="1"/>
  <c r="EN179" i="1"/>
  <c r="EO179" i="1"/>
  <c r="EP179" i="1"/>
  <c r="EQ179" i="1"/>
  <c r="ER179" i="1"/>
  <c r="DS180" i="1"/>
  <c r="DT180" i="1"/>
  <c r="DU180" i="1"/>
  <c r="DV180" i="1"/>
  <c r="DW180" i="1"/>
  <c r="DX180" i="1"/>
  <c r="DY180" i="1"/>
  <c r="DZ180" i="1"/>
  <c r="EA180" i="1"/>
  <c r="EB180" i="1"/>
  <c r="EC180" i="1"/>
  <c r="ED180" i="1"/>
  <c r="EE180" i="1"/>
  <c r="EF180" i="1"/>
  <c r="EG180" i="1"/>
  <c r="EH180" i="1"/>
  <c r="EI180" i="1"/>
  <c r="EJ180" i="1"/>
  <c r="EK180" i="1"/>
  <c r="EL180" i="1"/>
  <c r="EM180" i="1"/>
  <c r="EN180" i="1"/>
  <c r="EO180" i="1"/>
  <c r="EP180" i="1"/>
  <c r="EQ180" i="1"/>
  <c r="ER180" i="1"/>
  <c r="DS181" i="1"/>
  <c r="DT181" i="1"/>
  <c r="DU181" i="1"/>
  <c r="DV181" i="1"/>
  <c r="DW181" i="1"/>
  <c r="DX181" i="1"/>
  <c r="DY181" i="1"/>
  <c r="DZ181" i="1"/>
  <c r="EA181" i="1"/>
  <c r="EB181" i="1"/>
  <c r="EC181" i="1"/>
  <c r="ED181" i="1"/>
  <c r="EE181" i="1"/>
  <c r="EF181" i="1"/>
  <c r="EG181" i="1"/>
  <c r="EH181" i="1"/>
  <c r="EI181" i="1"/>
  <c r="EJ181" i="1"/>
  <c r="EK181" i="1"/>
  <c r="EL181" i="1"/>
  <c r="EM181" i="1"/>
  <c r="EN181" i="1"/>
  <c r="EO181" i="1"/>
  <c r="EP181" i="1"/>
  <c r="EQ181" i="1"/>
  <c r="ER181" i="1"/>
  <c r="DS182" i="1"/>
  <c r="DT182" i="1"/>
  <c r="DU182" i="1"/>
  <c r="DV182" i="1"/>
  <c r="DW182" i="1"/>
  <c r="DX182" i="1"/>
  <c r="DY182" i="1"/>
  <c r="DZ182" i="1"/>
  <c r="EA182" i="1"/>
  <c r="EB182" i="1"/>
  <c r="EC182" i="1"/>
  <c r="ED182" i="1"/>
  <c r="EE182" i="1"/>
  <c r="EF182" i="1"/>
  <c r="EG182" i="1"/>
  <c r="EH182" i="1"/>
  <c r="EI182" i="1"/>
  <c r="EJ182" i="1"/>
  <c r="EK182" i="1"/>
  <c r="EL182" i="1"/>
  <c r="EM182" i="1"/>
  <c r="EN182" i="1"/>
  <c r="EO182" i="1"/>
  <c r="EP182" i="1"/>
  <c r="EQ182" i="1"/>
  <c r="ER182" i="1"/>
  <c r="DS183" i="1"/>
  <c r="DT183" i="1"/>
  <c r="DU183" i="1"/>
  <c r="DV183" i="1"/>
  <c r="DW183" i="1"/>
  <c r="DX183" i="1"/>
  <c r="DY183" i="1"/>
  <c r="DZ183" i="1"/>
  <c r="EA183" i="1"/>
  <c r="EB183" i="1"/>
  <c r="EC183" i="1"/>
  <c r="ED183" i="1"/>
  <c r="EE183" i="1"/>
  <c r="EF183" i="1"/>
  <c r="EG183" i="1"/>
  <c r="EH183" i="1"/>
  <c r="EI183" i="1"/>
  <c r="EJ183" i="1"/>
  <c r="EK183" i="1"/>
  <c r="EL183" i="1"/>
  <c r="EM183" i="1"/>
  <c r="EN183" i="1"/>
  <c r="EO183" i="1"/>
  <c r="EP183" i="1"/>
  <c r="EQ183" i="1"/>
  <c r="ER183" i="1"/>
  <c r="DS184" i="1"/>
  <c r="DT184" i="1"/>
  <c r="DU184" i="1"/>
  <c r="DV184" i="1"/>
  <c r="DW184" i="1"/>
  <c r="DX184" i="1"/>
  <c r="DY184" i="1"/>
  <c r="DZ184" i="1"/>
  <c r="EA184" i="1"/>
  <c r="EB184" i="1"/>
  <c r="EC184" i="1"/>
  <c r="ED184" i="1"/>
  <c r="EE184" i="1"/>
  <c r="EF184" i="1"/>
  <c r="EG184" i="1"/>
  <c r="EH184" i="1"/>
  <c r="EI184" i="1"/>
  <c r="EJ184" i="1"/>
  <c r="EK184" i="1"/>
  <c r="EL184" i="1"/>
  <c r="EM184" i="1"/>
  <c r="EN184" i="1"/>
  <c r="EO184" i="1"/>
  <c r="EP184" i="1"/>
  <c r="EQ184" i="1"/>
  <c r="ER184" i="1"/>
  <c r="DS185" i="1"/>
  <c r="DT185" i="1"/>
  <c r="DU185" i="1"/>
  <c r="DV185" i="1"/>
  <c r="DW185" i="1"/>
  <c r="DX185" i="1"/>
  <c r="DY185" i="1"/>
  <c r="DZ185" i="1"/>
  <c r="EA185" i="1"/>
  <c r="EB185" i="1"/>
  <c r="EC185" i="1"/>
  <c r="ED185" i="1"/>
  <c r="EE185" i="1"/>
  <c r="EF185" i="1"/>
  <c r="EG185" i="1"/>
  <c r="EH185" i="1"/>
  <c r="EI185" i="1"/>
  <c r="EJ185" i="1"/>
  <c r="EK185" i="1"/>
  <c r="EL185" i="1"/>
  <c r="EM185" i="1"/>
  <c r="EN185" i="1"/>
  <c r="EO185" i="1"/>
  <c r="EP185" i="1"/>
  <c r="EQ185" i="1"/>
  <c r="ER185" i="1"/>
  <c r="DS186" i="1"/>
  <c r="DT186" i="1"/>
  <c r="DU186" i="1"/>
  <c r="DV186" i="1"/>
  <c r="DW186" i="1"/>
  <c r="DX186" i="1"/>
  <c r="DY186" i="1"/>
  <c r="DZ186" i="1"/>
  <c r="EA186" i="1"/>
  <c r="EB186" i="1"/>
  <c r="EC186" i="1"/>
  <c r="ED186" i="1"/>
  <c r="EE186" i="1"/>
  <c r="EF186" i="1"/>
  <c r="EG186" i="1"/>
  <c r="EH186" i="1"/>
  <c r="EI186" i="1"/>
  <c r="EJ186" i="1"/>
  <c r="EK186" i="1"/>
  <c r="EL186" i="1"/>
  <c r="EM186" i="1"/>
  <c r="EN186" i="1"/>
  <c r="EO186" i="1"/>
  <c r="EP186" i="1"/>
  <c r="EQ186" i="1"/>
  <c r="ER186" i="1"/>
  <c r="DS187" i="1"/>
  <c r="DT187" i="1"/>
  <c r="DU187" i="1"/>
  <c r="DV187" i="1"/>
  <c r="DW187" i="1"/>
  <c r="DX187" i="1"/>
  <c r="DY187" i="1"/>
  <c r="DZ187" i="1"/>
  <c r="EA187" i="1"/>
  <c r="EB187" i="1"/>
  <c r="EC187" i="1"/>
  <c r="ED187" i="1"/>
  <c r="EE187" i="1"/>
  <c r="EF187" i="1"/>
  <c r="EG187" i="1"/>
  <c r="EH187" i="1"/>
  <c r="EI187" i="1"/>
  <c r="EJ187" i="1"/>
  <c r="EK187" i="1"/>
  <c r="EL187" i="1"/>
  <c r="EM187" i="1"/>
  <c r="EN187" i="1"/>
  <c r="EO187" i="1"/>
  <c r="EP187" i="1"/>
  <c r="EQ187" i="1"/>
  <c r="ER187" i="1"/>
  <c r="DS188" i="1"/>
  <c r="DT188" i="1"/>
  <c r="DU188" i="1"/>
  <c r="DV188" i="1"/>
  <c r="DW188" i="1"/>
  <c r="DX188" i="1"/>
  <c r="DY188" i="1"/>
  <c r="DZ188" i="1"/>
  <c r="EA188" i="1"/>
  <c r="EB188" i="1"/>
  <c r="EC188" i="1"/>
  <c r="ED188" i="1"/>
  <c r="EE188" i="1"/>
  <c r="EF188" i="1"/>
  <c r="EG188" i="1"/>
  <c r="EH188" i="1"/>
  <c r="EI188" i="1"/>
  <c r="EJ188" i="1"/>
  <c r="EK188" i="1"/>
  <c r="EL188" i="1"/>
  <c r="EM188" i="1"/>
  <c r="EN188" i="1"/>
  <c r="EO188" i="1"/>
  <c r="EP188" i="1"/>
  <c r="EQ188" i="1"/>
  <c r="ER188" i="1"/>
  <c r="DS189" i="1"/>
  <c r="DT189" i="1"/>
  <c r="DU189" i="1"/>
  <c r="DV189" i="1"/>
  <c r="DW189" i="1"/>
  <c r="DX189" i="1"/>
  <c r="DY189" i="1"/>
  <c r="DZ189" i="1"/>
  <c r="EA189" i="1"/>
  <c r="EB189" i="1"/>
  <c r="EC189" i="1"/>
  <c r="ED189" i="1"/>
  <c r="EE189" i="1"/>
  <c r="EF189" i="1"/>
  <c r="EG189" i="1"/>
  <c r="EH189" i="1"/>
  <c r="EI189" i="1"/>
  <c r="EJ189" i="1"/>
  <c r="EK189" i="1"/>
  <c r="EL189" i="1"/>
  <c r="EM189" i="1"/>
  <c r="EN189" i="1"/>
  <c r="EO189" i="1"/>
  <c r="EP189" i="1"/>
  <c r="EQ189" i="1"/>
  <c r="ER189" i="1"/>
  <c r="DS190" i="1"/>
  <c r="DT190" i="1"/>
  <c r="DU190" i="1"/>
  <c r="DV190" i="1"/>
  <c r="DW190" i="1"/>
  <c r="DX190" i="1"/>
  <c r="DY190" i="1"/>
  <c r="DZ190" i="1"/>
  <c r="EA190" i="1"/>
  <c r="EB190" i="1"/>
  <c r="EC190" i="1"/>
  <c r="ED190" i="1"/>
  <c r="EE190" i="1"/>
  <c r="EF190" i="1"/>
  <c r="EG190" i="1"/>
  <c r="EH190" i="1"/>
  <c r="EI190" i="1"/>
  <c r="EJ190" i="1"/>
  <c r="EK190" i="1"/>
  <c r="EL190" i="1"/>
  <c r="EM190" i="1"/>
  <c r="EN190" i="1"/>
  <c r="EO190" i="1"/>
  <c r="EP190" i="1"/>
  <c r="EQ190" i="1"/>
  <c r="ER190" i="1"/>
  <c r="DS191" i="1"/>
  <c r="DT191" i="1"/>
  <c r="DU191" i="1"/>
  <c r="DV191" i="1"/>
  <c r="DW191" i="1"/>
  <c r="DX191" i="1"/>
  <c r="DY191" i="1"/>
  <c r="DZ191" i="1"/>
  <c r="EA191" i="1"/>
  <c r="EB191" i="1"/>
  <c r="EC191" i="1"/>
  <c r="ED191" i="1"/>
  <c r="EE191" i="1"/>
  <c r="EF191" i="1"/>
  <c r="EG191" i="1"/>
  <c r="EH191" i="1"/>
  <c r="EI191" i="1"/>
  <c r="EJ191" i="1"/>
  <c r="EK191" i="1"/>
  <c r="EL191" i="1"/>
  <c r="EM191" i="1"/>
  <c r="EN191" i="1"/>
  <c r="EO191" i="1"/>
  <c r="EP191" i="1"/>
  <c r="EQ191" i="1"/>
  <c r="ER191" i="1"/>
  <c r="DS192" i="1"/>
  <c r="DT192" i="1"/>
  <c r="DU192" i="1"/>
  <c r="DV192" i="1"/>
  <c r="DW192" i="1"/>
  <c r="DX192" i="1"/>
  <c r="DY192" i="1"/>
  <c r="DZ192" i="1"/>
  <c r="EA192" i="1"/>
  <c r="EB192" i="1"/>
  <c r="EC192" i="1"/>
  <c r="ED192" i="1"/>
  <c r="EE192" i="1"/>
  <c r="EF192" i="1"/>
  <c r="EG192" i="1"/>
  <c r="EH192" i="1"/>
  <c r="EI192" i="1"/>
  <c r="EJ192" i="1"/>
  <c r="EK192" i="1"/>
  <c r="EL192" i="1"/>
  <c r="EM192" i="1"/>
  <c r="EN192" i="1"/>
  <c r="EO192" i="1"/>
  <c r="EP192" i="1"/>
  <c r="EQ192" i="1"/>
  <c r="ER192" i="1"/>
  <c r="DS193" i="1"/>
  <c r="DT193" i="1"/>
  <c r="DU193" i="1"/>
  <c r="DV193" i="1"/>
  <c r="DW193" i="1"/>
  <c r="DX193" i="1"/>
  <c r="DY193" i="1"/>
  <c r="DZ193" i="1"/>
  <c r="EA193" i="1"/>
  <c r="EB193" i="1"/>
  <c r="EC193" i="1"/>
  <c r="ED193" i="1"/>
  <c r="EE193" i="1"/>
  <c r="EF193" i="1"/>
  <c r="EG193" i="1"/>
  <c r="EH193" i="1"/>
  <c r="EI193" i="1"/>
  <c r="EJ193" i="1"/>
  <c r="EK193" i="1"/>
  <c r="EL193" i="1"/>
  <c r="EM193" i="1"/>
  <c r="EN193" i="1"/>
  <c r="EO193" i="1"/>
  <c r="EP193" i="1"/>
  <c r="EQ193" i="1"/>
  <c r="ER193" i="1"/>
  <c r="DS194" i="1"/>
  <c r="DT194" i="1"/>
  <c r="DU194" i="1"/>
  <c r="DV194" i="1"/>
  <c r="DW194" i="1"/>
  <c r="DX194" i="1"/>
  <c r="DY194" i="1"/>
  <c r="DZ194" i="1"/>
  <c r="EA194" i="1"/>
  <c r="EB194" i="1"/>
  <c r="EC194" i="1"/>
  <c r="ED194" i="1"/>
  <c r="EE194" i="1"/>
  <c r="EF194" i="1"/>
  <c r="EG194" i="1"/>
  <c r="EH194" i="1"/>
  <c r="EI194" i="1"/>
  <c r="EJ194" i="1"/>
  <c r="EK194" i="1"/>
  <c r="EL194" i="1"/>
  <c r="EM194" i="1"/>
  <c r="EN194" i="1"/>
  <c r="EO194" i="1"/>
  <c r="EP194" i="1"/>
  <c r="EQ194" i="1"/>
  <c r="ER194" i="1"/>
  <c r="DS195" i="1"/>
  <c r="DT195" i="1"/>
  <c r="DU195" i="1"/>
  <c r="DV195" i="1"/>
  <c r="DW195" i="1"/>
  <c r="DX195" i="1"/>
  <c r="DY195" i="1"/>
  <c r="DZ195" i="1"/>
  <c r="EA195" i="1"/>
  <c r="EB195" i="1"/>
  <c r="EC195" i="1"/>
  <c r="ED195" i="1"/>
  <c r="EE195" i="1"/>
  <c r="EF195" i="1"/>
  <c r="EG195" i="1"/>
  <c r="EH195" i="1"/>
  <c r="EI195" i="1"/>
  <c r="EJ195" i="1"/>
  <c r="EK195" i="1"/>
  <c r="EL195" i="1"/>
  <c r="EM195" i="1"/>
  <c r="EN195" i="1"/>
  <c r="EO195" i="1"/>
  <c r="EP195" i="1"/>
  <c r="EQ195" i="1"/>
  <c r="ER195" i="1"/>
  <c r="DS196" i="1"/>
  <c r="DT196" i="1"/>
  <c r="DU196" i="1"/>
  <c r="DV196" i="1"/>
  <c r="DW196" i="1"/>
  <c r="DX196" i="1"/>
  <c r="DY196" i="1"/>
  <c r="DZ196" i="1"/>
  <c r="EA196" i="1"/>
  <c r="EB196" i="1"/>
  <c r="EC196" i="1"/>
  <c r="ED196" i="1"/>
  <c r="EE196" i="1"/>
  <c r="EF196" i="1"/>
  <c r="EG196" i="1"/>
  <c r="EH196" i="1"/>
  <c r="EI196" i="1"/>
  <c r="EJ196" i="1"/>
  <c r="EK196" i="1"/>
  <c r="EL196" i="1"/>
  <c r="EM196" i="1"/>
  <c r="EN196" i="1"/>
  <c r="EO196" i="1"/>
  <c r="EP196" i="1"/>
  <c r="EQ196" i="1"/>
  <c r="ER196" i="1"/>
  <c r="DS197" i="1"/>
  <c r="DT197" i="1"/>
  <c r="DU197" i="1"/>
  <c r="DV197" i="1"/>
  <c r="DW197" i="1"/>
  <c r="DX197" i="1"/>
  <c r="DY197" i="1"/>
  <c r="DZ197" i="1"/>
  <c r="EA197" i="1"/>
  <c r="EB197" i="1"/>
  <c r="EC197" i="1"/>
  <c r="ED197" i="1"/>
  <c r="EE197" i="1"/>
  <c r="EF197" i="1"/>
  <c r="EG197" i="1"/>
  <c r="EH197" i="1"/>
  <c r="EI197" i="1"/>
  <c r="EJ197" i="1"/>
  <c r="EK197" i="1"/>
  <c r="EL197" i="1"/>
  <c r="EM197" i="1"/>
  <c r="EN197" i="1"/>
  <c r="EO197" i="1"/>
  <c r="EP197" i="1"/>
  <c r="EQ197" i="1"/>
  <c r="ER197" i="1"/>
  <c r="DS198" i="1"/>
  <c r="DT198" i="1"/>
  <c r="DU198" i="1"/>
  <c r="DV198" i="1"/>
  <c r="DW198" i="1"/>
  <c r="DX198" i="1"/>
  <c r="DY198" i="1"/>
  <c r="DZ198" i="1"/>
  <c r="EA198" i="1"/>
  <c r="EB198" i="1"/>
  <c r="EC198" i="1"/>
  <c r="ED198" i="1"/>
  <c r="EE198" i="1"/>
  <c r="EF198" i="1"/>
  <c r="EG198" i="1"/>
  <c r="EH198" i="1"/>
  <c r="EI198" i="1"/>
  <c r="EJ198" i="1"/>
  <c r="EK198" i="1"/>
  <c r="EL198" i="1"/>
  <c r="EM198" i="1"/>
  <c r="EN198" i="1"/>
  <c r="EO198" i="1"/>
  <c r="EP198" i="1"/>
  <c r="EQ198" i="1"/>
  <c r="ER198" i="1"/>
  <c r="DS199" i="1"/>
  <c r="DT199" i="1"/>
  <c r="DU199" i="1"/>
  <c r="DV199" i="1"/>
  <c r="DW199" i="1"/>
  <c r="DX199" i="1"/>
  <c r="DY199" i="1"/>
  <c r="DZ199" i="1"/>
  <c r="EA199" i="1"/>
  <c r="EB199" i="1"/>
  <c r="EC199" i="1"/>
  <c r="ED199" i="1"/>
  <c r="EE199" i="1"/>
  <c r="EF199" i="1"/>
  <c r="EG199" i="1"/>
  <c r="EH199" i="1"/>
  <c r="EI199" i="1"/>
  <c r="EJ199" i="1"/>
  <c r="EK199" i="1"/>
  <c r="EL199" i="1"/>
  <c r="EM199" i="1"/>
  <c r="EN199" i="1"/>
  <c r="EO199" i="1"/>
  <c r="EP199" i="1"/>
  <c r="EQ199" i="1"/>
  <c r="ER199" i="1"/>
  <c r="DS200" i="1"/>
  <c r="DT200" i="1"/>
  <c r="DU200" i="1"/>
  <c r="DV200" i="1"/>
  <c r="DW200" i="1"/>
  <c r="DX200" i="1"/>
  <c r="DY200" i="1"/>
  <c r="DZ200" i="1"/>
  <c r="EA200" i="1"/>
  <c r="EB200" i="1"/>
  <c r="EC200" i="1"/>
  <c r="ED200" i="1"/>
  <c r="EE200" i="1"/>
  <c r="EF200" i="1"/>
  <c r="EG200" i="1"/>
  <c r="EH200" i="1"/>
  <c r="EI200" i="1"/>
  <c r="EJ200" i="1"/>
  <c r="EK200" i="1"/>
  <c r="EL200" i="1"/>
  <c r="EM200" i="1"/>
  <c r="EN200" i="1"/>
  <c r="EO200" i="1"/>
  <c r="EP200" i="1"/>
  <c r="EQ200" i="1"/>
  <c r="ER200" i="1"/>
  <c r="DS201" i="1"/>
  <c r="DT201" i="1"/>
  <c r="DU201" i="1"/>
  <c r="DV201" i="1"/>
  <c r="DW201" i="1"/>
  <c r="DX201" i="1"/>
  <c r="DY201" i="1"/>
  <c r="DZ201" i="1"/>
  <c r="EA201" i="1"/>
  <c r="EB201" i="1"/>
  <c r="EC201" i="1"/>
  <c r="ED201" i="1"/>
  <c r="EE201" i="1"/>
  <c r="EF201" i="1"/>
  <c r="EG201" i="1"/>
  <c r="EH201" i="1"/>
  <c r="EI201" i="1"/>
  <c r="EJ201" i="1"/>
  <c r="EK201" i="1"/>
  <c r="EL201" i="1"/>
  <c r="EM201" i="1"/>
  <c r="EN201" i="1"/>
  <c r="EO201" i="1"/>
  <c r="EP201" i="1"/>
  <c r="EQ201" i="1"/>
  <c r="ER201" i="1"/>
  <c r="DS202" i="1"/>
  <c r="DT202" i="1"/>
  <c r="DU202" i="1"/>
  <c r="DV202" i="1"/>
  <c r="DW202" i="1"/>
  <c r="DX202" i="1"/>
  <c r="DY202" i="1"/>
  <c r="DZ202" i="1"/>
  <c r="EA202" i="1"/>
  <c r="EB202" i="1"/>
  <c r="EC202" i="1"/>
  <c r="ED202" i="1"/>
  <c r="EE202" i="1"/>
  <c r="EF202" i="1"/>
  <c r="EG202" i="1"/>
  <c r="EH202" i="1"/>
  <c r="EI202" i="1"/>
  <c r="EJ202" i="1"/>
  <c r="EK202" i="1"/>
  <c r="EL202" i="1"/>
  <c r="EM202" i="1"/>
  <c r="EN202" i="1"/>
  <c r="EO202" i="1"/>
  <c r="EP202" i="1"/>
  <c r="EQ202" i="1"/>
  <c r="ER202" i="1"/>
  <c r="DS203" i="1"/>
  <c r="DT203" i="1"/>
  <c r="DU203" i="1"/>
  <c r="DV203" i="1"/>
  <c r="DW203" i="1"/>
  <c r="DX203" i="1"/>
  <c r="DY203" i="1"/>
  <c r="DZ203" i="1"/>
  <c r="EA203" i="1"/>
  <c r="EB203" i="1"/>
  <c r="EC203" i="1"/>
  <c r="ED203" i="1"/>
  <c r="EE203" i="1"/>
  <c r="EF203" i="1"/>
  <c r="EG203" i="1"/>
  <c r="EH203" i="1"/>
  <c r="EI203" i="1"/>
  <c r="EJ203" i="1"/>
  <c r="EK203" i="1"/>
  <c r="EL203" i="1"/>
  <c r="EM203" i="1"/>
  <c r="EN203" i="1"/>
  <c r="EO203" i="1"/>
  <c r="EP203" i="1"/>
  <c r="EQ203" i="1"/>
  <c r="ER203" i="1"/>
  <c r="DS204" i="1"/>
  <c r="DT204" i="1"/>
  <c r="DU204" i="1"/>
  <c r="DV204" i="1"/>
  <c r="DW204" i="1"/>
  <c r="DX204" i="1"/>
  <c r="DY204" i="1"/>
  <c r="DZ204" i="1"/>
  <c r="EA204" i="1"/>
  <c r="EB204" i="1"/>
  <c r="EC204" i="1"/>
  <c r="ED204" i="1"/>
  <c r="EE204" i="1"/>
  <c r="EF204" i="1"/>
  <c r="EG204" i="1"/>
  <c r="EH204" i="1"/>
  <c r="EI204" i="1"/>
  <c r="EJ204" i="1"/>
  <c r="EK204" i="1"/>
  <c r="EL204" i="1"/>
  <c r="EM204" i="1"/>
  <c r="EN204" i="1"/>
  <c r="EO204" i="1"/>
  <c r="EP204" i="1"/>
  <c r="EQ204" i="1"/>
  <c r="ER204" i="1"/>
  <c r="DS205" i="1"/>
  <c r="DT205" i="1"/>
  <c r="DU205" i="1"/>
  <c r="DV205" i="1"/>
  <c r="DW205" i="1"/>
  <c r="DX205" i="1"/>
  <c r="DY205" i="1"/>
  <c r="DZ205" i="1"/>
  <c r="EA205" i="1"/>
  <c r="EB205" i="1"/>
  <c r="EC205" i="1"/>
  <c r="ED205" i="1"/>
  <c r="EE205" i="1"/>
  <c r="EF205" i="1"/>
  <c r="EG205" i="1"/>
  <c r="EH205" i="1"/>
  <c r="EI205" i="1"/>
  <c r="EJ205" i="1"/>
  <c r="EK205" i="1"/>
  <c r="EL205" i="1"/>
  <c r="EM205" i="1"/>
  <c r="EN205" i="1"/>
  <c r="EO205" i="1"/>
  <c r="EP205" i="1"/>
  <c r="EQ205" i="1"/>
  <c r="ER205" i="1"/>
  <c r="DS206" i="1"/>
  <c r="DT206" i="1"/>
  <c r="DU206" i="1"/>
  <c r="DV206" i="1"/>
  <c r="DW206" i="1"/>
  <c r="DX206" i="1"/>
  <c r="DY206" i="1"/>
  <c r="DZ206" i="1"/>
  <c r="EA206" i="1"/>
  <c r="EB206" i="1"/>
  <c r="EC206" i="1"/>
  <c r="ED206" i="1"/>
  <c r="EE206" i="1"/>
  <c r="EF206" i="1"/>
  <c r="EG206" i="1"/>
  <c r="EH206" i="1"/>
  <c r="EI206" i="1"/>
  <c r="EJ206" i="1"/>
  <c r="EK206" i="1"/>
  <c r="EL206" i="1"/>
  <c r="EM206" i="1"/>
  <c r="EN206" i="1"/>
  <c r="EO206" i="1"/>
  <c r="EP206" i="1"/>
  <c r="EQ206" i="1"/>
  <c r="ER206" i="1"/>
  <c r="DS207" i="1"/>
  <c r="DT207" i="1"/>
  <c r="DU207" i="1"/>
  <c r="DV207" i="1"/>
  <c r="DW207" i="1"/>
  <c r="DX207" i="1"/>
  <c r="DY207" i="1"/>
  <c r="DZ207" i="1"/>
  <c r="EA207" i="1"/>
  <c r="EB207" i="1"/>
  <c r="EC207" i="1"/>
  <c r="ED207" i="1"/>
  <c r="EE207" i="1"/>
  <c r="EF207" i="1"/>
  <c r="EG207" i="1"/>
  <c r="EH207" i="1"/>
  <c r="EI207" i="1"/>
  <c r="EJ207" i="1"/>
  <c r="EK207" i="1"/>
  <c r="EL207" i="1"/>
  <c r="EM207" i="1"/>
  <c r="EN207" i="1"/>
  <c r="EO207" i="1"/>
  <c r="EP207" i="1"/>
  <c r="EQ207" i="1"/>
  <c r="ER207" i="1"/>
  <c r="DS208" i="1"/>
  <c r="DT208" i="1"/>
  <c r="DU208" i="1"/>
  <c r="DV208" i="1"/>
  <c r="DW208" i="1"/>
  <c r="DX208" i="1"/>
  <c r="DY208" i="1"/>
  <c r="DZ208" i="1"/>
  <c r="EA208" i="1"/>
  <c r="EB208" i="1"/>
  <c r="EC208" i="1"/>
  <c r="ED208" i="1"/>
  <c r="EE208" i="1"/>
  <c r="EF208" i="1"/>
  <c r="EG208" i="1"/>
  <c r="EH208" i="1"/>
  <c r="EI208" i="1"/>
  <c r="EJ208" i="1"/>
  <c r="EK208" i="1"/>
  <c r="EL208" i="1"/>
  <c r="EM208" i="1"/>
  <c r="EN208" i="1"/>
  <c r="EO208" i="1"/>
  <c r="EP208" i="1"/>
  <c r="EQ208" i="1"/>
  <c r="ER208" i="1"/>
  <c r="DS209" i="1"/>
  <c r="DT209" i="1"/>
  <c r="DU209" i="1"/>
  <c r="DV209" i="1"/>
  <c r="DW209" i="1"/>
  <c r="DX209" i="1"/>
  <c r="DY209" i="1"/>
  <c r="DZ209" i="1"/>
  <c r="EA209" i="1"/>
  <c r="EB209" i="1"/>
  <c r="EC209" i="1"/>
  <c r="ED209" i="1"/>
  <c r="EE209" i="1"/>
  <c r="EF209" i="1"/>
  <c r="EG209" i="1"/>
  <c r="EH209" i="1"/>
  <c r="EI209" i="1"/>
  <c r="EJ209" i="1"/>
  <c r="EK209" i="1"/>
  <c r="EL209" i="1"/>
  <c r="EM209" i="1"/>
  <c r="EN209" i="1"/>
  <c r="EO209" i="1"/>
  <c r="EP209" i="1"/>
  <c r="EQ209" i="1"/>
  <c r="ER209" i="1"/>
  <c r="DS210" i="1"/>
  <c r="DT210" i="1"/>
  <c r="DU210" i="1"/>
  <c r="DV210" i="1"/>
  <c r="DW210" i="1"/>
  <c r="DX210" i="1"/>
  <c r="DY210" i="1"/>
  <c r="DZ210" i="1"/>
  <c r="EA210" i="1"/>
  <c r="EB210" i="1"/>
  <c r="EC210" i="1"/>
  <c r="ED210" i="1"/>
  <c r="EE210" i="1"/>
  <c r="EF210" i="1"/>
  <c r="EG210" i="1"/>
  <c r="EH210" i="1"/>
  <c r="EI210" i="1"/>
  <c r="EJ210" i="1"/>
  <c r="EK210" i="1"/>
  <c r="EL210" i="1"/>
  <c r="EM210" i="1"/>
  <c r="EN210" i="1"/>
  <c r="EO210" i="1"/>
  <c r="EP210" i="1"/>
  <c r="EQ210" i="1"/>
  <c r="ER210" i="1"/>
  <c r="DS211" i="1"/>
  <c r="DT211" i="1"/>
  <c r="DU211" i="1"/>
  <c r="DV211" i="1"/>
  <c r="DW211" i="1"/>
  <c r="DX211" i="1"/>
  <c r="DY211" i="1"/>
  <c r="DZ211" i="1"/>
  <c r="EA211" i="1"/>
  <c r="EB211" i="1"/>
  <c r="EC211" i="1"/>
  <c r="ED211" i="1"/>
  <c r="EE211" i="1"/>
  <c r="EF211" i="1"/>
  <c r="EG211" i="1"/>
  <c r="EH211" i="1"/>
  <c r="EI211" i="1"/>
  <c r="EJ211" i="1"/>
  <c r="EK211" i="1"/>
  <c r="EL211" i="1"/>
  <c r="EM211" i="1"/>
  <c r="EN211" i="1"/>
  <c r="EO211" i="1"/>
  <c r="EP211" i="1"/>
  <c r="EQ211" i="1"/>
  <c r="ER211" i="1"/>
  <c r="DS212" i="1"/>
  <c r="DT212" i="1"/>
  <c r="DU212" i="1"/>
  <c r="DV212" i="1"/>
  <c r="DW212" i="1"/>
  <c r="DX212" i="1"/>
  <c r="DY212" i="1"/>
  <c r="DZ212" i="1"/>
  <c r="EA212" i="1"/>
  <c r="EB212" i="1"/>
  <c r="EC212" i="1"/>
  <c r="ED212" i="1"/>
  <c r="EE212" i="1"/>
  <c r="EF212" i="1"/>
  <c r="EG212" i="1"/>
  <c r="EH212" i="1"/>
  <c r="EI212" i="1"/>
  <c r="EJ212" i="1"/>
  <c r="EK212" i="1"/>
  <c r="EL212" i="1"/>
  <c r="EM212" i="1"/>
  <c r="EN212" i="1"/>
  <c r="EO212" i="1"/>
  <c r="EP212" i="1"/>
  <c r="EQ212" i="1"/>
  <c r="ER212" i="1"/>
  <c r="DS213" i="1"/>
  <c r="DT213" i="1"/>
  <c r="DU213" i="1"/>
  <c r="DV213" i="1"/>
  <c r="DW213" i="1"/>
  <c r="DX213" i="1"/>
  <c r="DY213" i="1"/>
  <c r="DZ213" i="1"/>
  <c r="EA213" i="1"/>
  <c r="EB213" i="1"/>
  <c r="EC213" i="1"/>
  <c r="ED213" i="1"/>
  <c r="EE213" i="1"/>
  <c r="EF213" i="1"/>
  <c r="EG213" i="1"/>
  <c r="EH213" i="1"/>
  <c r="EI213" i="1"/>
  <c r="EJ213" i="1"/>
  <c r="EK213" i="1"/>
  <c r="EL213" i="1"/>
  <c r="EM213" i="1"/>
  <c r="EN213" i="1"/>
  <c r="EO213" i="1"/>
  <c r="EP213" i="1"/>
  <c r="EQ213" i="1"/>
  <c r="ER213" i="1"/>
  <c r="DS214" i="1"/>
  <c r="DT214" i="1"/>
  <c r="DU214" i="1"/>
  <c r="DV214" i="1"/>
  <c r="DW214" i="1"/>
  <c r="DX214" i="1"/>
  <c r="DY214" i="1"/>
  <c r="DZ214" i="1"/>
  <c r="EA214" i="1"/>
  <c r="EB214" i="1"/>
  <c r="EC214" i="1"/>
  <c r="ED214" i="1"/>
  <c r="EE214" i="1"/>
  <c r="EF214" i="1"/>
  <c r="EG214" i="1"/>
  <c r="EH214" i="1"/>
  <c r="EI214" i="1"/>
  <c r="EJ214" i="1"/>
  <c r="EK214" i="1"/>
  <c r="EL214" i="1"/>
  <c r="EM214" i="1"/>
  <c r="EN214" i="1"/>
  <c r="EO214" i="1"/>
  <c r="EP214" i="1"/>
  <c r="EQ214" i="1"/>
  <c r="ER214" i="1"/>
  <c r="DS215" i="1"/>
  <c r="DT215" i="1"/>
  <c r="DU215" i="1"/>
  <c r="DV215" i="1"/>
  <c r="DW215" i="1"/>
  <c r="DX215" i="1"/>
  <c r="DY215" i="1"/>
  <c r="DZ215" i="1"/>
  <c r="EA215" i="1"/>
  <c r="EB215" i="1"/>
  <c r="EC215" i="1"/>
  <c r="ED215" i="1"/>
  <c r="EE215" i="1"/>
  <c r="EF215" i="1"/>
  <c r="EG215" i="1"/>
  <c r="EH215" i="1"/>
  <c r="EI215" i="1"/>
  <c r="EJ215" i="1"/>
  <c r="EK215" i="1"/>
  <c r="EL215" i="1"/>
  <c r="EM215" i="1"/>
  <c r="EN215" i="1"/>
  <c r="EO215" i="1"/>
  <c r="EP215" i="1"/>
  <c r="EQ215" i="1"/>
  <c r="ER215" i="1"/>
  <c r="DS216" i="1"/>
  <c r="DT216" i="1"/>
  <c r="DU216" i="1"/>
  <c r="DV216" i="1"/>
  <c r="DW216" i="1"/>
  <c r="DX216" i="1"/>
  <c r="DY216" i="1"/>
  <c r="DZ216" i="1"/>
  <c r="EA216" i="1"/>
  <c r="EB216" i="1"/>
  <c r="EC216" i="1"/>
  <c r="ED216" i="1"/>
  <c r="EE216" i="1"/>
  <c r="EF216" i="1"/>
  <c r="EG216" i="1"/>
  <c r="EH216" i="1"/>
  <c r="EI216" i="1"/>
  <c r="EJ216" i="1"/>
  <c r="EK216" i="1"/>
  <c r="EL216" i="1"/>
  <c r="EM216" i="1"/>
  <c r="EN216" i="1"/>
  <c r="EO216" i="1"/>
  <c r="EP216" i="1"/>
  <c r="EQ216" i="1"/>
  <c r="ER216" i="1"/>
  <c r="DS217" i="1"/>
  <c r="DT217" i="1"/>
  <c r="DU217" i="1"/>
  <c r="DV217" i="1"/>
  <c r="DW217" i="1"/>
  <c r="DX217" i="1"/>
  <c r="DY217" i="1"/>
  <c r="DZ217" i="1"/>
  <c r="EA217" i="1"/>
  <c r="EB217" i="1"/>
  <c r="EC217" i="1"/>
  <c r="ED217" i="1"/>
  <c r="EE217" i="1"/>
  <c r="EF217" i="1"/>
  <c r="EG217" i="1"/>
  <c r="EH217" i="1"/>
  <c r="EI217" i="1"/>
  <c r="EJ217" i="1"/>
  <c r="EK217" i="1"/>
  <c r="EL217" i="1"/>
  <c r="EM217" i="1"/>
  <c r="EN217" i="1"/>
  <c r="EO217" i="1"/>
  <c r="EP217" i="1"/>
  <c r="EQ217" i="1"/>
  <c r="ER217" i="1"/>
  <c r="DS218" i="1"/>
  <c r="DT218" i="1"/>
  <c r="DU218" i="1"/>
  <c r="DV218" i="1"/>
  <c r="DW218" i="1"/>
  <c r="DX218" i="1"/>
  <c r="DY218" i="1"/>
  <c r="DZ218" i="1"/>
  <c r="EA218" i="1"/>
  <c r="EB218" i="1"/>
  <c r="EC218" i="1"/>
  <c r="ED218" i="1"/>
  <c r="EE218" i="1"/>
  <c r="EF218" i="1"/>
  <c r="EG218" i="1"/>
  <c r="EH218" i="1"/>
  <c r="EI218" i="1"/>
  <c r="EJ218" i="1"/>
  <c r="EK218" i="1"/>
  <c r="EL218" i="1"/>
  <c r="EM218" i="1"/>
  <c r="EN218" i="1"/>
  <c r="EO218" i="1"/>
  <c r="EP218" i="1"/>
  <c r="EQ218" i="1"/>
  <c r="ER218" i="1"/>
  <c r="DS219" i="1"/>
  <c r="DT219" i="1"/>
  <c r="DU219" i="1"/>
  <c r="DV219" i="1"/>
  <c r="DW219" i="1"/>
  <c r="DX219" i="1"/>
  <c r="DY219" i="1"/>
  <c r="DZ219" i="1"/>
  <c r="EA219" i="1"/>
  <c r="EB219" i="1"/>
  <c r="EC219" i="1"/>
  <c r="ED219" i="1"/>
  <c r="EE219" i="1"/>
  <c r="EF219" i="1"/>
  <c r="EG219" i="1"/>
  <c r="EH219" i="1"/>
  <c r="EI219" i="1"/>
  <c r="EJ219" i="1"/>
  <c r="EK219" i="1"/>
  <c r="EL219" i="1"/>
  <c r="EM219" i="1"/>
  <c r="EN219" i="1"/>
  <c r="EO219" i="1"/>
  <c r="EP219" i="1"/>
  <c r="EQ219" i="1"/>
  <c r="ER219" i="1"/>
  <c r="DS220" i="1"/>
  <c r="DT220" i="1"/>
  <c r="DU220" i="1"/>
  <c r="DV220" i="1"/>
  <c r="DW220" i="1"/>
  <c r="DX220" i="1"/>
  <c r="DY220" i="1"/>
  <c r="DZ220" i="1"/>
  <c r="EA220" i="1"/>
  <c r="EB220" i="1"/>
  <c r="EC220" i="1"/>
  <c r="ED220" i="1"/>
  <c r="EE220" i="1"/>
  <c r="EF220" i="1"/>
  <c r="EG220" i="1"/>
  <c r="EH220" i="1"/>
  <c r="EI220" i="1"/>
  <c r="EJ220" i="1"/>
  <c r="EK220" i="1"/>
  <c r="EL220" i="1"/>
  <c r="EM220" i="1"/>
  <c r="EN220" i="1"/>
  <c r="EO220" i="1"/>
  <c r="EP220" i="1"/>
  <c r="EQ220" i="1"/>
  <c r="ER220" i="1"/>
  <c r="DS221" i="1"/>
  <c r="DT221" i="1"/>
  <c r="DU221" i="1"/>
  <c r="DV221" i="1"/>
  <c r="DW221" i="1"/>
  <c r="DX221" i="1"/>
  <c r="DY221" i="1"/>
  <c r="DZ221" i="1"/>
  <c r="EA221" i="1"/>
  <c r="EB221" i="1"/>
  <c r="EC221" i="1"/>
  <c r="ED221" i="1"/>
  <c r="EE221" i="1"/>
  <c r="EF221" i="1"/>
  <c r="EG221" i="1"/>
  <c r="EH221" i="1"/>
  <c r="EI221" i="1"/>
  <c r="EJ221" i="1"/>
  <c r="EK221" i="1"/>
  <c r="EL221" i="1"/>
  <c r="EM221" i="1"/>
  <c r="EN221" i="1"/>
  <c r="EO221" i="1"/>
  <c r="EP221" i="1"/>
  <c r="EQ221" i="1"/>
  <c r="ER221" i="1"/>
  <c r="DS222" i="1"/>
  <c r="DT222" i="1"/>
  <c r="DU222" i="1"/>
  <c r="DV222" i="1"/>
  <c r="DW222" i="1"/>
  <c r="DX222" i="1"/>
  <c r="DY222" i="1"/>
  <c r="DZ222" i="1"/>
  <c r="EA222" i="1"/>
  <c r="EB222" i="1"/>
  <c r="EC222" i="1"/>
  <c r="ED222" i="1"/>
  <c r="EE222" i="1"/>
  <c r="EF222" i="1"/>
  <c r="EG222" i="1"/>
  <c r="EH222" i="1"/>
  <c r="EI222" i="1"/>
  <c r="EJ222" i="1"/>
  <c r="EK222" i="1"/>
  <c r="EL222" i="1"/>
  <c r="EM222" i="1"/>
  <c r="EN222" i="1"/>
  <c r="EO222" i="1"/>
  <c r="EP222" i="1"/>
  <c r="EQ222" i="1"/>
  <c r="ER222" i="1"/>
  <c r="DS223" i="1"/>
  <c r="DT223" i="1"/>
  <c r="DU223" i="1"/>
  <c r="DV223" i="1"/>
  <c r="DW223" i="1"/>
  <c r="DX223" i="1"/>
  <c r="DY223" i="1"/>
  <c r="DZ223" i="1"/>
  <c r="EA223" i="1"/>
  <c r="EB223" i="1"/>
  <c r="EC223" i="1"/>
  <c r="ED223" i="1"/>
  <c r="EE223" i="1"/>
  <c r="EF223" i="1"/>
  <c r="EG223" i="1"/>
  <c r="EH223" i="1"/>
  <c r="EI223" i="1"/>
  <c r="EJ223" i="1"/>
  <c r="EK223" i="1"/>
  <c r="EL223" i="1"/>
  <c r="EM223" i="1"/>
  <c r="EN223" i="1"/>
  <c r="EO223" i="1"/>
  <c r="EP223" i="1"/>
  <c r="EQ223" i="1"/>
  <c r="ER223" i="1"/>
  <c r="DS224" i="1"/>
  <c r="DT224" i="1"/>
  <c r="DU224" i="1"/>
  <c r="DV224" i="1"/>
  <c r="DW224" i="1"/>
  <c r="DX224" i="1"/>
  <c r="DY224" i="1"/>
  <c r="DZ224" i="1"/>
  <c r="EA224" i="1"/>
  <c r="EB224" i="1"/>
  <c r="EC224" i="1"/>
  <c r="ED224" i="1"/>
  <c r="EE224" i="1"/>
  <c r="EF224" i="1"/>
  <c r="EG224" i="1"/>
  <c r="EH224" i="1"/>
  <c r="EI224" i="1"/>
  <c r="EJ224" i="1"/>
  <c r="EK224" i="1"/>
  <c r="EL224" i="1"/>
  <c r="EM224" i="1"/>
  <c r="EN224" i="1"/>
  <c r="EO224" i="1"/>
  <c r="EP224" i="1"/>
  <c r="EQ224" i="1"/>
  <c r="ER224" i="1"/>
  <c r="DS225" i="1"/>
  <c r="DT225" i="1"/>
  <c r="DU225" i="1"/>
  <c r="DV225" i="1"/>
  <c r="DW225" i="1"/>
  <c r="DX225" i="1"/>
  <c r="DY225" i="1"/>
  <c r="DZ225" i="1"/>
  <c r="EA225" i="1"/>
  <c r="EB225" i="1"/>
  <c r="EC225" i="1"/>
  <c r="ED225" i="1"/>
  <c r="EE225" i="1"/>
  <c r="EF225" i="1"/>
  <c r="EG225" i="1"/>
  <c r="EH225" i="1"/>
  <c r="EI225" i="1"/>
  <c r="EJ225" i="1"/>
  <c r="EK225" i="1"/>
  <c r="EL225" i="1"/>
  <c r="EM225" i="1"/>
  <c r="EN225" i="1"/>
  <c r="EO225" i="1"/>
  <c r="EP225" i="1"/>
  <c r="EQ225" i="1"/>
  <c r="ER225" i="1"/>
  <c r="DS226" i="1"/>
  <c r="DT226" i="1"/>
  <c r="DU226" i="1"/>
  <c r="DV226" i="1"/>
  <c r="DW226" i="1"/>
  <c r="DX226" i="1"/>
  <c r="DY226" i="1"/>
  <c r="DZ226" i="1"/>
  <c r="EA226" i="1"/>
  <c r="EB226" i="1"/>
  <c r="EC226" i="1"/>
  <c r="ED226" i="1"/>
  <c r="EE226" i="1"/>
  <c r="EF226" i="1"/>
  <c r="EG226" i="1"/>
  <c r="EH226" i="1"/>
  <c r="EI226" i="1"/>
  <c r="EJ226" i="1"/>
  <c r="EK226" i="1"/>
  <c r="EL226" i="1"/>
  <c r="EM226" i="1"/>
  <c r="EN226" i="1"/>
  <c r="EO226" i="1"/>
  <c r="EP226" i="1"/>
  <c r="EQ226" i="1"/>
  <c r="ER226" i="1"/>
  <c r="DS227" i="1"/>
  <c r="DT227" i="1"/>
  <c r="DU227" i="1"/>
  <c r="DV227" i="1"/>
  <c r="DW227" i="1"/>
  <c r="DX227" i="1"/>
  <c r="DY227" i="1"/>
  <c r="DZ227" i="1"/>
  <c r="EA227" i="1"/>
  <c r="EB227" i="1"/>
  <c r="EC227" i="1"/>
  <c r="ED227" i="1"/>
  <c r="EE227" i="1"/>
  <c r="EF227" i="1"/>
  <c r="EG227" i="1"/>
  <c r="EH227" i="1"/>
  <c r="EI227" i="1"/>
  <c r="EJ227" i="1"/>
  <c r="EK227" i="1"/>
  <c r="EL227" i="1"/>
  <c r="EM227" i="1"/>
  <c r="EN227" i="1"/>
  <c r="EO227" i="1"/>
  <c r="EP227" i="1"/>
  <c r="EQ227" i="1"/>
  <c r="ER227" i="1"/>
  <c r="DS228" i="1"/>
  <c r="DT228" i="1"/>
  <c r="DU228" i="1"/>
  <c r="DV228" i="1"/>
  <c r="DW228" i="1"/>
  <c r="DX228" i="1"/>
  <c r="DY228" i="1"/>
  <c r="DZ228" i="1"/>
  <c r="EA228" i="1"/>
  <c r="EB228" i="1"/>
  <c r="EC228" i="1"/>
  <c r="ED228" i="1"/>
  <c r="EE228" i="1"/>
  <c r="EF228" i="1"/>
  <c r="EG228" i="1"/>
  <c r="EH228" i="1"/>
  <c r="EI228" i="1"/>
  <c r="EJ228" i="1"/>
  <c r="EK228" i="1"/>
  <c r="EL228" i="1"/>
  <c r="EM228" i="1"/>
  <c r="EN228" i="1"/>
  <c r="EO228" i="1"/>
  <c r="EP228" i="1"/>
  <c r="EQ228" i="1"/>
  <c r="ER228" i="1"/>
  <c r="DS229" i="1"/>
  <c r="DT229" i="1"/>
  <c r="DU229" i="1"/>
  <c r="DV229" i="1"/>
  <c r="DW229" i="1"/>
  <c r="DX229" i="1"/>
  <c r="DY229" i="1"/>
  <c r="DZ229" i="1"/>
  <c r="EA229" i="1"/>
  <c r="EB229" i="1"/>
  <c r="EC229" i="1"/>
  <c r="ED229" i="1"/>
  <c r="EE229" i="1"/>
  <c r="EF229" i="1"/>
  <c r="EG229" i="1"/>
  <c r="EH229" i="1"/>
  <c r="EI229" i="1"/>
  <c r="EJ229" i="1"/>
  <c r="EK229" i="1"/>
  <c r="EL229" i="1"/>
  <c r="EM229" i="1"/>
  <c r="EN229" i="1"/>
  <c r="EO229" i="1"/>
  <c r="EP229" i="1"/>
  <c r="EQ229" i="1"/>
  <c r="ER229" i="1"/>
  <c r="DS230" i="1"/>
  <c r="DT230" i="1"/>
  <c r="DU230" i="1"/>
  <c r="DV230" i="1"/>
  <c r="DW230" i="1"/>
  <c r="DX230" i="1"/>
  <c r="DY230" i="1"/>
  <c r="DZ230" i="1"/>
  <c r="EA230" i="1"/>
  <c r="EB230" i="1"/>
  <c r="EC230" i="1"/>
  <c r="ED230" i="1"/>
  <c r="EE230" i="1"/>
  <c r="EF230" i="1"/>
  <c r="EG230" i="1"/>
  <c r="EH230" i="1"/>
  <c r="EI230" i="1"/>
  <c r="EJ230" i="1"/>
  <c r="EK230" i="1"/>
  <c r="EL230" i="1"/>
  <c r="EM230" i="1"/>
  <c r="EN230" i="1"/>
  <c r="EO230" i="1"/>
  <c r="EP230" i="1"/>
  <c r="EQ230" i="1"/>
  <c r="ER230" i="1"/>
  <c r="DS231" i="1"/>
  <c r="DT231" i="1"/>
  <c r="DU231" i="1"/>
  <c r="DV231" i="1"/>
  <c r="DW231" i="1"/>
  <c r="DX231" i="1"/>
  <c r="DY231" i="1"/>
  <c r="DZ231" i="1"/>
  <c r="EA231" i="1"/>
  <c r="EB231" i="1"/>
  <c r="EC231" i="1"/>
  <c r="ED231" i="1"/>
  <c r="EE231" i="1"/>
  <c r="EF231" i="1"/>
  <c r="EG231" i="1"/>
  <c r="EH231" i="1"/>
  <c r="EI231" i="1"/>
  <c r="EJ231" i="1"/>
  <c r="EK231" i="1"/>
  <c r="EL231" i="1"/>
  <c r="EM231" i="1"/>
  <c r="EN231" i="1"/>
  <c r="EO231" i="1"/>
  <c r="EP231" i="1"/>
  <c r="EQ231" i="1"/>
  <c r="ER231" i="1"/>
  <c r="DS232" i="1"/>
  <c r="DT232" i="1"/>
  <c r="DU232" i="1"/>
  <c r="DV232" i="1"/>
  <c r="DW232" i="1"/>
  <c r="DX232" i="1"/>
  <c r="DY232" i="1"/>
  <c r="DZ232" i="1"/>
  <c r="EA232" i="1"/>
  <c r="EB232" i="1"/>
  <c r="EC232" i="1"/>
  <c r="ED232" i="1"/>
  <c r="EE232" i="1"/>
  <c r="EF232" i="1"/>
  <c r="EG232" i="1"/>
  <c r="EH232" i="1"/>
  <c r="EI232" i="1"/>
  <c r="EJ232" i="1"/>
  <c r="EK232" i="1"/>
  <c r="EL232" i="1"/>
  <c r="EM232" i="1"/>
  <c r="EN232" i="1"/>
  <c r="EO232" i="1"/>
  <c r="EP232" i="1"/>
  <c r="EQ232" i="1"/>
  <c r="ER232" i="1"/>
  <c r="DS233" i="1"/>
  <c r="DT233" i="1"/>
  <c r="DU233" i="1"/>
  <c r="DV233" i="1"/>
  <c r="DW233" i="1"/>
  <c r="DX233" i="1"/>
  <c r="DY233" i="1"/>
  <c r="DZ233" i="1"/>
  <c r="EA233" i="1"/>
  <c r="EB233" i="1"/>
  <c r="EC233" i="1"/>
  <c r="ED233" i="1"/>
  <c r="EE233" i="1"/>
  <c r="EF233" i="1"/>
  <c r="EG233" i="1"/>
  <c r="EH233" i="1"/>
  <c r="EI233" i="1"/>
  <c r="EJ233" i="1"/>
  <c r="EK233" i="1"/>
  <c r="EL233" i="1"/>
  <c r="EM233" i="1"/>
  <c r="EN233" i="1"/>
  <c r="EO233" i="1"/>
  <c r="EP233" i="1"/>
  <c r="EQ233" i="1"/>
  <c r="ER233" i="1"/>
  <c r="DS234" i="1"/>
  <c r="DT234" i="1"/>
  <c r="DU234" i="1"/>
  <c r="DV234" i="1"/>
  <c r="DW234" i="1"/>
  <c r="DX234" i="1"/>
  <c r="DY234" i="1"/>
  <c r="DZ234" i="1"/>
  <c r="EA234" i="1"/>
  <c r="EB234" i="1"/>
  <c r="EC234" i="1"/>
  <c r="ED234" i="1"/>
  <c r="EE234" i="1"/>
  <c r="EF234" i="1"/>
  <c r="EG234" i="1"/>
  <c r="EH234" i="1"/>
  <c r="EI234" i="1"/>
  <c r="EJ234" i="1"/>
  <c r="EK234" i="1"/>
  <c r="EL234" i="1"/>
  <c r="EM234" i="1"/>
  <c r="EN234" i="1"/>
  <c r="EO234" i="1"/>
  <c r="EP234" i="1"/>
  <c r="EQ234" i="1"/>
  <c r="ER234" i="1"/>
  <c r="DS235" i="1"/>
  <c r="DT235" i="1"/>
  <c r="DU235" i="1"/>
  <c r="DV235" i="1"/>
  <c r="DW235" i="1"/>
  <c r="DX235" i="1"/>
  <c r="DY235" i="1"/>
  <c r="DZ235" i="1"/>
  <c r="EA235" i="1"/>
  <c r="EB235" i="1"/>
  <c r="EC235" i="1"/>
  <c r="ED235" i="1"/>
  <c r="EE235" i="1"/>
  <c r="EF235" i="1"/>
  <c r="EG235" i="1"/>
  <c r="EH235" i="1"/>
  <c r="EI235" i="1"/>
  <c r="EJ235" i="1"/>
  <c r="EK235" i="1"/>
  <c r="EL235" i="1"/>
  <c r="EM235" i="1"/>
  <c r="EN235" i="1"/>
  <c r="EO235" i="1"/>
  <c r="EP235" i="1"/>
  <c r="EQ235" i="1"/>
  <c r="ER235" i="1"/>
  <c r="DS236" i="1"/>
  <c r="DT236" i="1"/>
  <c r="DU236" i="1"/>
  <c r="DV236" i="1"/>
  <c r="DW236" i="1"/>
  <c r="DX236" i="1"/>
  <c r="DY236" i="1"/>
  <c r="DZ236" i="1"/>
  <c r="EA236" i="1"/>
  <c r="EB236" i="1"/>
  <c r="EC236" i="1"/>
  <c r="ED236" i="1"/>
  <c r="EE236" i="1"/>
  <c r="EF236" i="1"/>
  <c r="EG236" i="1"/>
  <c r="EH236" i="1"/>
  <c r="EI236" i="1"/>
  <c r="EJ236" i="1"/>
  <c r="EK236" i="1"/>
  <c r="EL236" i="1"/>
  <c r="EM236" i="1"/>
  <c r="EN236" i="1"/>
  <c r="EO236" i="1"/>
  <c r="EP236" i="1"/>
  <c r="EQ236" i="1"/>
  <c r="ER236" i="1"/>
  <c r="DS237" i="1"/>
  <c r="DT237" i="1"/>
  <c r="DU237" i="1"/>
  <c r="DV237" i="1"/>
  <c r="DW237" i="1"/>
  <c r="DX237" i="1"/>
  <c r="DY237" i="1"/>
  <c r="DZ237" i="1"/>
  <c r="EA237" i="1"/>
  <c r="EB237" i="1"/>
  <c r="EC237" i="1"/>
  <c r="ED237" i="1"/>
  <c r="EE237" i="1"/>
  <c r="EF237" i="1"/>
  <c r="EG237" i="1"/>
  <c r="EH237" i="1"/>
  <c r="EI237" i="1"/>
  <c r="EJ237" i="1"/>
  <c r="EK237" i="1"/>
  <c r="EL237" i="1"/>
  <c r="EM237" i="1"/>
  <c r="EN237" i="1"/>
  <c r="EO237" i="1"/>
  <c r="EP237" i="1"/>
  <c r="EQ237" i="1"/>
  <c r="ER237" i="1"/>
  <c r="DS238" i="1"/>
  <c r="DT238" i="1"/>
  <c r="DU238" i="1"/>
  <c r="DV238" i="1"/>
  <c r="DW238" i="1"/>
  <c r="DX238" i="1"/>
  <c r="DY238" i="1"/>
  <c r="DZ238" i="1"/>
  <c r="EA238" i="1"/>
  <c r="EB238" i="1"/>
  <c r="EC238" i="1"/>
  <c r="ED238" i="1"/>
  <c r="EE238" i="1"/>
  <c r="EF238" i="1"/>
  <c r="EG238" i="1"/>
  <c r="EH238" i="1"/>
  <c r="EI238" i="1"/>
  <c r="EJ238" i="1"/>
  <c r="EK238" i="1"/>
  <c r="EL238" i="1"/>
  <c r="EM238" i="1"/>
  <c r="EN238" i="1"/>
  <c r="EO238" i="1"/>
  <c r="EP238" i="1"/>
  <c r="EQ238" i="1"/>
  <c r="ER238" i="1"/>
  <c r="DS239" i="1"/>
  <c r="DT239" i="1"/>
  <c r="DU239" i="1"/>
  <c r="DV239" i="1"/>
  <c r="DW239" i="1"/>
  <c r="DX239" i="1"/>
  <c r="DY239" i="1"/>
  <c r="DZ239" i="1"/>
  <c r="EA239" i="1"/>
  <c r="EB239" i="1"/>
  <c r="EC239" i="1"/>
  <c r="ED239" i="1"/>
  <c r="EE239" i="1"/>
  <c r="EF239" i="1"/>
  <c r="EG239" i="1"/>
  <c r="EH239" i="1"/>
  <c r="EI239" i="1"/>
  <c r="EJ239" i="1"/>
  <c r="EK239" i="1"/>
  <c r="EL239" i="1"/>
  <c r="EM239" i="1"/>
  <c r="EN239" i="1"/>
  <c r="EO239" i="1"/>
  <c r="EP239" i="1"/>
  <c r="EQ239" i="1"/>
  <c r="ER239" i="1"/>
  <c r="DS240" i="1"/>
  <c r="DT240" i="1"/>
  <c r="DU240" i="1"/>
  <c r="DV240" i="1"/>
  <c r="DW240" i="1"/>
  <c r="DX240" i="1"/>
  <c r="DY240" i="1"/>
  <c r="DZ240" i="1"/>
  <c r="EA240" i="1"/>
  <c r="EB240" i="1"/>
  <c r="EC240" i="1"/>
  <c r="ED240" i="1"/>
  <c r="EE240" i="1"/>
  <c r="EF240" i="1"/>
  <c r="EG240" i="1"/>
  <c r="EH240" i="1"/>
  <c r="EI240" i="1"/>
  <c r="EJ240" i="1"/>
  <c r="EK240" i="1"/>
  <c r="EL240" i="1"/>
  <c r="EM240" i="1"/>
  <c r="EN240" i="1"/>
  <c r="EO240" i="1"/>
  <c r="EP240" i="1"/>
  <c r="EQ240" i="1"/>
  <c r="ER240" i="1"/>
  <c r="DS241" i="1"/>
  <c r="DT241" i="1"/>
  <c r="DU241" i="1"/>
  <c r="DV241" i="1"/>
  <c r="DW241" i="1"/>
  <c r="DX241" i="1"/>
  <c r="DY241" i="1"/>
  <c r="DZ241" i="1"/>
  <c r="EA241" i="1"/>
  <c r="EB241" i="1"/>
  <c r="EC241" i="1"/>
  <c r="ED241" i="1"/>
  <c r="EE241" i="1"/>
  <c r="EF241" i="1"/>
  <c r="EG241" i="1"/>
  <c r="EH241" i="1"/>
  <c r="EI241" i="1"/>
  <c r="EJ241" i="1"/>
  <c r="EK241" i="1"/>
  <c r="EL241" i="1"/>
  <c r="EM241" i="1"/>
  <c r="EN241" i="1"/>
  <c r="EO241" i="1"/>
  <c r="EP241" i="1"/>
  <c r="EQ241" i="1"/>
  <c r="ER241" i="1"/>
  <c r="DS242" i="1"/>
  <c r="DT242" i="1"/>
  <c r="DU242" i="1"/>
  <c r="DV242" i="1"/>
  <c r="DW242" i="1"/>
  <c r="DX242" i="1"/>
  <c r="DY242" i="1"/>
  <c r="DZ242" i="1"/>
  <c r="EA242" i="1"/>
  <c r="EB242" i="1"/>
  <c r="EC242" i="1"/>
  <c r="ED242" i="1"/>
  <c r="EE242" i="1"/>
  <c r="EF242" i="1"/>
  <c r="EG242" i="1"/>
  <c r="EH242" i="1"/>
  <c r="EI242" i="1"/>
  <c r="EJ242" i="1"/>
  <c r="EK242" i="1"/>
  <c r="EL242" i="1"/>
  <c r="EM242" i="1"/>
  <c r="EN242" i="1"/>
  <c r="EO242" i="1"/>
  <c r="EP242" i="1"/>
  <c r="EQ242" i="1"/>
  <c r="ER242" i="1"/>
  <c r="DS243" i="1"/>
  <c r="DT243" i="1"/>
  <c r="DU243" i="1"/>
  <c r="DV243" i="1"/>
  <c r="DW243" i="1"/>
  <c r="DX243" i="1"/>
  <c r="DY243" i="1"/>
  <c r="DZ243" i="1"/>
  <c r="EA243" i="1"/>
  <c r="EB243" i="1"/>
  <c r="EC243" i="1"/>
  <c r="ED243" i="1"/>
  <c r="EE243" i="1"/>
  <c r="EF243" i="1"/>
  <c r="EG243" i="1"/>
  <c r="EH243" i="1"/>
  <c r="EI243" i="1"/>
  <c r="EJ243" i="1"/>
  <c r="EK243" i="1"/>
  <c r="EL243" i="1"/>
  <c r="EM243" i="1"/>
  <c r="EN243" i="1"/>
  <c r="EO243" i="1"/>
  <c r="EP243" i="1"/>
  <c r="EQ243" i="1"/>
  <c r="ER243" i="1"/>
  <c r="DS244" i="1"/>
  <c r="DT244" i="1"/>
  <c r="DU244" i="1"/>
  <c r="DV244" i="1"/>
  <c r="DW244" i="1"/>
  <c r="DX244" i="1"/>
  <c r="DY244" i="1"/>
  <c r="DZ244" i="1"/>
  <c r="EA244" i="1"/>
  <c r="EB244" i="1"/>
  <c r="EC244" i="1"/>
  <c r="ED244" i="1"/>
  <c r="EE244" i="1"/>
  <c r="EF244" i="1"/>
  <c r="EG244" i="1"/>
  <c r="EH244" i="1"/>
  <c r="EI244" i="1"/>
  <c r="EJ244" i="1"/>
  <c r="EK244" i="1"/>
  <c r="EL244" i="1"/>
  <c r="EM244" i="1"/>
  <c r="EN244" i="1"/>
  <c r="EO244" i="1"/>
  <c r="EP244" i="1"/>
  <c r="EQ244" i="1"/>
  <c r="ER244" i="1"/>
  <c r="DS245" i="1"/>
  <c r="DT245" i="1"/>
  <c r="DU245" i="1"/>
  <c r="DV245" i="1"/>
  <c r="DW245" i="1"/>
  <c r="DX245" i="1"/>
  <c r="DY245" i="1"/>
  <c r="DZ245" i="1"/>
  <c r="EA245" i="1"/>
  <c r="EB245" i="1"/>
  <c r="EC245" i="1"/>
  <c r="ED245" i="1"/>
  <c r="EE245" i="1"/>
  <c r="EF245" i="1"/>
  <c r="EG245" i="1"/>
  <c r="EH245" i="1"/>
  <c r="EI245" i="1"/>
  <c r="EJ245" i="1"/>
  <c r="EK245" i="1"/>
  <c r="EL245" i="1"/>
  <c r="EM245" i="1"/>
  <c r="EN245" i="1"/>
  <c r="EO245" i="1"/>
  <c r="EP245" i="1"/>
  <c r="EQ245" i="1"/>
  <c r="ER245" i="1"/>
  <c r="DS246" i="1"/>
  <c r="DT246" i="1"/>
  <c r="DU246" i="1"/>
  <c r="DV246" i="1"/>
  <c r="DW246" i="1"/>
  <c r="DX246" i="1"/>
  <c r="DY246" i="1"/>
  <c r="DZ246" i="1"/>
  <c r="EA246" i="1"/>
  <c r="EB246" i="1"/>
  <c r="EC246" i="1"/>
  <c r="ED246" i="1"/>
  <c r="EE246" i="1"/>
  <c r="EF246" i="1"/>
  <c r="EG246" i="1"/>
  <c r="EH246" i="1"/>
  <c r="EI246" i="1"/>
  <c r="EJ246" i="1"/>
  <c r="EK246" i="1"/>
  <c r="EL246" i="1"/>
  <c r="EM246" i="1"/>
  <c r="EN246" i="1"/>
  <c r="EO246" i="1"/>
  <c r="EP246" i="1"/>
  <c r="EQ246" i="1"/>
  <c r="ER246" i="1"/>
  <c r="DS247" i="1"/>
  <c r="DT247" i="1"/>
  <c r="DU247" i="1"/>
  <c r="DV247" i="1"/>
  <c r="DW247" i="1"/>
  <c r="DX247" i="1"/>
  <c r="DY247" i="1"/>
  <c r="DZ247" i="1"/>
  <c r="EA247" i="1"/>
  <c r="EB247" i="1"/>
  <c r="EC247" i="1"/>
  <c r="ED247" i="1"/>
  <c r="EE247" i="1"/>
  <c r="EF247" i="1"/>
  <c r="EG247" i="1"/>
  <c r="EH247" i="1"/>
  <c r="EI247" i="1"/>
  <c r="EJ247" i="1"/>
  <c r="EK247" i="1"/>
  <c r="EL247" i="1"/>
  <c r="EM247" i="1"/>
  <c r="EN247" i="1"/>
  <c r="EO247" i="1"/>
  <c r="EP247" i="1"/>
  <c r="EQ247" i="1"/>
  <c r="ER247" i="1"/>
  <c r="DS248" i="1"/>
  <c r="DT248" i="1"/>
  <c r="DU248" i="1"/>
  <c r="DV248" i="1"/>
  <c r="DW248" i="1"/>
  <c r="DX248" i="1"/>
  <c r="DY248" i="1"/>
  <c r="DZ248" i="1"/>
  <c r="EA248" i="1"/>
  <c r="EB248" i="1"/>
  <c r="EC248" i="1"/>
  <c r="ED248" i="1"/>
  <c r="EE248" i="1"/>
  <c r="EF248" i="1"/>
  <c r="EG248" i="1"/>
  <c r="EH248" i="1"/>
  <c r="EI248" i="1"/>
  <c r="EJ248" i="1"/>
  <c r="EK248" i="1"/>
  <c r="EL248" i="1"/>
  <c r="EM248" i="1"/>
  <c r="EN248" i="1"/>
  <c r="EO248" i="1"/>
  <c r="EP248" i="1"/>
  <c r="EQ248" i="1"/>
  <c r="ER248" i="1"/>
  <c r="DS249" i="1"/>
  <c r="DT249" i="1"/>
  <c r="DU249" i="1"/>
  <c r="DV249" i="1"/>
  <c r="DW249" i="1"/>
  <c r="DX249" i="1"/>
  <c r="DY249" i="1"/>
  <c r="DZ249" i="1"/>
  <c r="EA249" i="1"/>
  <c r="EB249" i="1"/>
  <c r="EC249" i="1"/>
  <c r="ED249" i="1"/>
  <c r="EE249" i="1"/>
  <c r="EF249" i="1"/>
  <c r="EG249" i="1"/>
  <c r="EH249" i="1"/>
  <c r="EI249" i="1"/>
  <c r="EJ249" i="1"/>
  <c r="EK249" i="1"/>
  <c r="EL249" i="1"/>
  <c r="EM249" i="1"/>
  <c r="EN249" i="1"/>
  <c r="EO249" i="1"/>
  <c r="EP249" i="1"/>
  <c r="EQ249" i="1"/>
  <c r="ER249" i="1"/>
  <c r="DS250" i="1"/>
  <c r="DT250" i="1"/>
  <c r="DU250" i="1"/>
  <c r="DV250" i="1"/>
  <c r="DW250" i="1"/>
  <c r="DX250" i="1"/>
  <c r="DY250" i="1"/>
  <c r="DZ250" i="1"/>
  <c r="EA250" i="1"/>
  <c r="EB250" i="1"/>
  <c r="EC250" i="1"/>
  <c r="ED250" i="1"/>
  <c r="EE250" i="1"/>
  <c r="EF250" i="1"/>
  <c r="EG250" i="1"/>
  <c r="EH250" i="1"/>
  <c r="EI250" i="1"/>
  <c r="EJ250" i="1"/>
  <c r="EK250" i="1"/>
  <c r="EL250" i="1"/>
  <c r="EM250" i="1"/>
  <c r="EN250" i="1"/>
  <c r="EO250" i="1"/>
  <c r="EP250" i="1"/>
  <c r="EQ250" i="1"/>
  <c r="ER250" i="1"/>
  <c r="DS251" i="1"/>
  <c r="DT251" i="1"/>
  <c r="DU251" i="1"/>
  <c r="DV251" i="1"/>
  <c r="DW251" i="1"/>
  <c r="DX251" i="1"/>
  <c r="DY251" i="1"/>
  <c r="DZ251" i="1"/>
  <c r="EA251" i="1"/>
  <c r="EB251" i="1"/>
  <c r="EC251" i="1"/>
  <c r="ED251" i="1"/>
  <c r="EE251" i="1"/>
  <c r="EF251" i="1"/>
  <c r="EG251" i="1"/>
  <c r="EH251" i="1"/>
  <c r="EI251" i="1"/>
  <c r="EJ251" i="1"/>
  <c r="EK251" i="1"/>
  <c r="EL251" i="1"/>
  <c r="EM251" i="1"/>
  <c r="EN251" i="1"/>
  <c r="EO251" i="1"/>
  <c r="EP251" i="1"/>
  <c r="EQ251" i="1"/>
  <c r="ER251" i="1"/>
  <c r="DS252" i="1"/>
  <c r="DT252" i="1"/>
  <c r="DU252" i="1"/>
  <c r="DV252" i="1"/>
  <c r="DW252" i="1"/>
  <c r="DX252" i="1"/>
  <c r="DY252" i="1"/>
  <c r="DZ252" i="1"/>
  <c r="EA252" i="1"/>
  <c r="EB252" i="1"/>
  <c r="EC252" i="1"/>
  <c r="ED252" i="1"/>
  <c r="EE252" i="1"/>
  <c r="EF252" i="1"/>
  <c r="EG252" i="1"/>
  <c r="EH252" i="1"/>
  <c r="EI252" i="1"/>
  <c r="EJ252" i="1"/>
  <c r="EK252" i="1"/>
  <c r="EL252" i="1"/>
  <c r="EM252" i="1"/>
  <c r="EN252" i="1"/>
  <c r="EO252" i="1"/>
  <c r="EP252" i="1"/>
  <c r="EQ252" i="1"/>
  <c r="ER252" i="1"/>
  <c r="DS253" i="1"/>
  <c r="DT253" i="1"/>
  <c r="DU253" i="1"/>
  <c r="DV253" i="1"/>
  <c r="DW253" i="1"/>
  <c r="DX253" i="1"/>
  <c r="DY253" i="1"/>
  <c r="DZ253" i="1"/>
  <c r="EA253" i="1"/>
  <c r="EB253" i="1"/>
  <c r="EC253" i="1"/>
  <c r="ED253" i="1"/>
  <c r="EE253" i="1"/>
  <c r="EF253" i="1"/>
  <c r="EG253" i="1"/>
  <c r="EH253" i="1"/>
  <c r="EI253" i="1"/>
  <c r="EJ253" i="1"/>
  <c r="EK253" i="1"/>
  <c r="EL253" i="1"/>
  <c r="EM253" i="1"/>
  <c r="EN253" i="1"/>
  <c r="EO253" i="1"/>
  <c r="EP253" i="1"/>
  <c r="EQ253" i="1"/>
  <c r="ER253" i="1"/>
  <c r="DS254" i="1"/>
  <c r="DT254" i="1"/>
  <c r="DU254" i="1"/>
  <c r="DV254" i="1"/>
  <c r="DW254" i="1"/>
  <c r="DX254" i="1"/>
  <c r="DY254" i="1"/>
  <c r="DZ254" i="1"/>
  <c r="EA254" i="1"/>
  <c r="EB254" i="1"/>
  <c r="EC254" i="1"/>
  <c r="ED254" i="1"/>
  <c r="EE254" i="1"/>
  <c r="EF254" i="1"/>
  <c r="EG254" i="1"/>
  <c r="EH254" i="1"/>
  <c r="EI254" i="1"/>
  <c r="EJ254" i="1"/>
  <c r="EK254" i="1"/>
  <c r="EL254" i="1"/>
  <c r="EM254" i="1"/>
  <c r="EN254" i="1"/>
  <c r="EO254" i="1"/>
  <c r="EP254" i="1"/>
  <c r="EQ254" i="1"/>
  <c r="ER254" i="1"/>
  <c r="DS255" i="1"/>
  <c r="DT255" i="1"/>
  <c r="DU255" i="1"/>
  <c r="DV255" i="1"/>
  <c r="DW255" i="1"/>
  <c r="DX255" i="1"/>
  <c r="DY255" i="1"/>
  <c r="DZ255" i="1"/>
  <c r="EA255" i="1"/>
  <c r="EB255" i="1"/>
  <c r="EC255" i="1"/>
  <c r="ED255" i="1"/>
  <c r="EE255" i="1"/>
  <c r="EF255" i="1"/>
  <c r="EG255" i="1"/>
  <c r="EH255" i="1"/>
  <c r="EI255" i="1"/>
  <c r="EJ255" i="1"/>
  <c r="EK255" i="1"/>
  <c r="EL255" i="1"/>
  <c r="EM255" i="1"/>
  <c r="EN255" i="1"/>
  <c r="EO255" i="1"/>
  <c r="EP255" i="1"/>
  <c r="EQ255" i="1"/>
  <c r="ER255" i="1"/>
  <c r="DS256" i="1"/>
  <c r="DT256" i="1"/>
  <c r="DU256" i="1"/>
  <c r="DV256" i="1"/>
  <c r="DW256" i="1"/>
  <c r="DX256" i="1"/>
  <c r="DY256" i="1"/>
  <c r="DZ256" i="1"/>
  <c r="EA256" i="1"/>
  <c r="EB256" i="1"/>
  <c r="EC256" i="1"/>
  <c r="ED256" i="1"/>
  <c r="EE256" i="1"/>
  <c r="EF256" i="1"/>
  <c r="EG256" i="1"/>
  <c r="EH256" i="1"/>
  <c r="EI256" i="1"/>
  <c r="EJ256" i="1"/>
  <c r="EK256" i="1"/>
  <c r="EL256" i="1"/>
  <c r="EM256" i="1"/>
  <c r="EN256" i="1"/>
  <c r="EO256" i="1"/>
  <c r="EP256" i="1"/>
  <c r="EQ256" i="1"/>
  <c r="ER256" i="1"/>
  <c r="DS257" i="1"/>
  <c r="DT257" i="1"/>
  <c r="DU257" i="1"/>
  <c r="DV257" i="1"/>
  <c r="DW257" i="1"/>
  <c r="DX257" i="1"/>
  <c r="DY257" i="1"/>
  <c r="DZ257" i="1"/>
  <c r="EA257" i="1"/>
  <c r="EB257" i="1"/>
  <c r="EC257" i="1"/>
  <c r="ED257" i="1"/>
  <c r="EE257" i="1"/>
  <c r="EF257" i="1"/>
  <c r="EG257" i="1"/>
  <c r="EH257" i="1"/>
  <c r="EI257" i="1"/>
  <c r="EJ257" i="1"/>
  <c r="EK257" i="1"/>
  <c r="EL257" i="1"/>
  <c r="EM257" i="1"/>
  <c r="EN257" i="1"/>
  <c r="EO257" i="1"/>
  <c r="EP257" i="1"/>
  <c r="EQ257" i="1"/>
  <c r="ER257" i="1"/>
  <c r="DS258" i="1"/>
  <c r="DT258" i="1"/>
  <c r="DU258" i="1"/>
  <c r="DV258" i="1"/>
  <c r="DW258" i="1"/>
  <c r="DX258" i="1"/>
  <c r="DY258" i="1"/>
  <c r="DZ258" i="1"/>
  <c r="EA258" i="1"/>
  <c r="EB258" i="1"/>
  <c r="EC258" i="1"/>
  <c r="ED258" i="1"/>
  <c r="EE258" i="1"/>
  <c r="EF258" i="1"/>
  <c r="EG258" i="1"/>
  <c r="EH258" i="1"/>
  <c r="EI258" i="1"/>
  <c r="EJ258" i="1"/>
  <c r="EK258" i="1"/>
  <c r="EL258" i="1"/>
  <c r="EM258" i="1"/>
  <c r="EN258" i="1"/>
  <c r="EO258" i="1"/>
  <c r="EP258" i="1"/>
  <c r="EQ258" i="1"/>
  <c r="ER258" i="1"/>
  <c r="DS259" i="1"/>
  <c r="DT259" i="1"/>
  <c r="DU259" i="1"/>
  <c r="DV259" i="1"/>
  <c r="DW259" i="1"/>
  <c r="DX259" i="1"/>
  <c r="DY259" i="1"/>
  <c r="DZ259" i="1"/>
  <c r="EA259" i="1"/>
  <c r="EB259" i="1"/>
  <c r="EC259" i="1"/>
  <c r="ED259" i="1"/>
  <c r="EE259" i="1"/>
  <c r="EF259" i="1"/>
  <c r="EG259" i="1"/>
  <c r="EH259" i="1"/>
  <c r="EI259" i="1"/>
  <c r="EJ259" i="1"/>
  <c r="EK259" i="1"/>
  <c r="EL259" i="1"/>
  <c r="EM259" i="1"/>
  <c r="EN259" i="1"/>
  <c r="EO259" i="1"/>
  <c r="EP259" i="1"/>
  <c r="EQ259" i="1"/>
  <c r="ER259" i="1"/>
  <c r="DS260" i="1"/>
  <c r="DT260" i="1"/>
  <c r="DU260" i="1"/>
  <c r="DV260" i="1"/>
  <c r="DW260" i="1"/>
  <c r="DX260" i="1"/>
  <c r="DY260" i="1"/>
  <c r="DZ260" i="1"/>
  <c r="EA260" i="1"/>
  <c r="EB260" i="1"/>
  <c r="EC260" i="1"/>
  <c r="ED260" i="1"/>
  <c r="EE260" i="1"/>
  <c r="EF260" i="1"/>
  <c r="EG260" i="1"/>
  <c r="EH260" i="1"/>
  <c r="EI260" i="1"/>
  <c r="EJ260" i="1"/>
  <c r="EK260" i="1"/>
  <c r="EL260" i="1"/>
  <c r="EM260" i="1"/>
  <c r="EN260" i="1"/>
  <c r="EO260" i="1"/>
  <c r="EP260" i="1"/>
  <c r="EQ260" i="1"/>
  <c r="ER260" i="1"/>
  <c r="DS261" i="1"/>
  <c r="DT261" i="1"/>
  <c r="DU261" i="1"/>
  <c r="DV261" i="1"/>
  <c r="DW261" i="1"/>
  <c r="DX261" i="1"/>
  <c r="DY261" i="1"/>
  <c r="DZ261" i="1"/>
  <c r="EA261" i="1"/>
  <c r="EB261" i="1"/>
  <c r="EC261" i="1"/>
  <c r="ED261" i="1"/>
  <c r="EE261" i="1"/>
  <c r="EF261" i="1"/>
  <c r="EG261" i="1"/>
  <c r="EH261" i="1"/>
  <c r="EI261" i="1"/>
  <c r="EJ261" i="1"/>
  <c r="EK261" i="1"/>
  <c r="EL261" i="1"/>
  <c r="EM261" i="1"/>
  <c r="EN261" i="1"/>
  <c r="EO261" i="1"/>
  <c r="EP261" i="1"/>
  <c r="EQ261" i="1"/>
  <c r="ER261" i="1"/>
  <c r="DS262" i="1"/>
  <c r="DT262" i="1"/>
  <c r="DU262" i="1"/>
  <c r="DV262" i="1"/>
  <c r="DW262" i="1"/>
  <c r="DX262" i="1"/>
  <c r="DY262" i="1"/>
  <c r="DZ262" i="1"/>
  <c r="EA262" i="1"/>
  <c r="EB262" i="1"/>
  <c r="EC262" i="1"/>
  <c r="ED262" i="1"/>
  <c r="EE262" i="1"/>
  <c r="EF262" i="1"/>
  <c r="EG262" i="1"/>
  <c r="EH262" i="1"/>
  <c r="EI262" i="1"/>
  <c r="EJ262" i="1"/>
  <c r="EK262" i="1"/>
  <c r="EL262" i="1"/>
  <c r="EM262" i="1"/>
  <c r="EN262" i="1"/>
  <c r="EO262" i="1"/>
  <c r="EP262" i="1"/>
  <c r="EQ262" i="1"/>
  <c r="ER262" i="1"/>
  <c r="DS263" i="1"/>
  <c r="DT263" i="1"/>
  <c r="DU263" i="1"/>
  <c r="DV263" i="1"/>
  <c r="DW263" i="1"/>
  <c r="DX263" i="1"/>
  <c r="DY263" i="1"/>
  <c r="DZ263" i="1"/>
  <c r="EA263" i="1"/>
  <c r="EB263" i="1"/>
  <c r="EC263" i="1"/>
  <c r="ED263" i="1"/>
  <c r="EE263" i="1"/>
  <c r="EF263" i="1"/>
  <c r="EG263" i="1"/>
  <c r="EH263" i="1"/>
  <c r="EI263" i="1"/>
  <c r="EJ263" i="1"/>
  <c r="EK263" i="1"/>
  <c r="EL263" i="1"/>
  <c r="EM263" i="1"/>
  <c r="EN263" i="1"/>
  <c r="EO263" i="1"/>
  <c r="EP263" i="1"/>
  <c r="EQ263" i="1"/>
  <c r="ER263" i="1"/>
  <c r="DS264" i="1"/>
  <c r="DT264" i="1"/>
  <c r="DU264" i="1"/>
  <c r="DV264" i="1"/>
  <c r="DW264" i="1"/>
  <c r="DX264" i="1"/>
  <c r="DY264" i="1"/>
  <c r="DZ264" i="1"/>
  <c r="EA264" i="1"/>
  <c r="EB264" i="1"/>
  <c r="EC264" i="1"/>
  <c r="ED264" i="1"/>
  <c r="EE264" i="1"/>
  <c r="EF264" i="1"/>
  <c r="EG264" i="1"/>
  <c r="EH264" i="1"/>
  <c r="EI264" i="1"/>
  <c r="EJ264" i="1"/>
  <c r="EK264" i="1"/>
  <c r="EL264" i="1"/>
  <c r="EM264" i="1"/>
  <c r="EN264" i="1"/>
  <c r="EO264" i="1"/>
  <c r="EP264" i="1"/>
  <c r="EQ264" i="1"/>
  <c r="ER264" i="1"/>
  <c r="DS265" i="1"/>
  <c r="DT265" i="1"/>
  <c r="DU265" i="1"/>
  <c r="DV265" i="1"/>
  <c r="DW265" i="1"/>
  <c r="DX265" i="1"/>
  <c r="DY265" i="1"/>
  <c r="DZ265" i="1"/>
  <c r="EA265" i="1"/>
  <c r="EB265" i="1"/>
  <c r="EC265" i="1"/>
  <c r="ED265" i="1"/>
  <c r="EE265" i="1"/>
  <c r="EF265" i="1"/>
  <c r="EG265" i="1"/>
  <c r="EH265" i="1"/>
  <c r="EI265" i="1"/>
  <c r="EJ265" i="1"/>
  <c r="EK265" i="1"/>
  <c r="EL265" i="1"/>
  <c r="EM265" i="1"/>
  <c r="EN265" i="1"/>
  <c r="EO265" i="1"/>
  <c r="EP265" i="1"/>
  <c r="EQ265" i="1"/>
  <c r="ER265" i="1"/>
  <c r="DS266" i="1"/>
  <c r="DT266" i="1"/>
  <c r="DU266" i="1"/>
  <c r="DV266" i="1"/>
  <c r="DW266" i="1"/>
  <c r="DX266" i="1"/>
  <c r="DY266" i="1"/>
  <c r="DZ266" i="1"/>
  <c r="EA266" i="1"/>
  <c r="EB266" i="1"/>
  <c r="EC266" i="1"/>
  <c r="ED266" i="1"/>
  <c r="EE266" i="1"/>
  <c r="EF266" i="1"/>
  <c r="EG266" i="1"/>
  <c r="EH266" i="1"/>
  <c r="EI266" i="1"/>
  <c r="EJ266" i="1"/>
  <c r="EK266" i="1"/>
  <c r="EL266" i="1"/>
  <c r="EM266" i="1"/>
  <c r="EN266" i="1"/>
  <c r="EO266" i="1"/>
  <c r="EP266" i="1"/>
  <c r="EQ266" i="1"/>
  <c r="ER266" i="1"/>
  <c r="DS267" i="1"/>
  <c r="DT267" i="1"/>
  <c r="DU267" i="1"/>
  <c r="DV267" i="1"/>
  <c r="DW267" i="1"/>
  <c r="DX267" i="1"/>
  <c r="DY267" i="1"/>
  <c r="DZ267" i="1"/>
  <c r="EA267" i="1"/>
  <c r="EB267" i="1"/>
  <c r="EC267" i="1"/>
  <c r="ED267" i="1"/>
  <c r="EE267" i="1"/>
  <c r="EF267" i="1"/>
  <c r="EG267" i="1"/>
  <c r="EH267" i="1"/>
  <c r="EI267" i="1"/>
  <c r="EJ267" i="1"/>
  <c r="EK267" i="1"/>
  <c r="EL267" i="1"/>
  <c r="EM267" i="1"/>
  <c r="EN267" i="1"/>
  <c r="EO267" i="1"/>
  <c r="EP267" i="1"/>
  <c r="EQ267" i="1"/>
  <c r="ER267" i="1"/>
  <c r="DS268" i="1"/>
  <c r="DT268" i="1"/>
  <c r="DU268" i="1"/>
  <c r="DV268" i="1"/>
  <c r="DW268" i="1"/>
  <c r="DX268" i="1"/>
  <c r="DY268" i="1"/>
  <c r="DZ268" i="1"/>
  <c r="EA268" i="1"/>
  <c r="EB268" i="1"/>
  <c r="EC268" i="1"/>
  <c r="ED268" i="1"/>
  <c r="EE268" i="1"/>
  <c r="EF268" i="1"/>
  <c r="EG268" i="1"/>
  <c r="EH268" i="1"/>
  <c r="EI268" i="1"/>
  <c r="EJ268" i="1"/>
  <c r="EK268" i="1"/>
  <c r="EL268" i="1"/>
  <c r="EM268" i="1"/>
  <c r="EN268" i="1"/>
  <c r="EO268" i="1"/>
  <c r="EP268" i="1"/>
  <c r="EQ268" i="1"/>
  <c r="ER268" i="1"/>
  <c r="DS269" i="1"/>
  <c r="DT269" i="1"/>
  <c r="DU269" i="1"/>
  <c r="DV269" i="1"/>
  <c r="DW269" i="1"/>
  <c r="DX269" i="1"/>
  <c r="DY269" i="1"/>
  <c r="DZ269" i="1"/>
  <c r="EA269" i="1"/>
  <c r="EB269" i="1"/>
  <c r="EC269" i="1"/>
  <c r="ED269" i="1"/>
  <c r="EE269" i="1"/>
  <c r="EF269" i="1"/>
  <c r="EG269" i="1"/>
  <c r="EH269" i="1"/>
  <c r="EI269" i="1"/>
  <c r="EJ269" i="1"/>
  <c r="EK269" i="1"/>
  <c r="EL269" i="1"/>
  <c r="EM269" i="1"/>
  <c r="EN269" i="1"/>
  <c r="EO269" i="1"/>
  <c r="EP269" i="1"/>
  <c r="EQ269" i="1"/>
  <c r="ER269" i="1"/>
  <c r="DS270" i="1"/>
  <c r="DT270" i="1"/>
  <c r="DU270" i="1"/>
  <c r="DV270" i="1"/>
  <c r="DW270" i="1"/>
  <c r="DX270" i="1"/>
  <c r="DY270" i="1"/>
  <c r="DZ270" i="1"/>
  <c r="EA270" i="1"/>
  <c r="EB270" i="1"/>
  <c r="EC270" i="1"/>
  <c r="ED270" i="1"/>
  <c r="EE270" i="1"/>
  <c r="EF270" i="1"/>
  <c r="EG270" i="1"/>
  <c r="EH270" i="1"/>
  <c r="EI270" i="1"/>
  <c r="EJ270" i="1"/>
  <c r="EK270" i="1"/>
  <c r="EL270" i="1"/>
  <c r="EM270" i="1"/>
  <c r="EN270" i="1"/>
  <c r="EO270" i="1"/>
  <c r="EP270" i="1"/>
  <c r="EQ270" i="1"/>
  <c r="ER270" i="1"/>
  <c r="DS271" i="1"/>
  <c r="DT271" i="1"/>
  <c r="DU271" i="1"/>
  <c r="DV271" i="1"/>
  <c r="DW271" i="1"/>
  <c r="DX271" i="1"/>
  <c r="DY271" i="1"/>
  <c r="DZ271" i="1"/>
  <c r="EA271" i="1"/>
  <c r="EB271" i="1"/>
  <c r="EC271" i="1"/>
  <c r="ED271" i="1"/>
  <c r="EE271" i="1"/>
  <c r="EF271" i="1"/>
  <c r="EG271" i="1"/>
  <c r="EH271" i="1"/>
  <c r="EI271" i="1"/>
  <c r="EJ271" i="1"/>
  <c r="EK271" i="1"/>
  <c r="EL271" i="1"/>
  <c r="EM271" i="1"/>
  <c r="EN271" i="1"/>
  <c r="EO271" i="1"/>
  <c r="EP271" i="1"/>
  <c r="EQ271" i="1"/>
  <c r="ER271" i="1"/>
  <c r="DS272" i="1"/>
  <c r="DT272" i="1"/>
  <c r="DU272" i="1"/>
  <c r="DV272" i="1"/>
  <c r="DW272" i="1"/>
  <c r="DX272" i="1"/>
  <c r="DY272" i="1"/>
  <c r="DZ272" i="1"/>
  <c r="EA272" i="1"/>
  <c r="EB272" i="1"/>
  <c r="EC272" i="1"/>
  <c r="ED272" i="1"/>
  <c r="EE272" i="1"/>
  <c r="EF272" i="1"/>
  <c r="EG272" i="1"/>
  <c r="EH272" i="1"/>
  <c r="EI272" i="1"/>
  <c r="EJ272" i="1"/>
  <c r="EK272" i="1"/>
  <c r="EL272" i="1"/>
  <c r="EM272" i="1"/>
  <c r="EN272" i="1"/>
  <c r="EO272" i="1"/>
  <c r="EP272" i="1"/>
  <c r="EQ272" i="1"/>
  <c r="ER272" i="1"/>
  <c r="DS273" i="1"/>
  <c r="DT273" i="1"/>
  <c r="DU273" i="1"/>
  <c r="DV273" i="1"/>
  <c r="DW273" i="1"/>
  <c r="DX273" i="1"/>
  <c r="DY273" i="1"/>
  <c r="DZ273" i="1"/>
  <c r="EA273" i="1"/>
  <c r="EB273" i="1"/>
  <c r="EC273" i="1"/>
  <c r="ED273" i="1"/>
  <c r="EE273" i="1"/>
  <c r="EF273" i="1"/>
  <c r="EG273" i="1"/>
  <c r="EH273" i="1"/>
  <c r="EI273" i="1"/>
  <c r="EJ273" i="1"/>
  <c r="EK273" i="1"/>
  <c r="EL273" i="1"/>
  <c r="EM273" i="1"/>
  <c r="EN273" i="1"/>
  <c r="EO273" i="1"/>
  <c r="EP273" i="1"/>
  <c r="EQ273" i="1"/>
  <c r="ER273" i="1"/>
  <c r="DS274" i="1"/>
  <c r="DT274" i="1"/>
  <c r="DU274" i="1"/>
  <c r="DV274" i="1"/>
  <c r="DW274" i="1"/>
  <c r="DX274" i="1"/>
  <c r="DY274" i="1"/>
  <c r="DZ274" i="1"/>
  <c r="EA274" i="1"/>
  <c r="EB274" i="1"/>
  <c r="EC274" i="1"/>
  <c r="ED274" i="1"/>
  <c r="EE274" i="1"/>
  <c r="EF274" i="1"/>
  <c r="EG274" i="1"/>
  <c r="EH274" i="1"/>
  <c r="EI274" i="1"/>
  <c r="EJ274" i="1"/>
  <c r="EK274" i="1"/>
  <c r="EL274" i="1"/>
  <c r="EM274" i="1"/>
  <c r="EN274" i="1"/>
  <c r="EO274" i="1"/>
  <c r="EP274" i="1"/>
  <c r="EQ274" i="1"/>
  <c r="ER274" i="1"/>
  <c r="DS275" i="1"/>
  <c r="DT275" i="1"/>
  <c r="DU275" i="1"/>
  <c r="DV275" i="1"/>
  <c r="DW275" i="1"/>
  <c r="DX275" i="1"/>
  <c r="DY275" i="1"/>
  <c r="DZ275" i="1"/>
  <c r="EA275" i="1"/>
  <c r="EB275" i="1"/>
  <c r="EC275" i="1"/>
  <c r="ED275" i="1"/>
  <c r="EE275" i="1"/>
  <c r="EF275" i="1"/>
  <c r="EG275" i="1"/>
  <c r="EH275" i="1"/>
  <c r="EI275" i="1"/>
  <c r="EJ275" i="1"/>
  <c r="EK275" i="1"/>
  <c r="EL275" i="1"/>
  <c r="EM275" i="1"/>
  <c r="EN275" i="1"/>
  <c r="EO275" i="1"/>
  <c r="EP275" i="1"/>
  <c r="EQ275" i="1"/>
  <c r="ER275" i="1"/>
  <c r="DS276" i="1"/>
  <c r="DT276" i="1"/>
  <c r="DU276" i="1"/>
  <c r="DV276" i="1"/>
  <c r="DW276" i="1"/>
  <c r="DX276" i="1"/>
  <c r="DY276" i="1"/>
  <c r="DZ276" i="1"/>
  <c r="EA276" i="1"/>
  <c r="EB276" i="1"/>
  <c r="EC276" i="1"/>
  <c r="ED276" i="1"/>
  <c r="EE276" i="1"/>
  <c r="EF276" i="1"/>
  <c r="EG276" i="1"/>
  <c r="EH276" i="1"/>
  <c r="EI276" i="1"/>
  <c r="EJ276" i="1"/>
  <c r="EK276" i="1"/>
  <c r="EL276" i="1"/>
  <c r="EM276" i="1"/>
  <c r="EN276" i="1"/>
  <c r="EO276" i="1"/>
  <c r="EP276" i="1"/>
  <c r="EQ276" i="1"/>
  <c r="ER276" i="1"/>
  <c r="DS277" i="1"/>
  <c r="DT277" i="1"/>
  <c r="DU277" i="1"/>
  <c r="DV277" i="1"/>
  <c r="DW277" i="1"/>
  <c r="DX277" i="1"/>
  <c r="DY277" i="1"/>
  <c r="DZ277" i="1"/>
  <c r="EA277" i="1"/>
  <c r="EB277" i="1"/>
  <c r="EC277" i="1"/>
  <c r="ED277" i="1"/>
  <c r="EE277" i="1"/>
  <c r="EF277" i="1"/>
  <c r="EG277" i="1"/>
  <c r="EH277" i="1"/>
  <c r="EI277" i="1"/>
  <c r="EJ277" i="1"/>
  <c r="EK277" i="1"/>
  <c r="EL277" i="1"/>
  <c r="EM277" i="1"/>
  <c r="EN277" i="1"/>
  <c r="EO277" i="1"/>
  <c r="EP277" i="1"/>
  <c r="EQ277" i="1"/>
  <c r="ER277" i="1"/>
  <c r="DS278" i="1"/>
  <c r="DT278" i="1"/>
  <c r="DU278" i="1"/>
  <c r="DV278" i="1"/>
  <c r="DW278" i="1"/>
  <c r="DX278" i="1"/>
  <c r="DY278" i="1"/>
  <c r="DZ278" i="1"/>
  <c r="EA278" i="1"/>
  <c r="EB278" i="1"/>
  <c r="EC278" i="1"/>
  <c r="ED278" i="1"/>
  <c r="EE278" i="1"/>
  <c r="EF278" i="1"/>
  <c r="EG278" i="1"/>
  <c r="EH278" i="1"/>
  <c r="EI278" i="1"/>
  <c r="EJ278" i="1"/>
  <c r="EK278" i="1"/>
  <c r="EL278" i="1"/>
  <c r="EM278" i="1"/>
  <c r="EN278" i="1"/>
  <c r="EO278" i="1"/>
  <c r="EP278" i="1"/>
  <c r="EQ278" i="1"/>
  <c r="ER278" i="1"/>
  <c r="DS279" i="1"/>
  <c r="DT279" i="1"/>
  <c r="DU279" i="1"/>
  <c r="DV279" i="1"/>
  <c r="DW279" i="1"/>
  <c r="DX279" i="1"/>
  <c r="DY279" i="1"/>
  <c r="DZ279" i="1"/>
  <c r="EA279" i="1"/>
  <c r="EB279" i="1"/>
  <c r="EC279" i="1"/>
  <c r="ED279" i="1"/>
  <c r="EE279" i="1"/>
  <c r="EF279" i="1"/>
  <c r="EG279" i="1"/>
  <c r="EH279" i="1"/>
  <c r="EI279" i="1"/>
  <c r="EJ279" i="1"/>
  <c r="EK279" i="1"/>
  <c r="EL279" i="1"/>
  <c r="EM279" i="1"/>
  <c r="EN279" i="1"/>
  <c r="EO279" i="1"/>
  <c r="EP279" i="1"/>
  <c r="EQ279" i="1"/>
  <c r="ER279" i="1"/>
  <c r="DS280" i="1"/>
  <c r="DT280" i="1"/>
  <c r="DU280" i="1"/>
  <c r="DV280" i="1"/>
  <c r="DW280" i="1"/>
  <c r="DX280" i="1"/>
  <c r="DY280" i="1"/>
  <c r="DZ280" i="1"/>
  <c r="EA280" i="1"/>
  <c r="EB280" i="1"/>
  <c r="EC280" i="1"/>
  <c r="ED280" i="1"/>
  <c r="EE280" i="1"/>
  <c r="EF280" i="1"/>
  <c r="EG280" i="1"/>
  <c r="EH280" i="1"/>
  <c r="EI280" i="1"/>
  <c r="EJ280" i="1"/>
  <c r="EK280" i="1"/>
  <c r="EL280" i="1"/>
  <c r="EM280" i="1"/>
  <c r="EN280" i="1"/>
  <c r="EO280" i="1"/>
  <c r="EP280" i="1"/>
  <c r="EQ280" i="1"/>
  <c r="ER280" i="1"/>
  <c r="DS281" i="1"/>
  <c r="DT281" i="1"/>
  <c r="DU281" i="1"/>
  <c r="DV281" i="1"/>
  <c r="DW281" i="1"/>
  <c r="DX281" i="1"/>
  <c r="DY281" i="1"/>
  <c r="DZ281" i="1"/>
  <c r="EA281" i="1"/>
  <c r="EB281" i="1"/>
  <c r="EC281" i="1"/>
  <c r="ED281" i="1"/>
  <c r="EE281" i="1"/>
  <c r="EF281" i="1"/>
  <c r="EG281" i="1"/>
  <c r="EH281" i="1"/>
  <c r="EI281" i="1"/>
  <c r="EJ281" i="1"/>
  <c r="EK281" i="1"/>
  <c r="EL281" i="1"/>
  <c r="EM281" i="1"/>
  <c r="EN281" i="1"/>
  <c r="EO281" i="1"/>
  <c r="EP281" i="1"/>
  <c r="EQ281" i="1"/>
  <c r="ER281" i="1"/>
  <c r="DS282" i="1"/>
  <c r="DT282" i="1"/>
  <c r="DU282" i="1"/>
  <c r="DV282" i="1"/>
  <c r="DW282" i="1"/>
  <c r="DX282" i="1"/>
  <c r="DY282" i="1"/>
  <c r="DZ282" i="1"/>
  <c r="EA282" i="1"/>
  <c r="EB282" i="1"/>
  <c r="EC282" i="1"/>
  <c r="ED282" i="1"/>
  <c r="EE282" i="1"/>
  <c r="EF282" i="1"/>
  <c r="EG282" i="1"/>
  <c r="EH282" i="1"/>
  <c r="EI282" i="1"/>
  <c r="EJ282" i="1"/>
  <c r="EK282" i="1"/>
  <c r="EL282" i="1"/>
  <c r="EM282" i="1"/>
  <c r="EN282" i="1"/>
  <c r="EO282" i="1"/>
  <c r="EP282" i="1"/>
  <c r="EQ282" i="1"/>
  <c r="ER282" i="1"/>
  <c r="DS283" i="1"/>
  <c r="DT283" i="1"/>
  <c r="DU283" i="1"/>
  <c r="DV283" i="1"/>
  <c r="DW283" i="1"/>
  <c r="DX283" i="1"/>
  <c r="DY283" i="1"/>
  <c r="DZ283" i="1"/>
  <c r="EA283" i="1"/>
  <c r="EB283" i="1"/>
  <c r="EC283" i="1"/>
  <c r="ED283" i="1"/>
  <c r="EE283" i="1"/>
  <c r="EF283" i="1"/>
  <c r="EG283" i="1"/>
  <c r="EH283" i="1"/>
  <c r="EI283" i="1"/>
  <c r="EJ283" i="1"/>
  <c r="EK283" i="1"/>
  <c r="EL283" i="1"/>
  <c r="EM283" i="1"/>
  <c r="EN283" i="1"/>
  <c r="EO283" i="1"/>
  <c r="EP283" i="1"/>
  <c r="EQ283" i="1"/>
  <c r="ER283" i="1"/>
  <c r="DS284" i="1"/>
  <c r="DT284" i="1"/>
  <c r="DU284" i="1"/>
  <c r="DV284" i="1"/>
  <c r="DW284" i="1"/>
  <c r="DX284" i="1"/>
  <c r="DY284" i="1"/>
  <c r="DZ284" i="1"/>
  <c r="EA284" i="1"/>
  <c r="EB284" i="1"/>
  <c r="EC284" i="1"/>
  <c r="ED284" i="1"/>
  <c r="EE284" i="1"/>
  <c r="EF284" i="1"/>
  <c r="EG284" i="1"/>
  <c r="EH284" i="1"/>
  <c r="EI284" i="1"/>
  <c r="EJ284" i="1"/>
  <c r="EK284" i="1"/>
  <c r="EL284" i="1"/>
  <c r="EM284" i="1"/>
  <c r="EN284" i="1"/>
  <c r="EO284" i="1"/>
  <c r="EP284" i="1"/>
  <c r="EQ284" i="1"/>
  <c r="ER284" i="1"/>
  <c r="DS285" i="1"/>
  <c r="DT285" i="1"/>
  <c r="DU285" i="1"/>
  <c r="DV285" i="1"/>
  <c r="DW285" i="1"/>
  <c r="DX285" i="1"/>
  <c r="DY285" i="1"/>
  <c r="DZ285" i="1"/>
  <c r="EA285" i="1"/>
  <c r="EB285" i="1"/>
  <c r="EC285" i="1"/>
  <c r="ED285" i="1"/>
  <c r="EE285" i="1"/>
  <c r="EF285" i="1"/>
  <c r="EG285" i="1"/>
  <c r="EH285" i="1"/>
  <c r="EI285" i="1"/>
  <c r="EJ285" i="1"/>
  <c r="EK285" i="1"/>
  <c r="EL285" i="1"/>
  <c r="EM285" i="1"/>
  <c r="EN285" i="1"/>
  <c r="EO285" i="1"/>
  <c r="EP285" i="1"/>
  <c r="EQ285" i="1"/>
  <c r="ER285" i="1"/>
  <c r="DS286" i="1"/>
  <c r="DT286" i="1"/>
  <c r="DU286" i="1"/>
  <c r="DV286" i="1"/>
  <c r="DW286" i="1"/>
  <c r="DX286" i="1"/>
  <c r="DY286" i="1"/>
  <c r="DZ286" i="1"/>
  <c r="EA286" i="1"/>
  <c r="EB286" i="1"/>
  <c r="EC286" i="1"/>
  <c r="ED286" i="1"/>
  <c r="EE286" i="1"/>
  <c r="EF286" i="1"/>
  <c r="EG286" i="1"/>
  <c r="EH286" i="1"/>
  <c r="EI286" i="1"/>
  <c r="EJ286" i="1"/>
  <c r="EK286" i="1"/>
  <c r="EL286" i="1"/>
  <c r="EM286" i="1"/>
  <c r="EN286" i="1"/>
  <c r="EO286" i="1"/>
  <c r="EP286" i="1"/>
  <c r="EQ286" i="1"/>
  <c r="ER286" i="1"/>
  <c r="DS287" i="1"/>
  <c r="DT287" i="1"/>
  <c r="DU287" i="1"/>
  <c r="DV287" i="1"/>
  <c r="DW287" i="1"/>
  <c r="DX287" i="1"/>
  <c r="DY287" i="1"/>
  <c r="DZ287" i="1"/>
  <c r="EA287" i="1"/>
  <c r="EB287" i="1"/>
  <c r="EC287" i="1"/>
  <c r="ED287" i="1"/>
  <c r="EE287" i="1"/>
  <c r="EF287" i="1"/>
  <c r="EG287" i="1"/>
  <c r="EH287" i="1"/>
  <c r="EI287" i="1"/>
  <c r="EJ287" i="1"/>
  <c r="EK287" i="1"/>
  <c r="EL287" i="1"/>
  <c r="EM287" i="1"/>
  <c r="EN287" i="1"/>
  <c r="EO287" i="1"/>
  <c r="EP287" i="1"/>
  <c r="EQ287" i="1"/>
  <c r="ER287" i="1"/>
  <c r="DS288" i="1"/>
  <c r="DT288" i="1"/>
  <c r="DU288" i="1"/>
  <c r="DV288" i="1"/>
  <c r="DW288" i="1"/>
  <c r="DX288" i="1"/>
  <c r="DY288" i="1"/>
  <c r="DZ288" i="1"/>
  <c r="EA288" i="1"/>
  <c r="EB288" i="1"/>
  <c r="EC288" i="1"/>
  <c r="ED288" i="1"/>
  <c r="EE288" i="1"/>
  <c r="EF288" i="1"/>
  <c r="EG288" i="1"/>
  <c r="EH288" i="1"/>
  <c r="EI288" i="1"/>
  <c r="EJ288" i="1"/>
  <c r="EK288" i="1"/>
  <c r="EL288" i="1"/>
  <c r="EM288" i="1"/>
  <c r="EN288" i="1"/>
  <c r="EO288" i="1"/>
  <c r="EP288" i="1"/>
  <c r="EQ288" i="1"/>
  <c r="ER288" i="1"/>
  <c r="DS289" i="1"/>
  <c r="DT289" i="1"/>
  <c r="DU289" i="1"/>
  <c r="DV289" i="1"/>
  <c r="DW289" i="1"/>
  <c r="DX289" i="1"/>
  <c r="DY289" i="1"/>
  <c r="DZ289" i="1"/>
  <c r="EA289" i="1"/>
  <c r="EB289" i="1"/>
  <c r="EC289" i="1"/>
  <c r="ED289" i="1"/>
  <c r="EE289" i="1"/>
  <c r="EF289" i="1"/>
  <c r="EG289" i="1"/>
  <c r="EH289" i="1"/>
  <c r="EI289" i="1"/>
  <c r="EJ289" i="1"/>
  <c r="EK289" i="1"/>
  <c r="EL289" i="1"/>
  <c r="EM289" i="1"/>
  <c r="EN289" i="1"/>
  <c r="EO289" i="1"/>
  <c r="EP289" i="1"/>
  <c r="EQ289" i="1"/>
  <c r="ER289" i="1"/>
  <c r="DS290" i="1"/>
  <c r="DT290" i="1"/>
  <c r="DU290" i="1"/>
  <c r="DV290" i="1"/>
  <c r="DW290" i="1"/>
  <c r="DX290" i="1"/>
  <c r="DY290" i="1"/>
  <c r="DZ290" i="1"/>
  <c r="EA290" i="1"/>
  <c r="EB290" i="1"/>
  <c r="EC290" i="1"/>
  <c r="ED290" i="1"/>
  <c r="EE290" i="1"/>
  <c r="EF290" i="1"/>
  <c r="EG290" i="1"/>
  <c r="EH290" i="1"/>
  <c r="EI290" i="1"/>
  <c r="EJ290" i="1"/>
  <c r="EK290" i="1"/>
  <c r="EL290" i="1"/>
  <c r="EM290" i="1"/>
  <c r="EN290" i="1"/>
  <c r="EO290" i="1"/>
  <c r="EP290" i="1"/>
  <c r="EQ290" i="1"/>
  <c r="ER290" i="1"/>
  <c r="DS291" i="1"/>
  <c r="DT291" i="1"/>
  <c r="DU291" i="1"/>
  <c r="DV291" i="1"/>
  <c r="DW291" i="1"/>
  <c r="DX291" i="1"/>
  <c r="DY291" i="1"/>
  <c r="DZ291" i="1"/>
  <c r="EA291" i="1"/>
  <c r="EB291" i="1"/>
  <c r="EC291" i="1"/>
  <c r="ED291" i="1"/>
  <c r="EE291" i="1"/>
  <c r="EF291" i="1"/>
  <c r="EG291" i="1"/>
  <c r="EH291" i="1"/>
  <c r="EI291" i="1"/>
  <c r="EJ291" i="1"/>
  <c r="EK291" i="1"/>
  <c r="EL291" i="1"/>
  <c r="EM291" i="1"/>
  <c r="EN291" i="1"/>
  <c r="EO291" i="1"/>
  <c r="EP291" i="1"/>
  <c r="EQ291" i="1"/>
  <c r="ER291" i="1"/>
  <c r="DS292" i="1"/>
  <c r="DT292" i="1"/>
  <c r="DU292" i="1"/>
  <c r="DV292" i="1"/>
  <c r="DW292" i="1"/>
  <c r="DX292" i="1"/>
  <c r="DY292" i="1"/>
  <c r="DZ292" i="1"/>
  <c r="EA292" i="1"/>
  <c r="EB292" i="1"/>
  <c r="EC292" i="1"/>
  <c r="ED292" i="1"/>
  <c r="EE292" i="1"/>
  <c r="EF292" i="1"/>
  <c r="EG292" i="1"/>
  <c r="EH292" i="1"/>
  <c r="EI292" i="1"/>
  <c r="EJ292" i="1"/>
  <c r="EK292" i="1"/>
  <c r="EL292" i="1"/>
  <c r="EM292" i="1"/>
  <c r="EN292" i="1"/>
  <c r="EO292" i="1"/>
  <c r="EP292" i="1"/>
  <c r="EQ292" i="1"/>
  <c r="ER292" i="1"/>
  <c r="DS293" i="1"/>
  <c r="DT293" i="1"/>
  <c r="DU293" i="1"/>
  <c r="DV293" i="1"/>
  <c r="DW293" i="1"/>
  <c r="DX293" i="1"/>
  <c r="DY293" i="1"/>
  <c r="DZ293" i="1"/>
  <c r="EA293" i="1"/>
  <c r="EB293" i="1"/>
  <c r="EC293" i="1"/>
  <c r="ED293" i="1"/>
  <c r="EE293" i="1"/>
  <c r="EF293" i="1"/>
  <c r="EG293" i="1"/>
  <c r="EH293" i="1"/>
  <c r="EI293" i="1"/>
  <c r="EJ293" i="1"/>
  <c r="EK293" i="1"/>
  <c r="EL293" i="1"/>
  <c r="EM293" i="1"/>
  <c r="EN293" i="1"/>
  <c r="EO293" i="1"/>
  <c r="EP293" i="1"/>
  <c r="EQ293" i="1"/>
  <c r="ER293" i="1"/>
  <c r="DS294" i="1"/>
  <c r="DT294" i="1"/>
  <c r="DU294" i="1"/>
  <c r="DV294" i="1"/>
  <c r="DW294" i="1"/>
  <c r="DX294" i="1"/>
  <c r="DY294" i="1"/>
  <c r="DZ294" i="1"/>
  <c r="EA294" i="1"/>
  <c r="EB294" i="1"/>
  <c r="EC294" i="1"/>
  <c r="ED294" i="1"/>
  <c r="EE294" i="1"/>
  <c r="EF294" i="1"/>
  <c r="EG294" i="1"/>
  <c r="EH294" i="1"/>
  <c r="EI294" i="1"/>
  <c r="EJ294" i="1"/>
  <c r="EK294" i="1"/>
  <c r="EL294" i="1"/>
  <c r="EM294" i="1"/>
  <c r="EN294" i="1"/>
  <c r="EO294" i="1"/>
  <c r="EP294" i="1"/>
  <c r="EQ294" i="1"/>
  <c r="ER294" i="1"/>
  <c r="DS295" i="1"/>
  <c r="DT295" i="1"/>
  <c r="DU295" i="1"/>
  <c r="DV295" i="1"/>
  <c r="DW295" i="1"/>
  <c r="DX295" i="1"/>
  <c r="DY295" i="1"/>
  <c r="DZ295" i="1"/>
  <c r="EA295" i="1"/>
  <c r="EB295" i="1"/>
  <c r="EC295" i="1"/>
  <c r="ED295" i="1"/>
  <c r="EE295" i="1"/>
  <c r="EF295" i="1"/>
  <c r="EG295" i="1"/>
  <c r="EH295" i="1"/>
  <c r="EI295" i="1"/>
  <c r="EJ295" i="1"/>
  <c r="EK295" i="1"/>
  <c r="EL295" i="1"/>
  <c r="EM295" i="1"/>
  <c r="EN295" i="1"/>
  <c r="EO295" i="1"/>
  <c r="EP295" i="1"/>
  <c r="EQ295" i="1"/>
  <c r="ER295" i="1"/>
  <c r="DS296" i="1"/>
  <c r="DT296" i="1"/>
  <c r="DU296" i="1"/>
  <c r="DV296" i="1"/>
  <c r="DW296" i="1"/>
  <c r="DX296" i="1"/>
  <c r="DY296" i="1"/>
  <c r="DZ296" i="1"/>
  <c r="EA296" i="1"/>
  <c r="EB296" i="1"/>
  <c r="EC296" i="1"/>
  <c r="ED296" i="1"/>
  <c r="EE296" i="1"/>
  <c r="EF296" i="1"/>
  <c r="EG296" i="1"/>
  <c r="EH296" i="1"/>
  <c r="EI296" i="1"/>
  <c r="EJ296" i="1"/>
  <c r="EK296" i="1"/>
  <c r="EL296" i="1"/>
  <c r="EM296" i="1"/>
  <c r="EN296" i="1"/>
  <c r="EO296" i="1"/>
  <c r="EP296" i="1"/>
  <c r="EQ296" i="1"/>
  <c r="ER296" i="1"/>
  <c r="DS297" i="1"/>
  <c r="DT297" i="1"/>
  <c r="DU297" i="1"/>
  <c r="DV297" i="1"/>
  <c r="DW297" i="1"/>
  <c r="DX297" i="1"/>
  <c r="DY297" i="1"/>
  <c r="DZ297" i="1"/>
  <c r="EA297" i="1"/>
  <c r="EB297" i="1"/>
  <c r="EC297" i="1"/>
  <c r="ED297" i="1"/>
  <c r="EE297" i="1"/>
  <c r="EF297" i="1"/>
  <c r="EG297" i="1"/>
  <c r="EH297" i="1"/>
  <c r="EI297" i="1"/>
  <c r="EJ297" i="1"/>
  <c r="EK297" i="1"/>
  <c r="EL297" i="1"/>
  <c r="EM297" i="1"/>
  <c r="EN297" i="1"/>
  <c r="EO297" i="1"/>
  <c r="EP297" i="1"/>
  <c r="EQ297" i="1"/>
  <c r="ER297" i="1"/>
  <c r="DS298" i="1"/>
  <c r="DT298" i="1"/>
  <c r="DU298" i="1"/>
  <c r="DV298" i="1"/>
  <c r="DW298" i="1"/>
  <c r="DX298" i="1"/>
  <c r="DY298" i="1"/>
  <c r="DZ298" i="1"/>
  <c r="EA298" i="1"/>
  <c r="EB298" i="1"/>
  <c r="EC298" i="1"/>
  <c r="ED298" i="1"/>
  <c r="EE298" i="1"/>
  <c r="EF298" i="1"/>
  <c r="EG298" i="1"/>
  <c r="EH298" i="1"/>
  <c r="EI298" i="1"/>
  <c r="EJ298" i="1"/>
  <c r="EK298" i="1"/>
  <c r="EL298" i="1"/>
  <c r="EM298" i="1"/>
  <c r="EN298" i="1"/>
  <c r="EO298" i="1"/>
  <c r="EP298" i="1"/>
  <c r="EQ298" i="1"/>
  <c r="ER298" i="1"/>
  <c r="DS299" i="1"/>
  <c r="DT299" i="1"/>
  <c r="DU299" i="1"/>
  <c r="DV299" i="1"/>
  <c r="DW299" i="1"/>
  <c r="DX299" i="1"/>
  <c r="DY299" i="1"/>
  <c r="DZ299" i="1"/>
  <c r="EA299" i="1"/>
  <c r="EB299" i="1"/>
  <c r="EC299" i="1"/>
  <c r="ED299" i="1"/>
  <c r="EE299" i="1"/>
  <c r="EF299" i="1"/>
  <c r="EG299" i="1"/>
  <c r="EH299" i="1"/>
  <c r="EI299" i="1"/>
  <c r="EJ299" i="1"/>
  <c r="EK299" i="1"/>
  <c r="EL299" i="1"/>
  <c r="EM299" i="1"/>
  <c r="EN299" i="1"/>
  <c r="EO299" i="1"/>
  <c r="EP299" i="1"/>
  <c r="EQ299" i="1"/>
  <c r="ER299" i="1"/>
  <c r="DS300" i="1"/>
  <c r="DT300" i="1"/>
  <c r="DU300" i="1"/>
  <c r="DV300" i="1"/>
  <c r="DW300" i="1"/>
  <c r="DX300" i="1"/>
  <c r="DY300" i="1"/>
  <c r="DZ300" i="1"/>
  <c r="EA300" i="1"/>
  <c r="EB300" i="1"/>
  <c r="EC300" i="1"/>
  <c r="ED300" i="1"/>
  <c r="EE300" i="1"/>
  <c r="EF300" i="1"/>
  <c r="EG300" i="1"/>
  <c r="EH300" i="1"/>
  <c r="EI300" i="1"/>
  <c r="EJ300" i="1"/>
  <c r="EK300" i="1"/>
  <c r="EL300" i="1"/>
  <c r="EM300" i="1"/>
  <c r="EN300" i="1"/>
  <c r="EO300" i="1"/>
  <c r="EP300" i="1"/>
  <c r="EQ300" i="1"/>
  <c r="ER300" i="1"/>
  <c r="DS301" i="1"/>
  <c r="DT301" i="1"/>
  <c r="DU301" i="1"/>
  <c r="DV301" i="1"/>
  <c r="DW301" i="1"/>
  <c r="DX301" i="1"/>
  <c r="DY301" i="1"/>
  <c r="DZ301" i="1"/>
  <c r="EA301" i="1"/>
  <c r="EB301" i="1"/>
  <c r="EC301" i="1"/>
  <c r="ED301" i="1"/>
  <c r="EE301" i="1"/>
  <c r="EF301" i="1"/>
  <c r="EG301" i="1"/>
  <c r="EH301" i="1"/>
  <c r="EI301" i="1"/>
  <c r="EJ301" i="1"/>
  <c r="EK301" i="1"/>
  <c r="EL301" i="1"/>
  <c r="EM301" i="1"/>
  <c r="EN301" i="1"/>
  <c r="EO301" i="1"/>
  <c r="EP301" i="1"/>
  <c r="EQ301" i="1"/>
  <c r="ER301" i="1"/>
  <c r="DS302" i="1"/>
  <c r="DT302" i="1"/>
  <c r="DU302" i="1"/>
  <c r="DV302" i="1"/>
  <c r="DW302" i="1"/>
  <c r="DX302" i="1"/>
  <c r="DY302" i="1"/>
  <c r="DZ302" i="1"/>
  <c r="EA302" i="1"/>
  <c r="EB302" i="1"/>
  <c r="EC302" i="1"/>
  <c r="ED302" i="1"/>
  <c r="EE302" i="1"/>
  <c r="EF302" i="1"/>
  <c r="EG302" i="1"/>
  <c r="EH302" i="1"/>
  <c r="EI302" i="1"/>
  <c r="EJ302" i="1"/>
  <c r="EK302" i="1"/>
  <c r="EL302" i="1"/>
  <c r="EM302" i="1"/>
  <c r="EN302" i="1"/>
  <c r="EO302" i="1"/>
  <c r="EP302" i="1"/>
  <c r="EQ302" i="1"/>
  <c r="ER302" i="1"/>
  <c r="DS303" i="1"/>
  <c r="DT303" i="1"/>
  <c r="DU303" i="1"/>
  <c r="DV303" i="1"/>
  <c r="DW303" i="1"/>
  <c r="DX303" i="1"/>
  <c r="DY303" i="1"/>
  <c r="DZ303" i="1"/>
  <c r="EA303" i="1"/>
  <c r="EB303" i="1"/>
  <c r="EC303" i="1"/>
  <c r="ED303" i="1"/>
  <c r="EE303" i="1"/>
  <c r="EF303" i="1"/>
  <c r="EG303" i="1"/>
  <c r="EH303" i="1"/>
  <c r="EI303" i="1"/>
  <c r="EJ303" i="1"/>
  <c r="EK303" i="1"/>
  <c r="EL303" i="1"/>
  <c r="EM303" i="1"/>
  <c r="EN303" i="1"/>
  <c r="EO303" i="1"/>
  <c r="EP303" i="1"/>
  <c r="EQ303" i="1"/>
  <c r="ER303" i="1"/>
  <c r="DS304" i="1"/>
  <c r="DT304" i="1"/>
  <c r="DU304" i="1"/>
  <c r="DV304" i="1"/>
  <c r="DW304" i="1"/>
  <c r="DX304" i="1"/>
  <c r="DY304" i="1"/>
  <c r="DZ304" i="1"/>
  <c r="EA304" i="1"/>
  <c r="EB304" i="1"/>
  <c r="EC304" i="1"/>
  <c r="ED304" i="1"/>
  <c r="EE304" i="1"/>
  <c r="EF304" i="1"/>
  <c r="EG304" i="1"/>
  <c r="EH304" i="1"/>
  <c r="EI304" i="1"/>
  <c r="EJ304" i="1"/>
  <c r="EK304" i="1"/>
  <c r="EL304" i="1"/>
  <c r="EM304" i="1"/>
  <c r="EN304" i="1"/>
  <c r="EO304" i="1"/>
  <c r="EP304" i="1"/>
  <c r="EQ304" i="1"/>
  <c r="ER304" i="1"/>
  <c r="DS305" i="1"/>
  <c r="DT305" i="1"/>
  <c r="DU305" i="1"/>
  <c r="DV305" i="1"/>
  <c r="DW305" i="1"/>
  <c r="DX305" i="1"/>
  <c r="DY305" i="1"/>
  <c r="DZ305" i="1"/>
  <c r="EA305" i="1"/>
  <c r="EB305" i="1"/>
  <c r="EC305" i="1"/>
  <c r="ED305" i="1"/>
  <c r="EE305" i="1"/>
  <c r="EF305" i="1"/>
  <c r="EG305" i="1"/>
  <c r="EH305" i="1"/>
  <c r="EI305" i="1"/>
  <c r="EJ305" i="1"/>
  <c r="EK305" i="1"/>
  <c r="EL305" i="1"/>
  <c r="EM305" i="1"/>
  <c r="EN305" i="1"/>
  <c r="EO305" i="1"/>
  <c r="EP305" i="1"/>
  <c r="EQ305" i="1"/>
  <c r="ER305" i="1"/>
  <c r="DS306" i="1"/>
  <c r="DT306" i="1"/>
  <c r="DU306" i="1"/>
  <c r="DV306" i="1"/>
  <c r="DW306" i="1"/>
  <c r="DX306" i="1"/>
  <c r="DY306" i="1"/>
  <c r="DZ306" i="1"/>
  <c r="EA306" i="1"/>
  <c r="EB306" i="1"/>
  <c r="EC306" i="1"/>
  <c r="ED306" i="1"/>
  <c r="EE306" i="1"/>
  <c r="EF306" i="1"/>
  <c r="EG306" i="1"/>
  <c r="EH306" i="1"/>
  <c r="EI306" i="1"/>
  <c r="EJ306" i="1"/>
  <c r="EK306" i="1"/>
  <c r="EL306" i="1"/>
  <c r="EM306" i="1"/>
  <c r="EN306" i="1"/>
  <c r="EO306" i="1"/>
  <c r="EP306" i="1"/>
  <c r="EQ306" i="1"/>
  <c r="ER306" i="1"/>
  <c r="DS307" i="1"/>
  <c r="DT307" i="1"/>
  <c r="DU307" i="1"/>
  <c r="DV307" i="1"/>
  <c r="DW307" i="1"/>
  <c r="DX307" i="1"/>
  <c r="DY307" i="1"/>
  <c r="DZ307" i="1"/>
  <c r="EA307" i="1"/>
  <c r="EB307" i="1"/>
  <c r="EC307" i="1"/>
  <c r="ED307" i="1"/>
  <c r="EE307" i="1"/>
  <c r="EF307" i="1"/>
  <c r="EG307" i="1"/>
  <c r="EH307" i="1"/>
  <c r="EI307" i="1"/>
  <c r="EJ307" i="1"/>
  <c r="EK307" i="1"/>
  <c r="EL307" i="1"/>
  <c r="EM307" i="1"/>
  <c r="EN307" i="1"/>
  <c r="EO307" i="1"/>
  <c r="EP307" i="1"/>
  <c r="EQ307" i="1"/>
  <c r="ER307" i="1"/>
  <c r="DS308" i="1"/>
  <c r="DT308" i="1"/>
  <c r="DU308" i="1"/>
  <c r="DV308" i="1"/>
  <c r="DW308" i="1"/>
  <c r="DX308" i="1"/>
  <c r="DY308" i="1"/>
  <c r="DZ308" i="1"/>
  <c r="EA308" i="1"/>
  <c r="EB308" i="1"/>
  <c r="EC308" i="1"/>
  <c r="ED308" i="1"/>
  <c r="EE308" i="1"/>
  <c r="EF308" i="1"/>
  <c r="EG308" i="1"/>
  <c r="EH308" i="1"/>
  <c r="EI308" i="1"/>
  <c r="EJ308" i="1"/>
  <c r="EK308" i="1"/>
  <c r="EL308" i="1"/>
  <c r="EM308" i="1"/>
  <c r="EN308" i="1"/>
  <c r="EO308" i="1"/>
  <c r="EP308" i="1"/>
  <c r="EQ308" i="1"/>
  <c r="ER308" i="1"/>
  <c r="DS309" i="1"/>
  <c r="DT309" i="1"/>
  <c r="DU309" i="1"/>
  <c r="DV309" i="1"/>
  <c r="DW309" i="1"/>
  <c r="DX309" i="1"/>
  <c r="DY309" i="1"/>
  <c r="DZ309" i="1"/>
  <c r="EA309" i="1"/>
  <c r="EB309" i="1"/>
  <c r="EC309" i="1"/>
  <c r="ED309" i="1"/>
  <c r="EE309" i="1"/>
  <c r="EF309" i="1"/>
  <c r="EG309" i="1"/>
  <c r="EH309" i="1"/>
  <c r="EI309" i="1"/>
  <c r="EJ309" i="1"/>
  <c r="EK309" i="1"/>
  <c r="EL309" i="1"/>
  <c r="EM309" i="1"/>
  <c r="EN309" i="1"/>
  <c r="EO309" i="1"/>
  <c r="EP309" i="1"/>
  <c r="EQ309" i="1"/>
  <c r="ER309" i="1"/>
  <c r="DS310" i="1"/>
  <c r="DT310" i="1"/>
  <c r="DU310" i="1"/>
  <c r="DV310" i="1"/>
  <c r="DW310" i="1"/>
  <c r="DX310" i="1"/>
  <c r="DY310" i="1"/>
  <c r="DZ310" i="1"/>
  <c r="EA310" i="1"/>
  <c r="EB310" i="1"/>
  <c r="EC310" i="1"/>
  <c r="ED310" i="1"/>
  <c r="EE310" i="1"/>
  <c r="EF310" i="1"/>
  <c r="EG310" i="1"/>
  <c r="EH310" i="1"/>
  <c r="EI310" i="1"/>
  <c r="EJ310" i="1"/>
  <c r="EK310" i="1"/>
  <c r="EL310" i="1"/>
  <c r="EM310" i="1"/>
  <c r="EN310" i="1"/>
  <c r="EO310" i="1"/>
  <c r="EP310" i="1"/>
  <c r="EQ310" i="1"/>
  <c r="ER310" i="1"/>
  <c r="DS311" i="1"/>
  <c r="DT311" i="1"/>
  <c r="DU311" i="1"/>
  <c r="DV311" i="1"/>
  <c r="DW311" i="1"/>
  <c r="DX311" i="1"/>
  <c r="DY311" i="1"/>
  <c r="DZ311" i="1"/>
  <c r="EA311" i="1"/>
  <c r="EB311" i="1"/>
  <c r="EC311" i="1"/>
  <c r="ED311" i="1"/>
  <c r="EE311" i="1"/>
  <c r="EF311" i="1"/>
  <c r="EG311" i="1"/>
  <c r="EH311" i="1"/>
  <c r="EI311" i="1"/>
  <c r="EJ311" i="1"/>
  <c r="EK311" i="1"/>
  <c r="EL311" i="1"/>
  <c r="EM311" i="1"/>
  <c r="EN311" i="1"/>
  <c r="EO311" i="1"/>
  <c r="EP311" i="1"/>
  <c r="EQ311" i="1"/>
  <c r="ER311" i="1"/>
  <c r="DS312" i="1"/>
  <c r="DT312" i="1"/>
  <c r="DU312" i="1"/>
  <c r="DV312" i="1"/>
  <c r="DW312" i="1"/>
  <c r="DX312" i="1"/>
  <c r="DY312" i="1"/>
  <c r="DZ312" i="1"/>
  <c r="EA312" i="1"/>
  <c r="EB312" i="1"/>
  <c r="EC312" i="1"/>
  <c r="ED312" i="1"/>
  <c r="EE312" i="1"/>
  <c r="EF312" i="1"/>
  <c r="EG312" i="1"/>
  <c r="EH312" i="1"/>
  <c r="EI312" i="1"/>
  <c r="EJ312" i="1"/>
  <c r="EK312" i="1"/>
  <c r="EL312" i="1"/>
  <c r="EM312" i="1"/>
  <c r="EN312" i="1"/>
  <c r="EO312" i="1"/>
  <c r="EP312" i="1"/>
  <c r="EQ312" i="1"/>
  <c r="ER312" i="1"/>
  <c r="DS313" i="1"/>
  <c r="DT313" i="1"/>
  <c r="DU313" i="1"/>
  <c r="DV313" i="1"/>
  <c r="DW313" i="1"/>
  <c r="DX313" i="1"/>
  <c r="DY313" i="1"/>
  <c r="DZ313" i="1"/>
  <c r="EA313" i="1"/>
  <c r="EB313" i="1"/>
  <c r="EC313" i="1"/>
  <c r="ED313" i="1"/>
  <c r="EE313" i="1"/>
  <c r="EF313" i="1"/>
  <c r="EG313" i="1"/>
  <c r="EH313" i="1"/>
  <c r="EI313" i="1"/>
  <c r="EJ313" i="1"/>
  <c r="EK313" i="1"/>
  <c r="EL313" i="1"/>
  <c r="EM313" i="1"/>
  <c r="EN313" i="1"/>
  <c r="EO313" i="1"/>
  <c r="EP313" i="1"/>
  <c r="EQ313" i="1"/>
  <c r="ER313" i="1"/>
  <c r="DS314" i="1"/>
  <c r="DT314" i="1"/>
  <c r="DU314" i="1"/>
  <c r="DV314" i="1"/>
  <c r="DW314" i="1"/>
  <c r="DX314" i="1"/>
  <c r="DY314" i="1"/>
  <c r="DZ314" i="1"/>
  <c r="EA314" i="1"/>
  <c r="EB314" i="1"/>
  <c r="EC314" i="1"/>
  <c r="ED314" i="1"/>
  <c r="EE314" i="1"/>
  <c r="EF314" i="1"/>
  <c r="EG314" i="1"/>
  <c r="EH314" i="1"/>
  <c r="EI314" i="1"/>
  <c r="EJ314" i="1"/>
  <c r="EK314" i="1"/>
  <c r="EL314" i="1"/>
  <c r="EM314" i="1"/>
  <c r="EN314" i="1"/>
  <c r="EO314" i="1"/>
  <c r="EP314" i="1"/>
  <c r="EQ314" i="1"/>
  <c r="ER314" i="1"/>
  <c r="DS315" i="1"/>
  <c r="DT315" i="1"/>
  <c r="DU315" i="1"/>
  <c r="DV315" i="1"/>
  <c r="DW315" i="1"/>
  <c r="DX315" i="1"/>
  <c r="DY315" i="1"/>
  <c r="DZ315" i="1"/>
  <c r="EA315" i="1"/>
  <c r="EB315" i="1"/>
  <c r="EC315" i="1"/>
  <c r="ED315" i="1"/>
  <c r="EE315" i="1"/>
  <c r="EF315" i="1"/>
  <c r="EG315" i="1"/>
  <c r="EH315" i="1"/>
  <c r="EI315" i="1"/>
  <c r="EJ315" i="1"/>
  <c r="EK315" i="1"/>
  <c r="EL315" i="1"/>
  <c r="EM315" i="1"/>
  <c r="EN315" i="1"/>
  <c r="EO315" i="1"/>
  <c r="EP315" i="1"/>
  <c r="EQ315" i="1"/>
  <c r="ER315" i="1"/>
  <c r="DS316" i="1"/>
  <c r="DT316" i="1"/>
  <c r="DU316" i="1"/>
  <c r="DV316" i="1"/>
  <c r="DW316" i="1"/>
  <c r="DX316" i="1"/>
  <c r="DY316" i="1"/>
  <c r="DZ316" i="1"/>
  <c r="EA316" i="1"/>
  <c r="EB316" i="1"/>
  <c r="EC316" i="1"/>
  <c r="ED316" i="1"/>
  <c r="EE316" i="1"/>
  <c r="EF316" i="1"/>
  <c r="EG316" i="1"/>
  <c r="EH316" i="1"/>
  <c r="EI316" i="1"/>
  <c r="EJ316" i="1"/>
  <c r="EK316" i="1"/>
  <c r="EL316" i="1"/>
  <c r="EM316" i="1"/>
  <c r="EN316" i="1"/>
  <c r="EO316" i="1"/>
  <c r="EP316" i="1"/>
  <c r="EQ316" i="1"/>
  <c r="ER316" i="1"/>
  <c r="DS317" i="1"/>
  <c r="DT317" i="1"/>
  <c r="DU317" i="1"/>
  <c r="DV317" i="1"/>
  <c r="DW317" i="1"/>
  <c r="DX317" i="1"/>
  <c r="DY317" i="1"/>
  <c r="DZ317" i="1"/>
  <c r="EA317" i="1"/>
  <c r="EB317" i="1"/>
  <c r="EC317" i="1"/>
  <c r="ED317" i="1"/>
  <c r="EE317" i="1"/>
  <c r="EF317" i="1"/>
  <c r="EG317" i="1"/>
  <c r="EH317" i="1"/>
  <c r="EI317" i="1"/>
  <c r="EJ317" i="1"/>
  <c r="EK317" i="1"/>
  <c r="EL317" i="1"/>
  <c r="EM317" i="1"/>
  <c r="EN317" i="1"/>
  <c r="EO317" i="1"/>
  <c r="EP317" i="1"/>
  <c r="EQ317" i="1"/>
  <c r="ER317" i="1"/>
  <c r="DS318" i="1"/>
  <c r="DT318" i="1"/>
  <c r="DU318" i="1"/>
  <c r="DV318" i="1"/>
  <c r="DW318" i="1"/>
  <c r="DX318" i="1"/>
  <c r="DY318" i="1"/>
  <c r="DZ318" i="1"/>
  <c r="EA318" i="1"/>
  <c r="EB318" i="1"/>
  <c r="EC318" i="1"/>
  <c r="ED318" i="1"/>
  <c r="EE318" i="1"/>
  <c r="EF318" i="1"/>
  <c r="EG318" i="1"/>
  <c r="EH318" i="1"/>
  <c r="EI318" i="1"/>
  <c r="EJ318" i="1"/>
  <c r="EK318" i="1"/>
  <c r="EL318" i="1"/>
  <c r="EM318" i="1"/>
  <c r="EN318" i="1"/>
  <c r="EO318" i="1"/>
  <c r="EP318" i="1"/>
  <c r="EQ318" i="1"/>
  <c r="ER318" i="1"/>
  <c r="DS319" i="1"/>
  <c r="DT319" i="1"/>
  <c r="DU319" i="1"/>
  <c r="DV319" i="1"/>
  <c r="DW319" i="1"/>
  <c r="DX319" i="1"/>
  <c r="DY319" i="1"/>
  <c r="DZ319" i="1"/>
  <c r="EA319" i="1"/>
  <c r="EB319" i="1"/>
  <c r="EC319" i="1"/>
  <c r="ED319" i="1"/>
  <c r="EE319" i="1"/>
  <c r="EF319" i="1"/>
  <c r="EG319" i="1"/>
  <c r="EH319" i="1"/>
  <c r="EI319" i="1"/>
  <c r="EJ319" i="1"/>
  <c r="EK319" i="1"/>
  <c r="EL319" i="1"/>
  <c r="EM319" i="1"/>
  <c r="EN319" i="1"/>
  <c r="EO319" i="1"/>
  <c r="EP319" i="1"/>
  <c r="EQ319" i="1"/>
  <c r="ER319" i="1"/>
  <c r="DS320" i="1"/>
  <c r="DT320" i="1"/>
  <c r="DU320" i="1"/>
  <c r="DV320" i="1"/>
  <c r="DW320" i="1"/>
  <c r="DX320" i="1"/>
  <c r="DY320" i="1"/>
  <c r="DZ320" i="1"/>
  <c r="EA320" i="1"/>
  <c r="EB320" i="1"/>
  <c r="EC320" i="1"/>
  <c r="ED320" i="1"/>
  <c r="EE320" i="1"/>
  <c r="EF320" i="1"/>
  <c r="EG320" i="1"/>
  <c r="EH320" i="1"/>
  <c r="EI320" i="1"/>
  <c r="EJ320" i="1"/>
  <c r="EK320" i="1"/>
  <c r="EL320" i="1"/>
  <c r="EM320" i="1"/>
  <c r="EN320" i="1"/>
  <c r="EO320" i="1"/>
  <c r="EP320" i="1"/>
  <c r="EQ320" i="1"/>
  <c r="ER320" i="1"/>
  <c r="DS321" i="1"/>
  <c r="DT321" i="1"/>
  <c r="DU321" i="1"/>
  <c r="DV321" i="1"/>
  <c r="DW321" i="1"/>
  <c r="DX321" i="1"/>
  <c r="DY321" i="1"/>
  <c r="DZ321" i="1"/>
  <c r="EA321" i="1"/>
  <c r="EB321" i="1"/>
  <c r="EC321" i="1"/>
  <c r="ED321" i="1"/>
  <c r="EE321" i="1"/>
  <c r="EF321" i="1"/>
  <c r="EG321" i="1"/>
  <c r="EH321" i="1"/>
  <c r="EI321" i="1"/>
  <c r="EJ321" i="1"/>
  <c r="EK321" i="1"/>
  <c r="EL321" i="1"/>
  <c r="EM321" i="1"/>
  <c r="EN321" i="1"/>
  <c r="EO321" i="1"/>
  <c r="EP321" i="1"/>
  <c r="EQ321" i="1"/>
  <c r="ER321" i="1"/>
  <c r="DS322" i="1"/>
  <c r="DT322" i="1"/>
  <c r="DU322" i="1"/>
  <c r="DV322" i="1"/>
  <c r="DW322" i="1"/>
  <c r="DX322" i="1"/>
  <c r="DY322" i="1"/>
  <c r="DZ322" i="1"/>
  <c r="EA322" i="1"/>
  <c r="EB322" i="1"/>
  <c r="EC322" i="1"/>
  <c r="ED322" i="1"/>
  <c r="EE322" i="1"/>
  <c r="EF322" i="1"/>
  <c r="EG322" i="1"/>
  <c r="EH322" i="1"/>
  <c r="EI322" i="1"/>
  <c r="EJ322" i="1"/>
  <c r="EK322" i="1"/>
  <c r="EL322" i="1"/>
  <c r="EM322" i="1"/>
  <c r="EN322" i="1"/>
  <c r="EO322" i="1"/>
  <c r="EP322" i="1"/>
  <c r="EQ322" i="1"/>
  <c r="ER322" i="1"/>
  <c r="DS323" i="1"/>
  <c r="DT323" i="1"/>
  <c r="DU323" i="1"/>
  <c r="DV323" i="1"/>
  <c r="DW323" i="1"/>
  <c r="DX323" i="1"/>
  <c r="DY323" i="1"/>
  <c r="DZ323" i="1"/>
  <c r="EA323" i="1"/>
  <c r="EB323" i="1"/>
  <c r="EC323" i="1"/>
  <c r="ED323" i="1"/>
  <c r="EE323" i="1"/>
  <c r="EF323" i="1"/>
  <c r="EG323" i="1"/>
  <c r="EH323" i="1"/>
  <c r="EI323" i="1"/>
  <c r="EJ323" i="1"/>
  <c r="EK323" i="1"/>
  <c r="EL323" i="1"/>
  <c r="EM323" i="1"/>
  <c r="EN323" i="1"/>
  <c r="EO323" i="1"/>
  <c r="EP323" i="1"/>
  <c r="EQ323" i="1"/>
  <c r="ER323" i="1"/>
  <c r="DS324" i="1"/>
  <c r="DT324" i="1"/>
  <c r="DU324" i="1"/>
  <c r="DV324" i="1"/>
  <c r="DW324" i="1"/>
  <c r="DX324" i="1"/>
  <c r="DY324" i="1"/>
  <c r="DZ324" i="1"/>
  <c r="EA324" i="1"/>
  <c r="EB324" i="1"/>
  <c r="EC324" i="1"/>
  <c r="ED324" i="1"/>
  <c r="EE324" i="1"/>
  <c r="EF324" i="1"/>
  <c r="EG324" i="1"/>
  <c r="EH324" i="1"/>
  <c r="EI324" i="1"/>
  <c r="EJ324" i="1"/>
  <c r="EK324" i="1"/>
  <c r="EL324" i="1"/>
  <c r="EM324" i="1"/>
  <c r="EN324" i="1"/>
  <c r="EO324" i="1"/>
  <c r="EP324" i="1"/>
  <c r="EQ324" i="1"/>
  <c r="ER324" i="1"/>
  <c r="DS325" i="1"/>
  <c r="DT325" i="1"/>
  <c r="DU325" i="1"/>
  <c r="DV325" i="1"/>
  <c r="DW325" i="1"/>
  <c r="DX325" i="1"/>
  <c r="DY325" i="1"/>
  <c r="DZ325" i="1"/>
  <c r="EA325" i="1"/>
  <c r="EB325" i="1"/>
  <c r="EC325" i="1"/>
  <c r="ED325" i="1"/>
  <c r="EE325" i="1"/>
  <c r="EF325" i="1"/>
  <c r="EG325" i="1"/>
  <c r="EH325" i="1"/>
  <c r="EI325" i="1"/>
  <c r="EJ325" i="1"/>
  <c r="EK325" i="1"/>
  <c r="EL325" i="1"/>
  <c r="EM325" i="1"/>
  <c r="EN325" i="1"/>
  <c r="EO325" i="1"/>
  <c r="EP325" i="1"/>
  <c r="EQ325" i="1"/>
  <c r="ER325" i="1"/>
  <c r="DS326" i="1"/>
  <c r="DT326" i="1"/>
  <c r="DU326" i="1"/>
  <c r="DV326" i="1"/>
  <c r="DW326" i="1"/>
  <c r="DX326" i="1"/>
  <c r="DY326" i="1"/>
  <c r="DZ326" i="1"/>
  <c r="EA326" i="1"/>
  <c r="EB326" i="1"/>
  <c r="EC326" i="1"/>
  <c r="ED326" i="1"/>
  <c r="EE326" i="1"/>
  <c r="EF326" i="1"/>
  <c r="EG326" i="1"/>
  <c r="EH326" i="1"/>
  <c r="EI326" i="1"/>
  <c r="EJ326" i="1"/>
  <c r="EK326" i="1"/>
  <c r="EL326" i="1"/>
  <c r="EM326" i="1"/>
  <c r="EN326" i="1"/>
  <c r="EO326" i="1"/>
  <c r="EP326" i="1"/>
  <c r="EQ326" i="1"/>
  <c r="ER326" i="1"/>
  <c r="DS327" i="1"/>
  <c r="DT327" i="1"/>
  <c r="DU327" i="1"/>
  <c r="DV327" i="1"/>
  <c r="DW327" i="1"/>
  <c r="DX327" i="1"/>
  <c r="DY327" i="1"/>
  <c r="DZ327" i="1"/>
  <c r="EA327" i="1"/>
  <c r="EB327" i="1"/>
  <c r="EC327" i="1"/>
  <c r="ED327" i="1"/>
  <c r="EE327" i="1"/>
  <c r="EF327" i="1"/>
  <c r="EG327" i="1"/>
  <c r="EH327" i="1"/>
  <c r="EI327" i="1"/>
  <c r="EJ327" i="1"/>
  <c r="EK327" i="1"/>
  <c r="EL327" i="1"/>
  <c r="EM327" i="1"/>
  <c r="EN327" i="1"/>
  <c r="EO327" i="1"/>
  <c r="EP327" i="1"/>
  <c r="EQ327" i="1"/>
  <c r="ER327" i="1"/>
  <c r="DS328" i="1"/>
  <c r="DT328" i="1"/>
  <c r="DU328" i="1"/>
  <c r="DV328" i="1"/>
  <c r="DW328" i="1"/>
  <c r="DX328" i="1"/>
  <c r="DY328" i="1"/>
  <c r="DZ328" i="1"/>
  <c r="EA328" i="1"/>
  <c r="EB328" i="1"/>
  <c r="EC328" i="1"/>
  <c r="ED328" i="1"/>
  <c r="EE328" i="1"/>
  <c r="EF328" i="1"/>
  <c r="EG328" i="1"/>
  <c r="EH328" i="1"/>
  <c r="EI328" i="1"/>
  <c r="EJ328" i="1"/>
  <c r="EK328" i="1"/>
  <c r="EL328" i="1"/>
  <c r="EM328" i="1"/>
  <c r="EN328" i="1"/>
  <c r="EO328" i="1"/>
  <c r="EP328" i="1"/>
  <c r="EQ328" i="1"/>
  <c r="ER328" i="1"/>
  <c r="DS329" i="1"/>
  <c r="DT329" i="1"/>
  <c r="DU329" i="1"/>
  <c r="DV329" i="1"/>
  <c r="DW329" i="1"/>
  <c r="DX329" i="1"/>
  <c r="DY329" i="1"/>
  <c r="DZ329" i="1"/>
  <c r="EA329" i="1"/>
  <c r="EB329" i="1"/>
  <c r="EC329" i="1"/>
  <c r="ED329" i="1"/>
  <c r="EE329" i="1"/>
  <c r="EF329" i="1"/>
  <c r="EG329" i="1"/>
  <c r="EH329" i="1"/>
  <c r="EI329" i="1"/>
  <c r="EJ329" i="1"/>
  <c r="EK329" i="1"/>
  <c r="EL329" i="1"/>
  <c r="EM329" i="1"/>
  <c r="EN329" i="1"/>
  <c r="EO329" i="1"/>
  <c r="EP329" i="1"/>
  <c r="EQ329" i="1"/>
  <c r="ER329" i="1"/>
  <c r="DS330" i="1"/>
  <c r="DT330" i="1"/>
  <c r="DU330" i="1"/>
  <c r="DV330" i="1"/>
  <c r="DW330" i="1"/>
  <c r="DX330" i="1"/>
  <c r="DY330" i="1"/>
  <c r="DZ330" i="1"/>
  <c r="EA330" i="1"/>
  <c r="EB330" i="1"/>
  <c r="EC330" i="1"/>
  <c r="ED330" i="1"/>
  <c r="EE330" i="1"/>
  <c r="EF330" i="1"/>
  <c r="EG330" i="1"/>
  <c r="EH330" i="1"/>
  <c r="EI330" i="1"/>
  <c r="EJ330" i="1"/>
  <c r="EK330" i="1"/>
  <c r="EL330" i="1"/>
  <c r="EM330" i="1"/>
  <c r="EN330" i="1"/>
  <c r="EO330" i="1"/>
  <c r="EP330" i="1"/>
  <c r="EQ330" i="1"/>
  <c r="ER330" i="1"/>
  <c r="DS331" i="1"/>
  <c r="DT331" i="1"/>
  <c r="DU331" i="1"/>
  <c r="DV331" i="1"/>
  <c r="DW331" i="1"/>
  <c r="DX331" i="1"/>
  <c r="DY331" i="1"/>
  <c r="DZ331" i="1"/>
  <c r="EA331" i="1"/>
  <c r="EB331" i="1"/>
  <c r="EC331" i="1"/>
  <c r="ED331" i="1"/>
  <c r="EE331" i="1"/>
  <c r="EF331" i="1"/>
  <c r="EG331" i="1"/>
  <c r="EH331" i="1"/>
  <c r="EI331" i="1"/>
  <c r="EJ331" i="1"/>
  <c r="EK331" i="1"/>
  <c r="EL331" i="1"/>
  <c r="EM331" i="1"/>
  <c r="EN331" i="1"/>
  <c r="EO331" i="1"/>
  <c r="EP331" i="1"/>
  <c r="EQ331" i="1"/>
  <c r="ER331" i="1"/>
  <c r="DS332" i="1"/>
  <c r="DT332" i="1"/>
  <c r="DU332" i="1"/>
  <c r="DV332" i="1"/>
  <c r="DW332" i="1"/>
  <c r="DX332" i="1"/>
  <c r="DY332" i="1"/>
  <c r="DZ332" i="1"/>
  <c r="EA332" i="1"/>
  <c r="EB332" i="1"/>
  <c r="EC332" i="1"/>
  <c r="ED332" i="1"/>
  <c r="EE332" i="1"/>
  <c r="EF332" i="1"/>
  <c r="EG332" i="1"/>
  <c r="EH332" i="1"/>
  <c r="EI332" i="1"/>
  <c r="EJ332" i="1"/>
  <c r="EK332" i="1"/>
  <c r="EL332" i="1"/>
  <c r="EM332" i="1"/>
  <c r="EN332" i="1"/>
  <c r="EO332" i="1"/>
  <c r="EP332" i="1"/>
  <c r="EQ332" i="1"/>
  <c r="ER332" i="1"/>
  <c r="DS333" i="1"/>
  <c r="DT333" i="1"/>
  <c r="DU333" i="1"/>
  <c r="DV333" i="1"/>
  <c r="DW333" i="1"/>
  <c r="DX333" i="1"/>
  <c r="DY333" i="1"/>
  <c r="DZ333" i="1"/>
  <c r="EA333" i="1"/>
  <c r="EB333" i="1"/>
  <c r="EC333" i="1"/>
  <c r="ED333" i="1"/>
  <c r="EE333" i="1"/>
  <c r="EF333" i="1"/>
  <c r="EG333" i="1"/>
  <c r="EH333" i="1"/>
  <c r="EI333" i="1"/>
  <c r="EJ333" i="1"/>
  <c r="EK333" i="1"/>
  <c r="EL333" i="1"/>
  <c r="EM333" i="1"/>
  <c r="EN333" i="1"/>
  <c r="EO333" i="1"/>
  <c r="EP333" i="1"/>
  <c r="EQ333" i="1"/>
  <c r="ER333" i="1"/>
  <c r="DS334" i="1"/>
  <c r="DT334" i="1"/>
  <c r="DU334" i="1"/>
  <c r="DV334" i="1"/>
  <c r="DW334" i="1"/>
  <c r="DX334" i="1"/>
  <c r="DY334" i="1"/>
  <c r="DZ334" i="1"/>
  <c r="EA334" i="1"/>
  <c r="EB334" i="1"/>
  <c r="EC334" i="1"/>
  <c r="ED334" i="1"/>
  <c r="EE334" i="1"/>
  <c r="EF334" i="1"/>
  <c r="EG334" i="1"/>
  <c r="EH334" i="1"/>
  <c r="EI334" i="1"/>
  <c r="EJ334" i="1"/>
  <c r="EK334" i="1"/>
  <c r="EL334" i="1"/>
  <c r="EM334" i="1"/>
  <c r="EN334" i="1"/>
  <c r="EO334" i="1"/>
  <c r="EP334" i="1"/>
  <c r="EQ334" i="1"/>
  <c r="ER334" i="1"/>
  <c r="DS335" i="1"/>
  <c r="DT335" i="1"/>
  <c r="DU335" i="1"/>
  <c r="DV335" i="1"/>
  <c r="DW335" i="1"/>
  <c r="DX335" i="1"/>
  <c r="DY335" i="1"/>
  <c r="DZ335" i="1"/>
  <c r="EA335" i="1"/>
  <c r="EB335" i="1"/>
  <c r="EC335" i="1"/>
  <c r="ED335" i="1"/>
  <c r="EE335" i="1"/>
  <c r="EF335" i="1"/>
  <c r="EG335" i="1"/>
  <c r="EH335" i="1"/>
  <c r="EI335" i="1"/>
  <c r="EJ335" i="1"/>
  <c r="EK335" i="1"/>
  <c r="EL335" i="1"/>
  <c r="EM335" i="1"/>
  <c r="EN335" i="1"/>
  <c r="EO335" i="1"/>
  <c r="EP335" i="1"/>
  <c r="EQ335" i="1"/>
  <c r="ER335" i="1"/>
  <c r="DS336" i="1"/>
  <c r="DT336" i="1"/>
  <c r="DU336" i="1"/>
  <c r="DV336" i="1"/>
  <c r="DW336" i="1"/>
  <c r="DX336" i="1"/>
  <c r="DY336" i="1"/>
  <c r="DZ336" i="1"/>
  <c r="EA336" i="1"/>
  <c r="EB336" i="1"/>
  <c r="EC336" i="1"/>
  <c r="ED336" i="1"/>
  <c r="EE336" i="1"/>
  <c r="EF336" i="1"/>
  <c r="EG336" i="1"/>
  <c r="EH336" i="1"/>
  <c r="EI336" i="1"/>
  <c r="EJ336" i="1"/>
  <c r="EK336" i="1"/>
  <c r="EL336" i="1"/>
  <c r="EM336" i="1"/>
  <c r="EN336" i="1"/>
  <c r="EO336" i="1"/>
  <c r="EP336" i="1"/>
  <c r="EQ336" i="1"/>
  <c r="ER336" i="1"/>
  <c r="DS337" i="1"/>
  <c r="DT337" i="1"/>
  <c r="DU337" i="1"/>
  <c r="DV337" i="1"/>
  <c r="DW337" i="1"/>
  <c r="DX337" i="1"/>
  <c r="DY337" i="1"/>
  <c r="DZ337" i="1"/>
  <c r="EA337" i="1"/>
  <c r="EB337" i="1"/>
  <c r="EC337" i="1"/>
  <c r="ED337" i="1"/>
  <c r="EE337" i="1"/>
  <c r="EF337" i="1"/>
  <c r="EG337" i="1"/>
  <c r="EH337" i="1"/>
  <c r="EI337" i="1"/>
  <c r="EJ337" i="1"/>
  <c r="EK337" i="1"/>
  <c r="EL337" i="1"/>
  <c r="EM337" i="1"/>
  <c r="EN337" i="1"/>
  <c r="EO337" i="1"/>
  <c r="EP337" i="1"/>
  <c r="EQ337" i="1"/>
  <c r="ER337" i="1"/>
  <c r="DS338" i="1"/>
  <c r="DT338" i="1"/>
  <c r="DU338" i="1"/>
  <c r="DV338" i="1"/>
  <c r="DW338" i="1"/>
  <c r="DX338" i="1"/>
  <c r="DY338" i="1"/>
  <c r="DZ338" i="1"/>
  <c r="EA338" i="1"/>
  <c r="EB338" i="1"/>
  <c r="EC338" i="1"/>
  <c r="ED338" i="1"/>
  <c r="EE338" i="1"/>
  <c r="EF338" i="1"/>
  <c r="EG338" i="1"/>
  <c r="EH338" i="1"/>
  <c r="EI338" i="1"/>
  <c r="EJ338" i="1"/>
  <c r="EK338" i="1"/>
  <c r="EL338" i="1"/>
  <c r="EM338" i="1"/>
  <c r="EN338" i="1"/>
  <c r="EO338" i="1"/>
  <c r="EP338" i="1"/>
  <c r="EQ338" i="1"/>
  <c r="ER338" i="1"/>
  <c r="DS339" i="1"/>
  <c r="DT339" i="1"/>
  <c r="DU339" i="1"/>
  <c r="DV339" i="1"/>
  <c r="DW339" i="1"/>
  <c r="DX339" i="1"/>
  <c r="DY339" i="1"/>
  <c r="DZ339" i="1"/>
  <c r="EA339" i="1"/>
  <c r="EB339" i="1"/>
  <c r="EC339" i="1"/>
  <c r="ED339" i="1"/>
  <c r="EE339" i="1"/>
  <c r="EF339" i="1"/>
  <c r="EG339" i="1"/>
  <c r="EH339" i="1"/>
  <c r="EI339" i="1"/>
  <c r="EJ339" i="1"/>
  <c r="EK339" i="1"/>
  <c r="EL339" i="1"/>
  <c r="EM339" i="1"/>
  <c r="EN339" i="1"/>
  <c r="EO339" i="1"/>
  <c r="EP339" i="1"/>
  <c r="EQ339" i="1"/>
  <c r="ER339" i="1"/>
  <c r="DS340" i="1"/>
  <c r="DT340" i="1"/>
  <c r="DU340" i="1"/>
  <c r="DV340" i="1"/>
  <c r="DW340" i="1"/>
  <c r="DX340" i="1"/>
  <c r="DY340" i="1"/>
  <c r="DZ340" i="1"/>
  <c r="EA340" i="1"/>
  <c r="EB340" i="1"/>
  <c r="EC340" i="1"/>
  <c r="ED340" i="1"/>
  <c r="EE340" i="1"/>
  <c r="EF340" i="1"/>
  <c r="EG340" i="1"/>
  <c r="EH340" i="1"/>
  <c r="EI340" i="1"/>
  <c r="EJ340" i="1"/>
  <c r="EK340" i="1"/>
  <c r="EL340" i="1"/>
  <c r="EM340" i="1"/>
  <c r="EN340" i="1"/>
  <c r="EO340" i="1"/>
  <c r="EP340" i="1"/>
  <c r="EQ340" i="1"/>
  <c r="ER340" i="1"/>
  <c r="DS341" i="1"/>
  <c r="DT341" i="1"/>
  <c r="DU341" i="1"/>
  <c r="DV341" i="1"/>
  <c r="DW341" i="1"/>
  <c r="DX341" i="1"/>
  <c r="DY341" i="1"/>
  <c r="DZ341" i="1"/>
  <c r="EA341" i="1"/>
  <c r="EB341" i="1"/>
  <c r="EC341" i="1"/>
  <c r="ED341" i="1"/>
  <c r="EE341" i="1"/>
  <c r="EF341" i="1"/>
  <c r="EG341" i="1"/>
  <c r="EH341" i="1"/>
  <c r="EI341" i="1"/>
  <c r="EJ341" i="1"/>
  <c r="EK341" i="1"/>
  <c r="EL341" i="1"/>
  <c r="EM341" i="1"/>
  <c r="EN341" i="1"/>
  <c r="EO341" i="1"/>
  <c r="EP341" i="1"/>
  <c r="EQ341" i="1"/>
  <c r="ER341" i="1"/>
  <c r="DS342" i="1"/>
  <c r="DT342" i="1"/>
  <c r="DU342" i="1"/>
  <c r="DV342" i="1"/>
  <c r="DW342" i="1"/>
  <c r="DX342" i="1"/>
  <c r="DY342" i="1"/>
  <c r="DZ342" i="1"/>
  <c r="EA342" i="1"/>
  <c r="EB342" i="1"/>
  <c r="EC342" i="1"/>
  <c r="ED342" i="1"/>
  <c r="EE342" i="1"/>
  <c r="EF342" i="1"/>
  <c r="EG342" i="1"/>
  <c r="EH342" i="1"/>
  <c r="EI342" i="1"/>
  <c r="EJ342" i="1"/>
  <c r="EK342" i="1"/>
  <c r="EL342" i="1"/>
  <c r="EM342" i="1"/>
  <c r="EN342" i="1"/>
  <c r="EO342" i="1"/>
  <c r="EP342" i="1"/>
  <c r="EQ342" i="1"/>
  <c r="ER342" i="1"/>
  <c r="DS343" i="1"/>
  <c r="DT343" i="1"/>
  <c r="DU343" i="1"/>
  <c r="DV343" i="1"/>
  <c r="DW343" i="1"/>
  <c r="DX343" i="1"/>
  <c r="DY343" i="1"/>
  <c r="DZ343" i="1"/>
  <c r="EA343" i="1"/>
  <c r="EB343" i="1"/>
  <c r="EC343" i="1"/>
  <c r="ED343" i="1"/>
  <c r="EE343" i="1"/>
  <c r="EF343" i="1"/>
  <c r="EG343" i="1"/>
  <c r="EH343" i="1"/>
  <c r="EI343" i="1"/>
  <c r="EJ343" i="1"/>
  <c r="EK343" i="1"/>
  <c r="EL343" i="1"/>
  <c r="EM343" i="1"/>
  <c r="EN343" i="1"/>
  <c r="EO343" i="1"/>
  <c r="EP343" i="1"/>
  <c r="EQ343" i="1"/>
  <c r="ER343" i="1"/>
  <c r="DS344" i="1"/>
  <c r="DT344" i="1"/>
  <c r="DU344" i="1"/>
  <c r="DV344" i="1"/>
  <c r="DW344" i="1"/>
  <c r="DX344" i="1"/>
  <c r="DY344" i="1"/>
  <c r="DZ344" i="1"/>
  <c r="EA344" i="1"/>
  <c r="EB344" i="1"/>
  <c r="EC344" i="1"/>
  <c r="ED344" i="1"/>
  <c r="EE344" i="1"/>
  <c r="EF344" i="1"/>
  <c r="EG344" i="1"/>
  <c r="EH344" i="1"/>
  <c r="EI344" i="1"/>
  <c r="EJ344" i="1"/>
  <c r="EK344" i="1"/>
  <c r="EL344" i="1"/>
  <c r="EM344" i="1"/>
  <c r="EN344" i="1"/>
  <c r="EO344" i="1"/>
  <c r="EP344" i="1"/>
  <c r="EQ344" i="1"/>
  <c r="ER344" i="1"/>
  <c r="DS345" i="1"/>
  <c r="DT345" i="1"/>
  <c r="DU345" i="1"/>
  <c r="DV345" i="1"/>
  <c r="DW345" i="1"/>
  <c r="DX345" i="1"/>
  <c r="DY345" i="1"/>
  <c r="DZ345" i="1"/>
  <c r="EA345" i="1"/>
  <c r="EB345" i="1"/>
  <c r="EC345" i="1"/>
  <c r="ED345" i="1"/>
  <c r="EE345" i="1"/>
  <c r="EF345" i="1"/>
  <c r="EG345" i="1"/>
  <c r="EH345" i="1"/>
  <c r="EI345" i="1"/>
  <c r="EJ345" i="1"/>
  <c r="EK345" i="1"/>
  <c r="EL345" i="1"/>
  <c r="EM345" i="1"/>
  <c r="EN345" i="1"/>
  <c r="EO345" i="1"/>
  <c r="EP345" i="1"/>
  <c r="EQ345" i="1"/>
  <c r="ER345" i="1"/>
  <c r="DS346" i="1"/>
  <c r="DT346" i="1"/>
  <c r="DU346" i="1"/>
  <c r="DV346" i="1"/>
  <c r="DW346" i="1"/>
  <c r="DX346" i="1"/>
  <c r="DY346" i="1"/>
  <c r="DZ346" i="1"/>
  <c r="EA346" i="1"/>
  <c r="EB346" i="1"/>
  <c r="EC346" i="1"/>
  <c r="ED346" i="1"/>
  <c r="EE346" i="1"/>
  <c r="EF346" i="1"/>
  <c r="EG346" i="1"/>
  <c r="EH346" i="1"/>
  <c r="EI346" i="1"/>
  <c r="EJ346" i="1"/>
  <c r="EK346" i="1"/>
  <c r="EL346" i="1"/>
  <c r="EM346" i="1"/>
  <c r="EN346" i="1"/>
  <c r="EO346" i="1"/>
  <c r="EP346" i="1"/>
  <c r="EQ346" i="1"/>
  <c r="ER346" i="1"/>
  <c r="DS347" i="1"/>
  <c r="DT347" i="1"/>
  <c r="DU347" i="1"/>
  <c r="DV347" i="1"/>
  <c r="DW347" i="1"/>
  <c r="DX347" i="1"/>
  <c r="DY347" i="1"/>
  <c r="DZ347" i="1"/>
  <c r="EA347" i="1"/>
  <c r="EB347" i="1"/>
  <c r="EC347" i="1"/>
  <c r="ED347" i="1"/>
  <c r="EE347" i="1"/>
  <c r="EF347" i="1"/>
  <c r="EG347" i="1"/>
  <c r="EH347" i="1"/>
  <c r="EI347" i="1"/>
  <c r="EJ347" i="1"/>
  <c r="EK347" i="1"/>
  <c r="EL347" i="1"/>
  <c r="EM347" i="1"/>
  <c r="EN347" i="1"/>
  <c r="EO347" i="1"/>
  <c r="EP347" i="1"/>
  <c r="EQ347" i="1"/>
  <c r="ER347" i="1"/>
  <c r="DS348" i="1"/>
  <c r="DT348" i="1"/>
  <c r="DU348" i="1"/>
  <c r="DV348" i="1"/>
  <c r="DW348" i="1"/>
  <c r="DX348" i="1"/>
  <c r="DY348" i="1"/>
  <c r="DZ348" i="1"/>
  <c r="EA348" i="1"/>
  <c r="EB348" i="1"/>
  <c r="EC348" i="1"/>
  <c r="ED348" i="1"/>
  <c r="EE348" i="1"/>
  <c r="EF348" i="1"/>
  <c r="EG348" i="1"/>
  <c r="EH348" i="1"/>
  <c r="EI348" i="1"/>
  <c r="EJ348" i="1"/>
  <c r="EK348" i="1"/>
  <c r="EL348" i="1"/>
  <c r="EM348" i="1"/>
  <c r="EN348" i="1"/>
  <c r="EO348" i="1"/>
  <c r="EP348" i="1"/>
  <c r="EQ348" i="1"/>
  <c r="ER348" i="1"/>
  <c r="DS349" i="1"/>
  <c r="DT349" i="1"/>
  <c r="DU349" i="1"/>
  <c r="DV349" i="1"/>
  <c r="DW349" i="1"/>
  <c r="DX349" i="1"/>
  <c r="DY349" i="1"/>
  <c r="DZ349" i="1"/>
  <c r="EA349" i="1"/>
  <c r="EB349" i="1"/>
  <c r="EC349" i="1"/>
  <c r="ED349" i="1"/>
  <c r="EE349" i="1"/>
  <c r="EF349" i="1"/>
  <c r="EG349" i="1"/>
  <c r="EH349" i="1"/>
  <c r="EI349" i="1"/>
  <c r="EJ349" i="1"/>
  <c r="EK349" i="1"/>
  <c r="EL349" i="1"/>
  <c r="EM349" i="1"/>
  <c r="EN349" i="1"/>
  <c r="EO349" i="1"/>
  <c r="EP349" i="1"/>
  <c r="EQ349" i="1"/>
  <c r="ER349" i="1"/>
  <c r="DS350" i="1"/>
  <c r="DT350" i="1"/>
  <c r="DU350" i="1"/>
  <c r="DV350" i="1"/>
  <c r="DW350" i="1"/>
  <c r="DX350" i="1"/>
  <c r="DY350" i="1"/>
  <c r="DZ350" i="1"/>
  <c r="EA350" i="1"/>
  <c r="EB350" i="1"/>
  <c r="EC350" i="1"/>
  <c r="ED350" i="1"/>
  <c r="EE350" i="1"/>
  <c r="EF350" i="1"/>
  <c r="EG350" i="1"/>
  <c r="EH350" i="1"/>
  <c r="EI350" i="1"/>
  <c r="EJ350" i="1"/>
  <c r="EK350" i="1"/>
  <c r="EL350" i="1"/>
  <c r="EM350" i="1"/>
  <c r="EN350" i="1"/>
  <c r="EO350" i="1"/>
  <c r="EP350" i="1"/>
  <c r="EQ350" i="1"/>
  <c r="ER350" i="1"/>
  <c r="DS351" i="1"/>
  <c r="DT351" i="1"/>
  <c r="DU351" i="1"/>
  <c r="DV351" i="1"/>
  <c r="DW351" i="1"/>
  <c r="DX351" i="1"/>
  <c r="DY351" i="1"/>
  <c r="DZ351" i="1"/>
  <c r="EA351" i="1"/>
  <c r="EB351" i="1"/>
  <c r="EC351" i="1"/>
  <c r="ED351" i="1"/>
  <c r="EE351" i="1"/>
  <c r="EF351" i="1"/>
  <c r="EG351" i="1"/>
  <c r="EH351" i="1"/>
  <c r="EI351" i="1"/>
  <c r="EJ351" i="1"/>
  <c r="EK351" i="1"/>
  <c r="EL351" i="1"/>
  <c r="EM351" i="1"/>
  <c r="EN351" i="1"/>
  <c r="EO351" i="1"/>
  <c r="EP351" i="1"/>
  <c r="EQ351" i="1"/>
  <c r="ER351" i="1"/>
  <c r="DS352" i="1"/>
  <c r="DT352" i="1"/>
  <c r="DU352" i="1"/>
  <c r="DV352" i="1"/>
  <c r="DW352" i="1"/>
  <c r="DX352" i="1"/>
  <c r="DY352" i="1"/>
  <c r="DZ352" i="1"/>
  <c r="EA352" i="1"/>
  <c r="EB352" i="1"/>
  <c r="EC352" i="1"/>
  <c r="ED352" i="1"/>
  <c r="EE352" i="1"/>
  <c r="EF352" i="1"/>
  <c r="EG352" i="1"/>
  <c r="EH352" i="1"/>
  <c r="EI352" i="1"/>
  <c r="EJ352" i="1"/>
  <c r="EK352" i="1"/>
  <c r="EL352" i="1"/>
  <c r="EM352" i="1"/>
  <c r="EN352" i="1"/>
  <c r="EO352" i="1"/>
  <c r="EP352" i="1"/>
  <c r="EQ352" i="1"/>
  <c r="ER352" i="1"/>
  <c r="DS353" i="1"/>
  <c r="DT353" i="1"/>
  <c r="DU353" i="1"/>
  <c r="DV353" i="1"/>
  <c r="DW353" i="1"/>
  <c r="DX353" i="1"/>
  <c r="DY353" i="1"/>
  <c r="DZ353" i="1"/>
  <c r="EA353" i="1"/>
  <c r="EB353" i="1"/>
  <c r="EC353" i="1"/>
  <c r="ED353" i="1"/>
  <c r="EE353" i="1"/>
  <c r="EF353" i="1"/>
  <c r="EG353" i="1"/>
  <c r="EH353" i="1"/>
  <c r="EI353" i="1"/>
  <c r="EJ353" i="1"/>
  <c r="EK353" i="1"/>
  <c r="EL353" i="1"/>
  <c r="EM353" i="1"/>
  <c r="EN353" i="1"/>
  <c r="EO353" i="1"/>
  <c r="EP353" i="1"/>
  <c r="EQ353" i="1"/>
  <c r="ER353" i="1"/>
  <c r="DS354" i="1"/>
  <c r="DT354" i="1"/>
  <c r="DU354" i="1"/>
  <c r="DV354" i="1"/>
  <c r="DW354" i="1"/>
  <c r="DX354" i="1"/>
  <c r="DY354" i="1"/>
  <c r="DZ354" i="1"/>
  <c r="EA354" i="1"/>
  <c r="EB354" i="1"/>
  <c r="EC354" i="1"/>
  <c r="ED354" i="1"/>
  <c r="EE354" i="1"/>
  <c r="EF354" i="1"/>
  <c r="EG354" i="1"/>
  <c r="EH354" i="1"/>
  <c r="EI354" i="1"/>
  <c r="EJ354" i="1"/>
  <c r="EK354" i="1"/>
  <c r="EL354" i="1"/>
  <c r="EM354" i="1"/>
  <c r="EN354" i="1"/>
  <c r="EO354" i="1"/>
  <c r="EP354" i="1"/>
  <c r="EQ354" i="1"/>
  <c r="ER354" i="1"/>
  <c r="DS355" i="1"/>
  <c r="DT355" i="1"/>
  <c r="DU355" i="1"/>
  <c r="DV355" i="1"/>
  <c r="DW355" i="1"/>
  <c r="DX355" i="1"/>
  <c r="DY355" i="1"/>
  <c r="DZ355" i="1"/>
  <c r="EA355" i="1"/>
  <c r="EB355" i="1"/>
  <c r="EC355" i="1"/>
  <c r="ED355" i="1"/>
  <c r="EE355" i="1"/>
  <c r="EF355" i="1"/>
  <c r="EG355" i="1"/>
  <c r="EH355" i="1"/>
  <c r="EI355" i="1"/>
  <c r="EJ355" i="1"/>
  <c r="EK355" i="1"/>
  <c r="EL355" i="1"/>
  <c r="EM355" i="1"/>
  <c r="EN355" i="1"/>
  <c r="EO355" i="1"/>
  <c r="EP355" i="1"/>
  <c r="EQ355" i="1"/>
  <c r="ER355" i="1"/>
  <c r="DS356" i="1"/>
  <c r="DT356" i="1"/>
  <c r="DU356" i="1"/>
  <c r="DV356" i="1"/>
  <c r="DW356" i="1"/>
  <c r="DX356" i="1"/>
  <c r="DY356" i="1"/>
  <c r="DZ356" i="1"/>
  <c r="EA356" i="1"/>
  <c r="EB356" i="1"/>
  <c r="EC356" i="1"/>
  <c r="ED356" i="1"/>
  <c r="EE356" i="1"/>
  <c r="EF356" i="1"/>
  <c r="EG356" i="1"/>
  <c r="EH356" i="1"/>
  <c r="EI356" i="1"/>
  <c r="EJ356" i="1"/>
  <c r="EK356" i="1"/>
  <c r="EL356" i="1"/>
  <c r="EM356" i="1"/>
  <c r="EN356" i="1"/>
  <c r="EO356" i="1"/>
  <c r="EP356" i="1"/>
  <c r="EQ356" i="1"/>
  <c r="ER356" i="1"/>
  <c r="DS357" i="1"/>
  <c r="DT357" i="1"/>
  <c r="DU357" i="1"/>
  <c r="DV357" i="1"/>
  <c r="DW357" i="1"/>
  <c r="DX357" i="1"/>
  <c r="DY357" i="1"/>
  <c r="DZ357" i="1"/>
  <c r="EA357" i="1"/>
  <c r="EB357" i="1"/>
  <c r="EC357" i="1"/>
  <c r="ED357" i="1"/>
  <c r="EE357" i="1"/>
  <c r="EF357" i="1"/>
  <c r="EG357" i="1"/>
  <c r="EH357" i="1"/>
  <c r="EI357" i="1"/>
  <c r="EJ357" i="1"/>
  <c r="EK357" i="1"/>
  <c r="EL357" i="1"/>
  <c r="EM357" i="1"/>
  <c r="EN357" i="1"/>
  <c r="EO357" i="1"/>
  <c r="EP357" i="1"/>
  <c r="EQ357" i="1"/>
  <c r="ER357" i="1"/>
  <c r="DS358" i="1"/>
  <c r="DT358" i="1"/>
  <c r="DU358" i="1"/>
  <c r="DV358" i="1"/>
  <c r="DW358" i="1"/>
  <c r="DX358" i="1"/>
  <c r="DY358" i="1"/>
  <c r="DZ358" i="1"/>
  <c r="EA358" i="1"/>
  <c r="EB358" i="1"/>
  <c r="EC358" i="1"/>
  <c r="ED358" i="1"/>
  <c r="EE358" i="1"/>
  <c r="EF358" i="1"/>
  <c r="EG358" i="1"/>
  <c r="EH358" i="1"/>
  <c r="EI358" i="1"/>
  <c r="EJ358" i="1"/>
  <c r="EK358" i="1"/>
  <c r="EL358" i="1"/>
  <c r="EM358" i="1"/>
  <c r="EN358" i="1"/>
  <c r="EO358" i="1"/>
  <c r="EP358" i="1"/>
  <c r="EQ358" i="1"/>
  <c r="ER358" i="1"/>
  <c r="DS359" i="1"/>
  <c r="DT359" i="1"/>
  <c r="DU359" i="1"/>
  <c r="DV359" i="1"/>
  <c r="DW359" i="1"/>
  <c r="DX359" i="1"/>
  <c r="DY359" i="1"/>
  <c r="DZ359" i="1"/>
  <c r="EA359" i="1"/>
  <c r="EB359" i="1"/>
  <c r="EC359" i="1"/>
  <c r="ED359" i="1"/>
  <c r="EE359" i="1"/>
  <c r="EF359" i="1"/>
  <c r="EG359" i="1"/>
  <c r="EH359" i="1"/>
  <c r="EI359" i="1"/>
  <c r="EJ359" i="1"/>
  <c r="EK359" i="1"/>
  <c r="EL359" i="1"/>
  <c r="EM359" i="1"/>
  <c r="EN359" i="1"/>
  <c r="EO359" i="1"/>
  <c r="EP359" i="1"/>
  <c r="EQ359" i="1"/>
  <c r="ER359" i="1"/>
  <c r="DS360" i="1"/>
  <c r="DT360" i="1"/>
  <c r="DU360" i="1"/>
  <c r="DV360" i="1"/>
  <c r="DW360" i="1"/>
  <c r="DX360" i="1"/>
  <c r="DY360" i="1"/>
  <c r="DZ360" i="1"/>
  <c r="EA360" i="1"/>
  <c r="EB360" i="1"/>
  <c r="EC360" i="1"/>
  <c r="ED360" i="1"/>
  <c r="EE360" i="1"/>
  <c r="EF360" i="1"/>
  <c r="EG360" i="1"/>
  <c r="EH360" i="1"/>
  <c r="EI360" i="1"/>
  <c r="EJ360" i="1"/>
  <c r="EK360" i="1"/>
  <c r="EL360" i="1"/>
  <c r="EM360" i="1"/>
  <c r="EN360" i="1"/>
  <c r="EO360" i="1"/>
  <c r="EP360" i="1"/>
  <c r="EQ360" i="1"/>
  <c r="ER360" i="1"/>
  <c r="DS361" i="1"/>
  <c r="DT361" i="1"/>
  <c r="DU361" i="1"/>
  <c r="DV361" i="1"/>
  <c r="DW361" i="1"/>
  <c r="DX361" i="1"/>
  <c r="DY361" i="1"/>
  <c r="DZ361" i="1"/>
  <c r="EA361" i="1"/>
  <c r="EB361" i="1"/>
  <c r="EC361" i="1"/>
  <c r="ED361" i="1"/>
  <c r="EE361" i="1"/>
  <c r="EF361" i="1"/>
  <c r="EG361" i="1"/>
  <c r="EH361" i="1"/>
  <c r="EI361" i="1"/>
  <c r="EJ361" i="1"/>
  <c r="EK361" i="1"/>
  <c r="EL361" i="1"/>
  <c r="EM361" i="1"/>
  <c r="EN361" i="1"/>
  <c r="EO361" i="1"/>
  <c r="EP361" i="1"/>
  <c r="EQ361" i="1"/>
  <c r="ER361" i="1"/>
  <c r="DS362" i="1"/>
  <c r="DT362" i="1"/>
  <c r="DU362" i="1"/>
  <c r="DV362" i="1"/>
  <c r="DW362" i="1"/>
  <c r="DX362" i="1"/>
  <c r="DY362" i="1"/>
  <c r="DZ362" i="1"/>
  <c r="EA362" i="1"/>
  <c r="EB362" i="1"/>
  <c r="EC362" i="1"/>
  <c r="ED362" i="1"/>
  <c r="EE362" i="1"/>
  <c r="EF362" i="1"/>
  <c r="EG362" i="1"/>
  <c r="EH362" i="1"/>
  <c r="EI362" i="1"/>
  <c r="EJ362" i="1"/>
  <c r="EK362" i="1"/>
  <c r="EL362" i="1"/>
  <c r="EM362" i="1"/>
  <c r="EN362" i="1"/>
  <c r="EO362" i="1"/>
  <c r="EP362" i="1"/>
  <c r="EQ362" i="1"/>
  <c r="ER362" i="1"/>
  <c r="DS363" i="1"/>
  <c r="DT363" i="1"/>
  <c r="DU363" i="1"/>
  <c r="DV363" i="1"/>
  <c r="DW363" i="1"/>
  <c r="DX363" i="1"/>
  <c r="DY363" i="1"/>
  <c r="DZ363" i="1"/>
  <c r="EA363" i="1"/>
  <c r="EB363" i="1"/>
  <c r="EC363" i="1"/>
  <c r="ED363" i="1"/>
  <c r="EE363" i="1"/>
  <c r="EF363" i="1"/>
  <c r="EG363" i="1"/>
  <c r="EH363" i="1"/>
  <c r="EI363" i="1"/>
  <c r="EJ363" i="1"/>
  <c r="EK363" i="1"/>
  <c r="EL363" i="1"/>
  <c r="EM363" i="1"/>
  <c r="EN363" i="1"/>
  <c r="EO363" i="1"/>
  <c r="EP363" i="1"/>
  <c r="EQ363" i="1"/>
  <c r="ER363" i="1"/>
  <c r="DS364" i="1"/>
  <c r="DT364" i="1"/>
  <c r="DU364" i="1"/>
  <c r="DV364" i="1"/>
  <c r="DW364" i="1"/>
  <c r="DX364" i="1"/>
  <c r="DY364" i="1"/>
  <c r="DZ364" i="1"/>
  <c r="EA364" i="1"/>
  <c r="EB364" i="1"/>
  <c r="EC364" i="1"/>
  <c r="ED364" i="1"/>
  <c r="EE364" i="1"/>
  <c r="EF364" i="1"/>
  <c r="EG364" i="1"/>
  <c r="EH364" i="1"/>
  <c r="EI364" i="1"/>
  <c r="EJ364" i="1"/>
  <c r="EK364" i="1"/>
  <c r="EL364" i="1"/>
  <c r="EM364" i="1"/>
  <c r="EN364" i="1"/>
  <c r="EO364" i="1"/>
  <c r="EP364" i="1"/>
  <c r="EQ364" i="1"/>
  <c r="ER364" i="1"/>
  <c r="DS365" i="1"/>
  <c r="DT365" i="1"/>
  <c r="DU365" i="1"/>
  <c r="DV365" i="1"/>
  <c r="DW365" i="1"/>
  <c r="DX365" i="1"/>
  <c r="DY365" i="1"/>
  <c r="DZ365" i="1"/>
  <c r="EA365" i="1"/>
  <c r="EB365" i="1"/>
  <c r="EC365" i="1"/>
  <c r="ED365" i="1"/>
  <c r="EE365" i="1"/>
  <c r="EF365" i="1"/>
  <c r="EG365" i="1"/>
  <c r="EH365" i="1"/>
  <c r="EI365" i="1"/>
  <c r="EJ365" i="1"/>
  <c r="EK365" i="1"/>
  <c r="EL365" i="1"/>
  <c r="EM365" i="1"/>
  <c r="EN365" i="1"/>
  <c r="EO365" i="1"/>
  <c r="EP365" i="1"/>
  <c r="EQ365" i="1"/>
  <c r="ER365" i="1"/>
  <c r="DS366" i="1"/>
  <c r="DT366" i="1"/>
  <c r="DU366" i="1"/>
  <c r="DV366" i="1"/>
  <c r="DW366" i="1"/>
  <c r="DX366" i="1"/>
  <c r="DY366" i="1"/>
  <c r="DZ366" i="1"/>
  <c r="EA366" i="1"/>
  <c r="EB366" i="1"/>
  <c r="EC366" i="1"/>
  <c r="ED366" i="1"/>
  <c r="EE366" i="1"/>
  <c r="EF366" i="1"/>
  <c r="EG366" i="1"/>
  <c r="EH366" i="1"/>
  <c r="EI366" i="1"/>
  <c r="EJ366" i="1"/>
  <c r="EK366" i="1"/>
  <c r="EL366" i="1"/>
  <c r="EM366" i="1"/>
  <c r="EN366" i="1"/>
  <c r="EO366" i="1"/>
  <c r="EP366" i="1"/>
  <c r="EQ366" i="1"/>
  <c r="ER366" i="1"/>
  <c r="DS367" i="1"/>
  <c r="DT367" i="1"/>
  <c r="DU367" i="1"/>
  <c r="DV367" i="1"/>
  <c r="DW367" i="1"/>
  <c r="DX367" i="1"/>
  <c r="DY367" i="1"/>
  <c r="DZ367" i="1"/>
  <c r="EA367" i="1"/>
  <c r="EB367" i="1"/>
  <c r="EC367" i="1"/>
  <c r="ED367" i="1"/>
  <c r="EE367" i="1"/>
  <c r="EF367" i="1"/>
  <c r="EG367" i="1"/>
  <c r="EH367" i="1"/>
  <c r="EI367" i="1"/>
  <c r="EJ367" i="1"/>
  <c r="EK367" i="1"/>
  <c r="EL367" i="1"/>
  <c r="EM367" i="1"/>
  <c r="EN367" i="1"/>
  <c r="EO367" i="1"/>
  <c r="EP367" i="1"/>
  <c r="EQ367" i="1"/>
  <c r="ER367" i="1"/>
  <c r="DS368" i="1"/>
  <c r="DT368" i="1"/>
  <c r="DU368" i="1"/>
  <c r="DV368" i="1"/>
  <c r="DW368" i="1"/>
  <c r="DX368" i="1"/>
  <c r="DY368" i="1"/>
  <c r="DZ368" i="1"/>
  <c r="EA368" i="1"/>
  <c r="EB368" i="1"/>
  <c r="EC368" i="1"/>
  <c r="ED368" i="1"/>
  <c r="EE368" i="1"/>
  <c r="EF368" i="1"/>
  <c r="EG368" i="1"/>
  <c r="EH368" i="1"/>
  <c r="EI368" i="1"/>
  <c r="EJ368" i="1"/>
  <c r="EK368" i="1"/>
  <c r="EL368" i="1"/>
  <c r="EM368" i="1"/>
  <c r="EN368" i="1"/>
  <c r="EO368" i="1"/>
  <c r="EP368" i="1"/>
  <c r="EQ368" i="1"/>
  <c r="ER368" i="1"/>
  <c r="DS369" i="1"/>
  <c r="DT369" i="1"/>
  <c r="DU369" i="1"/>
  <c r="DV369" i="1"/>
  <c r="DW369" i="1"/>
  <c r="DX369" i="1"/>
  <c r="DY369" i="1"/>
  <c r="DZ369" i="1"/>
  <c r="EA369" i="1"/>
  <c r="EB369" i="1"/>
  <c r="EC369" i="1"/>
  <c r="ED369" i="1"/>
  <c r="EE369" i="1"/>
  <c r="EF369" i="1"/>
  <c r="EG369" i="1"/>
  <c r="EH369" i="1"/>
  <c r="EI369" i="1"/>
  <c r="EJ369" i="1"/>
  <c r="EK369" i="1"/>
  <c r="EL369" i="1"/>
  <c r="EM369" i="1"/>
  <c r="EN369" i="1"/>
  <c r="EO369" i="1"/>
  <c r="EP369" i="1"/>
  <c r="EQ369" i="1"/>
  <c r="ER369" i="1"/>
  <c r="DS370" i="1"/>
  <c r="DT370" i="1"/>
  <c r="DU370" i="1"/>
  <c r="DV370" i="1"/>
  <c r="DW370" i="1"/>
  <c r="DX370" i="1"/>
  <c r="DY370" i="1"/>
  <c r="DZ370" i="1"/>
  <c r="EA370" i="1"/>
  <c r="EB370" i="1"/>
  <c r="EC370" i="1"/>
  <c r="ED370" i="1"/>
  <c r="EE370" i="1"/>
  <c r="EF370" i="1"/>
  <c r="EG370" i="1"/>
  <c r="EH370" i="1"/>
  <c r="EI370" i="1"/>
  <c r="EJ370" i="1"/>
  <c r="EK370" i="1"/>
  <c r="EL370" i="1"/>
  <c r="EM370" i="1"/>
  <c r="EN370" i="1"/>
  <c r="EO370" i="1"/>
  <c r="EP370" i="1"/>
  <c r="EQ370" i="1"/>
  <c r="ER370" i="1"/>
  <c r="DS371" i="1"/>
  <c r="DT371" i="1"/>
  <c r="DU371" i="1"/>
  <c r="DV371" i="1"/>
  <c r="DW371" i="1"/>
  <c r="DX371" i="1"/>
  <c r="DY371" i="1"/>
  <c r="DZ371" i="1"/>
  <c r="EA371" i="1"/>
  <c r="EB371" i="1"/>
  <c r="EC371" i="1"/>
  <c r="ED371" i="1"/>
  <c r="EE371" i="1"/>
  <c r="EF371" i="1"/>
  <c r="EG371" i="1"/>
  <c r="EH371" i="1"/>
  <c r="EI371" i="1"/>
  <c r="EJ371" i="1"/>
  <c r="EK371" i="1"/>
  <c r="EL371" i="1"/>
  <c r="EM371" i="1"/>
  <c r="EN371" i="1"/>
  <c r="EO371" i="1"/>
  <c r="EP371" i="1"/>
  <c r="EQ371" i="1"/>
  <c r="ER371" i="1"/>
  <c r="DS372" i="1"/>
  <c r="DT372" i="1"/>
  <c r="DU372" i="1"/>
  <c r="DV372" i="1"/>
  <c r="DW372" i="1"/>
  <c r="DX372" i="1"/>
  <c r="DY372" i="1"/>
  <c r="DZ372" i="1"/>
  <c r="EA372" i="1"/>
  <c r="EB372" i="1"/>
  <c r="EC372" i="1"/>
  <c r="ED372" i="1"/>
  <c r="EE372" i="1"/>
  <c r="EF372" i="1"/>
  <c r="EG372" i="1"/>
  <c r="EH372" i="1"/>
  <c r="EI372" i="1"/>
  <c r="EJ372" i="1"/>
  <c r="EK372" i="1"/>
  <c r="EL372" i="1"/>
  <c r="EM372" i="1"/>
  <c r="EN372" i="1"/>
  <c r="EO372" i="1"/>
  <c r="EP372" i="1"/>
  <c r="EQ372" i="1"/>
  <c r="ER372" i="1"/>
  <c r="DS373" i="1"/>
  <c r="DT373" i="1"/>
  <c r="DU373" i="1"/>
  <c r="DV373" i="1"/>
  <c r="DW373" i="1"/>
  <c r="DX373" i="1"/>
  <c r="DY373" i="1"/>
  <c r="DZ373" i="1"/>
  <c r="EA373" i="1"/>
  <c r="EB373" i="1"/>
  <c r="EC373" i="1"/>
  <c r="ED373" i="1"/>
  <c r="EE373" i="1"/>
  <c r="EF373" i="1"/>
  <c r="EG373" i="1"/>
  <c r="EH373" i="1"/>
  <c r="EI373" i="1"/>
  <c r="EJ373" i="1"/>
  <c r="EK373" i="1"/>
  <c r="EL373" i="1"/>
  <c r="EM373" i="1"/>
  <c r="EN373" i="1"/>
  <c r="EO373" i="1"/>
  <c r="EP373" i="1"/>
  <c r="EQ373" i="1"/>
  <c r="ER373" i="1"/>
  <c r="DS374" i="1"/>
  <c r="DT374" i="1"/>
  <c r="DU374" i="1"/>
  <c r="DV374" i="1"/>
  <c r="DW374" i="1"/>
  <c r="DX374" i="1"/>
  <c r="DY374" i="1"/>
  <c r="DZ374" i="1"/>
  <c r="EA374" i="1"/>
  <c r="EB374" i="1"/>
  <c r="EC374" i="1"/>
  <c r="ED374" i="1"/>
  <c r="EE374" i="1"/>
  <c r="EF374" i="1"/>
  <c r="EG374" i="1"/>
  <c r="EH374" i="1"/>
  <c r="EI374" i="1"/>
  <c r="EJ374" i="1"/>
  <c r="EK374" i="1"/>
  <c r="EL374" i="1"/>
  <c r="EM374" i="1"/>
  <c r="EN374" i="1"/>
  <c r="EO374" i="1"/>
  <c r="EP374" i="1"/>
  <c r="EQ374" i="1"/>
  <c r="ER374" i="1"/>
  <c r="DS375" i="1"/>
  <c r="DT375" i="1"/>
  <c r="DU375" i="1"/>
  <c r="DV375" i="1"/>
  <c r="DW375" i="1"/>
  <c r="DX375" i="1"/>
  <c r="DY375" i="1"/>
  <c r="DZ375" i="1"/>
  <c r="EA375" i="1"/>
  <c r="EB375" i="1"/>
  <c r="EC375" i="1"/>
  <c r="ED375" i="1"/>
  <c r="EE375" i="1"/>
  <c r="EF375" i="1"/>
  <c r="EG375" i="1"/>
  <c r="EH375" i="1"/>
  <c r="EI375" i="1"/>
  <c r="EJ375" i="1"/>
  <c r="EK375" i="1"/>
  <c r="EL375" i="1"/>
  <c r="EM375" i="1"/>
  <c r="EN375" i="1"/>
  <c r="EO375" i="1"/>
  <c r="EP375" i="1"/>
  <c r="EQ375" i="1"/>
  <c r="ER375" i="1"/>
  <c r="DS376" i="1"/>
  <c r="DT376" i="1"/>
  <c r="DU376" i="1"/>
  <c r="DV376" i="1"/>
  <c r="DW376" i="1"/>
  <c r="DX376" i="1"/>
  <c r="DY376" i="1"/>
  <c r="DZ376" i="1"/>
  <c r="EA376" i="1"/>
  <c r="EB376" i="1"/>
  <c r="EC376" i="1"/>
  <c r="ED376" i="1"/>
  <c r="EE376" i="1"/>
  <c r="EF376" i="1"/>
  <c r="EG376" i="1"/>
  <c r="EH376" i="1"/>
  <c r="EI376" i="1"/>
  <c r="EJ376" i="1"/>
  <c r="EK376" i="1"/>
  <c r="EL376" i="1"/>
  <c r="EM376" i="1"/>
  <c r="EN376" i="1"/>
  <c r="EO376" i="1"/>
  <c r="EP376" i="1"/>
  <c r="EQ376" i="1"/>
  <c r="ER376" i="1"/>
  <c r="DS377" i="1"/>
  <c r="DT377" i="1"/>
  <c r="DU377" i="1"/>
  <c r="DV377" i="1"/>
  <c r="DW377" i="1"/>
  <c r="DX377" i="1"/>
  <c r="DY377" i="1"/>
  <c r="DZ377" i="1"/>
  <c r="EA377" i="1"/>
  <c r="EB377" i="1"/>
  <c r="EC377" i="1"/>
  <c r="ED377" i="1"/>
  <c r="EE377" i="1"/>
  <c r="EF377" i="1"/>
  <c r="EG377" i="1"/>
  <c r="EH377" i="1"/>
  <c r="EI377" i="1"/>
  <c r="EJ377" i="1"/>
  <c r="EK377" i="1"/>
  <c r="EL377" i="1"/>
  <c r="EM377" i="1"/>
  <c r="EN377" i="1"/>
  <c r="EO377" i="1"/>
  <c r="EP377" i="1"/>
  <c r="EQ377" i="1"/>
  <c r="ER377" i="1"/>
  <c r="DS378" i="1"/>
  <c r="DT378" i="1"/>
  <c r="DU378" i="1"/>
  <c r="DV378" i="1"/>
  <c r="DW378" i="1"/>
  <c r="DX378" i="1"/>
  <c r="DY378" i="1"/>
  <c r="DZ378" i="1"/>
  <c r="EA378" i="1"/>
  <c r="EB378" i="1"/>
  <c r="EC378" i="1"/>
  <c r="ED378" i="1"/>
  <c r="EE378" i="1"/>
  <c r="EF378" i="1"/>
  <c r="EG378" i="1"/>
  <c r="EH378" i="1"/>
  <c r="EI378" i="1"/>
  <c r="EJ378" i="1"/>
  <c r="EK378" i="1"/>
  <c r="EL378" i="1"/>
  <c r="EM378" i="1"/>
  <c r="EN378" i="1"/>
  <c r="EO378" i="1"/>
  <c r="EP378" i="1"/>
  <c r="EQ378" i="1"/>
  <c r="ER378" i="1"/>
  <c r="DS379" i="1"/>
  <c r="DT379" i="1"/>
  <c r="DU379" i="1"/>
  <c r="DV379" i="1"/>
  <c r="DW379" i="1"/>
  <c r="DX379" i="1"/>
  <c r="DY379" i="1"/>
  <c r="DZ379" i="1"/>
  <c r="EA379" i="1"/>
  <c r="EB379" i="1"/>
  <c r="EC379" i="1"/>
  <c r="ED379" i="1"/>
  <c r="EE379" i="1"/>
  <c r="EF379" i="1"/>
  <c r="EG379" i="1"/>
  <c r="EH379" i="1"/>
  <c r="EI379" i="1"/>
  <c r="EJ379" i="1"/>
  <c r="EK379" i="1"/>
  <c r="EL379" i="1"/>
  <c r="EM379" i="1"/>
  <c r="EN379" i="1"/>
  <c r="EO379" i="1"/>
  <c r="EP379" i="1"/>
  <c r="EQ379" i="1"/>
  <c r="ER379" i="1"/>
  <c r="DS380" i="1"/>
  <c r="DT380" i="1"/>
  <c r="DU380" i="1"/>
  <c r="DV380" i="1"/>
  <c r="DW380" i="1"/>
  <c r="DX380" i="1"/>
  <c r="DY380" i="1"/>
  <c r="DZ380" i="1"/>
  <c r="EA380" i="1"/>
  <c r="EB380" i="1"/>
  <c r="EC380" i="1"/>
  <c r="ED380" i="1"/>
  <c r="EE380" i="1"/>
  <c r="EF380" i="1"/>
  <c r="EG380" i="1"/>
  <c r="EH380" i="1"/>
  <c r="EI380" i="1"/>
  <c r="EJ380" i="1"/>
  <c r="EK380" i="1"/>
  <c r="EL380" i="1"/>
  <c r="EM380" i="1"/>
  <c r="EN380" i="1"/>
  <c r="EO380" i="1"/>
  <c r="EP380" i="1"/>
  <c r="EQ380" i="1"/>
  <c r="ER380" i="1"/>
  <c r="DS381" i="1"/>
  <c r="DT381" i="1"/>
  <c r="DU381" i="1"/>
  <c r="DV381" i="1"/>
  <c r="DW381" i="1"/>
  <c r="DX381" i="1"/>
  <c r="DY381" i="1"/>
  <c r="DZ381" i="1"/>
  <c r="EA381" i="1"/>
  <c r="EB381" i="1"/>
  <c r="EC381" i="1"/>
  <c r="ED381" i="1"/>
  <c r="EE381" i="1"/>
  <c r="EF381" i="1"/>
  <c r="EG381" i="1"/>
  <c r="EH381" i="1"/>
  <c r="EI381" i="1"/>
  <c r="EJ381" i="1"/>
  <c r="EK381" i="1"/>
  <c r="EL381" i="1"/>
  <c r="EM381" i="1"/>
  <c r="EN381" i="1"/>
  <c r="EO381" i="1"/>
  <c r="EP381" i="1"/>
  <c r="EQ381" i="1"/>
  <c r="ER381" i="1"/>
  <c r="DS382" i="1"/>
  <c r="DT382" i="1"/>
  <c r="DU382" i="1"/>
  <c r="DV382" i="1"/>
  <c r="DW382" i="1"/>
  <c r="DX382" i="1"/>
  <c r="DY382" i="1"/>
  <c r="DZ382" i="1"/>
  <c r="EA382" i="1"/>
  <c r="EB382" i="1"/>
  <c r="EC382" i="1"/>
  <c r="ED382" i="1"/>
  <c r="EE382" i="1"/>
  <c r="EF382" i="1"/>
  <c r="EG382" i="1"/>
  <c r="EH382" i="1"/>
  <c r="EI382" i="1"/>
  <c r="EJ382" i="1"/>
  <c r="EK382" i="1"/>
  <c r="EL382" i="1"/>
  <c r="EM382" i="1"/>
  <c r="EN382" i="1"/>
  <c r="EO382" i="1"/>
  <c r="EP382" i="1"/>
  <c r="EQ382" i="1"/>
  <c r="ER382" i="1"/>
  <c r="DS383" i="1"/>
  <c r="DT383" i="1"/>
  <c r="DU383" i="1"/>
  <c r="DV383" i="1"/>
  <c r="DW383" i="1"/>
  <c r="DX383" i="1"/>
  <c r="DY383" i="1"/>
  <c r="DZ383" i="1"/>
  <c r="EA383" i="1"/>
  <c r="EB383" i="1"/>
  <c r="EC383" i="1"/>
  <c r="ED383" i="1"/>
  <c r="EE383" i="1"/>
  <c r="EF383" i="1"/>
  <c r="EG383" i="1"/>
  <c r="EH383" i="1"/>
  <c r="EI383" i="1"/>
  <c r="EJ383" i="1"/>
  <c r="EK383" i="1"/>
  <c r="EL383" i="1"/>
  <c r="EM383" i="1"/>
  <c r="EN383" i="1"/>
  <c r="EO383" i="1"/>
  <c r="EP383" i="1"/>
  <c r="EQ383" i="1"/>
  <c r="ER383" i="1"/>
  <c r="DS384" i="1"/>
  <c r="DT384" i="1"/>
  <c r="DU384" i="1"/>
  <c r="DV384" i="1"/>
  <c r="DW384" i="1"/>
  <c r="DX384" i="1"/>
  <c r="DY384" i="1"/>
  <c r="DZ384" i="1"/>
  <c r="EA384" i="1"/>
  <c r="EB384" i="1"/>
  <c r="EC384" i="1"/>
  <c r="ED384" i="1"/>
  <c r="EE384" i="1"/>
  <c r="EF384" i="1"/>
  <c r="EG384" i="1"/>
  <c r="EH384" i="1"/>
  <c r="EI384" i="1"/>
  <c r="EJ384" i="1"/>
  <c r="EK384" i="1"/>
  <c r="EL384" i="1"/>
  <c r="EM384" i="1"/>
  <c r="EN384" i="1"/>
  <c r="EO384" i="1"/>
  <c r="EP384" i="1"/>
  <c r="EQ384" i="1"/>
  <c r="ER384" i="1"/>
  <c r="DS385" i="1"/>
  <c r="DT385" i="1"/>
  <c r="DU385" i="1"/>
  <c r="DV385" i="1"/>
  <c r="DW385" i="1"/>
  <c r="DX385" i="1"/>
  <c r="DY385" i="1"/>
  <c r="DZ385" i="1"/>
  <c r="EA385" i="1"/>
  <c r="EB385" i="1"/>
  <c r="EC385" i="1"/>
  <c r="ED385" i="1"/>
  <c r="EE385" i="1"/>
  <c r="EF385" i="1"/>
  <c r="EG385" i="1"/>
  <c r="EH385" i="1"/>
  <c r="EI385" i="1"/>
  <c r="EJ385" i="1"/>
  <c r="EK385" i="1"/>
  <c r="EL385" i="1"/>
  <c r="EM385" i="1"/>
  <c r="EN385" i="1"/>
  <c r="EO385" i="1"/>
  <c r="EP385" i="1"/>
  <c r="EQ385" i="1"/>
  <c r="ER385" i="1"/>
  <c r="DL294" i="1" l="1"/>
  <c r="DJ294" i="1"/>
  <c r="DI294" i="1"/>
  <c r="DL293" i="1"/>
  <c r="DJ293" i="1"/>
  <c r="DI293" i="1"/>
  <c r="DL292" i="1"/>
  <c r="DJ292" i="1"/>
  <c r="DI292" i="1"/>
  <c r="DL291" i="1"/>
  <c r="DJ291" i="1"/>
  <c r="DI291" i="1"/>
  <c r="E367" i="1"/>
  <c r="E353" i="1"/>
  <c r="H286" i="1"/>
  <c r="DL286" i="1"/>
  <c r="DJ286" i="1"/>
  <c r="DI286" i="1"/>
  <c r="H285" i="1"/>
  <c r="DL285" i="1"/>
  <c r="DJ285" i="1"/>
  <c r="DI285" i="1"/>
  <c r="H284" i="1"/>
  <c r="DL284" i="1"/>
  <c r="DJ284" i="1"/>
  <c r="DI284" i="1"/>
  <c r="H283" i="1"/>
  <c r="DL283" i="1"/>
  <c r="DJ283" i="1"/>
  <c r="DI283" i="1"/>
  <c r="H263" i="1"/>
  <c r="DL263" i="1"/>
  <c r="DJ263" i="1"/>
  <c r="DI263" i="1"/>
  <c r="H262" i="1"/>
  <c r="DL262" i="1"/>
  <c r="DJ262" i="1"/>
  <c r="DI262" i="1"/>
  <c r="H261" i="1"/>
  <c r="DL261" i="1"/>
  <c r="DJ261" i="1"/>
  <c r="DI261" i="1"/>
  <c r="H260" i="1"/>
  <c r="DL260" i="1"/>
  <c r="DJ260" i="1"/>
  <c r="DI260" i="1"/>
  <c r="H259" i="1"/>
  <c r="DL259" i="1"/>
  <c r="DJ259" i="1"/>
  <c r="DI259" i="1"/>
  <c r="H258" i="1"/>
  <c r="DL258" i="1"/>
  <c r="DJ258" i="1"/>
  <c r="DI258" i="1"/>
  <c r="H257" i="1"/>
  <c r="DL257" i="1"/>
  <c r="DJ257" i="1"/>
  <c r="DI257" i="1"/>
  <c r="H256" i="1"/>
  <c r="DL256" i="1"/>
  <c r="DJ256" i="1"/>
  <c r="DI256" i="1"/>
  <c r="H255" i="1"/>
  <c r="DL255" i="1"/>
  <c r="DJ255" i="1"/>
  <c r="DI255" i="1"/>
  <c r="H254" i="1"/>
  <c r="DL254" i="1"/>
  <c r="DJ254" i="1"/>
  <c r="DI254" i="1"/>
  <c r="H253" i="1"/>
  <c r="DL253" i="1"/>
  <c r="DJ253" i="1"/>
  <c r="DI253" i="1"/>
  <c r="H252" i="1"/>
  <c r="DL252" i="1"/>
  <c r="DJ252" i="1"/>
  <c r="DI252" i="1"/>
  <c r="H251" i="1"/>
  <c r="DL251" i="1"/>
  <c r="DJ251" i="1"/>
  <c r="DI251" i="1"/>
  <c r="H250" i="1"/>
  <c r="DL250" i="1"/>
  <c r="DJ250" i="1"/>
  <c r="DI250" i="1"/>
  <c r="H249" i="1"/>
  <c r="DL249" i="1"/>
  <c r="DJ249" i="1"/>
  <c r="DI249" i="1"/>
  <c r="H267" i="1"/>
  <c r="DL267" i="1"/>
  <c r="DJ267" i="1"/>
  <c r="DI267" i="1"/>
  <c r="H266" i="1"/>
  <c r="DL266" i="1"/>
  <c r="DJ266" i="1"/>
  <c r="DI266" i="1"/>
  <c r="H265" i="1"/>
  <c r="DL265" i="1"/>
  <c r="DJ265" i="1"/>
  <c r="DI265" i="1"/>
  <c r="H264" i="1"/>
  <c r="DL264" i="1"/>
  <c r="DJ264" i="1"/>
  <c r="DI264" i="1"/>
  <c r="H248" i="1"/>
  <c r="DL248" i="1"/>
  <c r="DJ248" i="1"/>
  <c r="DI248" i="1"/>
  <c r="H247" i="1"/>
  <c r="DL247" i="1"/>
  <c r="DJ247" i="1"/>
  <c r="DI247" i="1"/>
  <c r="H246" i="1"/>
  <c r="DL246" i="1"/>
  <c r="DJ246" i="1"/>
  <c r="DI246" i="1"/>
  <c r="H245" i="1"/>
  <c r="DL245" i="1"/>
  <c r="DJ245" i="1"/>
  <c r="DI245" i="1"/>
  <c r="H244" i="1"/>
  <c r="DL244" i="1"/>
  <c r="DJ244" i="1"/>
  <c r="DI244" i="1"/>
  <c r="H243" i="1"/>
  <c r="DL243" i="1"/>
  <c r="DJ243" i="1"/>
  <c r="DI243" i="1"/>
  <c r="H242" i="1"/>
  <c r="DL242" i="1"/>
  <c r="DJ242" i="1"/>
  <c r="DI242" i="1"/>
  <c r="H241" i="1"/>
  <c r="DL241" i="1"/>
  <c r="DJ241" i="1"/>
  <c r="DI241" i="1"/>
  <c r="H240" i="1"/>
  <c r="DL240" i="1"/>
  <c r="DJ240" i="1"/>
  <c r="DI240" i="1"/>
  <c r="H239" i="1"/>
  <c r="DL239" i="1"/>
  <c r="DJ239" i="1"/>
  <c r="DI239" i="1"/>
  <c r="H231" i="1"/>
  <c r="DL231" i="1"/>
  <c r="DJ231" i="1"/>
  <c r="DI231" i="1"/>
  <c r="H230" i="1"/>
  <c r="DL230" i="1"/>
  <c r="DJ230" i="1"/>
  <c r="DI230" i="1"/>
  <c r="H229" i="1"/>
  <c r="DL229" i="1"/>
  <c r="DJ229" i="1"/>
  <c r="DI229" i="1"/>
  <c r="H228" i="1"/>
  <c r="DL228" i="1"/>
  <c r="DJ228" i="1"/>
  <c r="DI228" i="1"/>
  <c r="H227" i="1"/>
  <c r="DL227" i="1"/>
  <c r="DJ227" i="1"/>
  <c r="DI227" i="1"/>
  <c r="H226" i="1"/>
  <c r="DL226" i="1"/>
  <c r="DJ226" i="1"/>
  <c r="DI226" i="1"/>
  <c r="H225" i="1"/>
  <c r="DL225" i="1"/>
  <c r="DJ225" i="1"/>
  <c r="DI225" i="1"/>
  <c r="H224" i="1"/>
  <c r="DL224" i="1"/>
  <c r="DJ224" i="1"/>
  <c r="DI224" i="1"/>
  <c r="H223" i="1"/>
  <c r="DL223" i="1"/>
  <c r="DJ223" i="1"/>
  <c r="DI223" i="1"/>
  <c r="H222" i="1"/>
  <c r="DL222" i="1"/>
  <c r="DJ222" i="1"/>
  <c r="DI222" i="1"/>
  <c r="H221" i="1"/>
  <c r="DL221" i="1"/>
  <c r="DJ221" i="1"/>
  <c r="DI221" i="1"/>
  <c r="H220" i="1"/>
  <c r="DL220" i="1"/>
  <c r="DJ220" i="1"/>
  <c r="DI220" i="1"/>
  <c r="H219" i="1"/>
  <c r="DL219" i="1"/>
  <c r="DJ219" i="1"/>
  <c r="DI219" i="1"/>
  <c r="H218" i="1"/>
  <c r="DL218" i="1"/>
  <c r="DJ218" i="1"/>
  <c r="DI218" i="1"/>
  <c r="H217" i="1"/>
  <c r="DL217" i="1"/>
  <c r="DJ217" i="1"/>
  <c r="DI217" i="1"/>
  <c r="H216" i="1"/>
  <c r="DL216" i="1"/>
  <c r="DJ216" i="1"/>
  <c r="DI216" i="1"/>
  <c r="H210" i="1"/>
  <c r="DL210" i="1"/>
  <c r="DJ210" i="1"/>
  <c r="DI210" i="1"/>
  <c r="H209" i="1"/>
  <c r="DL209" i="1"/>
  <c r="DJ209" i="1"/>
  <c r="DI209" i="1"/>
  <c r="H208" i="1"/>
  <c r="DL208" i="1"/>
  <c r="DJ208" i="1"/>
  <c r="DI208" i="1"/>
  <c r="H207" i="1"/>
  <c r="DL207" i="1"/>
  <c r="DJ207" i="1"/>
  <c r="DI207" i="1"/>
  <c r="H206" i="1"/>
  <c r="DL206" i="1"/>
  <c r="DJ206" i="1"/>
  <c r="DI206" i="1"/>
  <c r="H205" i="1"/>
  <c r="DL205" i="1"/>
  <c r="DJ205" i="1"/>
  <c r="DI205" i="1"/>
  <c r="H204" i="1"/>
  <c r="DL204" i="1"/>
  <c r="DJ204" i="1"/>
  <c r="DI204" i="1"/>
  <c r="H203" i="1"/>
  <c r="DL203" i="1"/>
  <c r="DJ203" i="1"/>
  <c r="DI203" i="1"/>
  <c r="H202" i="1"/>
  <c r="DL202" i="1"/>
  <c r="DJ202" i="1"/>
  <c r="DI202" i="1"/>
  <c r="H201" i="1"/>
  <c r="DL201" i="1"/>
  <c r="DJ201" i="1"/>
  <c r="DI201" i="1"/>
  <c r="H211" i="1"/>
  <c r="DL211" i="1"/>
  <c r="DJ211" i="1"/>
  <c r="DI211" i="1"/>
  <c r="H200" i="1"/>
  <c r="DL200" i="1"/>
  <c r="DJ200" i="1"/>
  <c r="DI200" i="1"/>
  <c r="H199" i="1"/>
  <c r="DL199" i="1"/>
  <c r="DJ199" i="1"/>
  <c r="DI199" i="1"/>
  <c r="H198" i="1"/>
  <c r="DL198" i="1"/>
  <c r="DJ198" i="1"/>
  <c r="DI198" i="1"/>
  <c r="H197" i="1"/>
  <c r="DL197" i="1"/>
  <c r="DJ197" i="1"/>
  <c r="DI197" i="1"/>
  <c r="H196" i="1"/>
  <c r="DL196" i="1"/>
  <c r="DJ196" i="1"/>
  <c r="DI196" i="1"/>
  <c r="H195" i="1"/>
  <c r="DL195" i="1"/>
  <c r="DJ195" i="1"/>
  <c r="DI195" i="1"/>
  <c r="H187" i="1"/>
  <c r="DL187" i="1"/>
  <c r="DJ187" i="1"/>
  <c r="DI187" i="1"/>
  <c r="H186" i="1"/>
  <c r="DL186" i="1"/>
  <c r="DJ186" i="1"/>
  <c r="DI186" i="1"/>
  <c r="H185" i="1"/>
  <c r="DL185" i="1"/>
  <c r="DJ185" i="1"/>
  <c r="DI185" i="1"/>
  <c r="H184" i="1"/>
  <c r="DL184" i="1"/>
  <c r="DJ184" i="1"/>
  <c r="DI184" i="1"/>
  <c r="H183" i="1"/>
  <c r="DL183" i="1"/>
  <c r="DJ183" i="1"/>
  <c r="DI183" i="1"/>
  <c r="H182" i="1"/>
  <c r="DL182" i="1"/>
  <c r="DJ182" i="1"/>
  <c r="DI182" i="1"/>
  <c r="H181" i="1"/>
  <c r="DL181" i="1"/>
  <c r="DJ181" i="1"/>
  <c r="DI181" i="1"/>
  <c r="H188" i="1"/>
  <c r="DL188" i="1"/>
  <c r="DJ188" i="1"/>
  <c r="DI188" i="1"/>
  <c r="H180" i="1"/>
  <c r="DL180" i="1"/>
  <c r="DJ180" i="1"/>
  <c r="DI180" i="1"/>
  <c r="H179" i="1"/>
  <c r="DL179" i="1"/>
  <c r="DJ179" i="1"/>
  <c r="DI179" i="1"/>
  <c r="H178" i="1"/>
  <c r="DL178" i="1"/>
  <c r="DJ178" i="1"/>
  <c r="DI178" i="1"/>
  <c r="E173" i="1"/>
  <c r="E130" i="1"/>
  <c r="E160" i="1"/>
  <c r="E167" i="1"/>
  <c r="H172" i="1"/>
  <c r="DL172" i="1"/>
  <c r="DJ172" i="1"/>
  <c r="DI172" i="1"/>
  <c r="H171" i="1"/>
  <c r="DL171" i="1"/>
  <c r="DJ171" i="1"/>
  <c r="DI171" i="1"/>
  <c r="H170" i="1"/>
  <c r="DL170" i="1"/>
  <c r="DJ170" i="1"/>
  <c r="DI170" i="1"/>
  <c r="H169" i="1"/>
  <c r="DL169" i="1"/>
  <c r="DJ169" i="1"/>
  <c r="DI169" i="1"/>
  <c r="E143" i="1"/>
  <c r="H157" i="1"/>
  <c r="DL157" i="1"/>
  <c r="DJ157" i="1"/>
  <c r="DI157" i="1"/>
  <c r="H156" i="1"/>
  <c r="DL156" i="1"/>
  <c r="DJ156" i="1"/>
  <c r="DI156" i="1"/>
  <c r="H155" i="1"/>
  <c r="DL155" i="1"/>
  <c r="DJ155" i="1"/>
  <c r="DI155" i="1"/>
  <c r="H154" i="1"/>
  <c r="DL154" i="1"/>
  <c r="DJ154" i="1"/>
  <c r="DI154" i="1"/>
  <c r="H153" i="1"/>
  <c r="DL153" i="1"/>
  <c r="DJ153" i="1"/>
  <c r="DI153" i="1"/>
  <c r="H152" i="1"/>
  <c r="DL152" i="1"/>
  <c r="DJ152" i="1"/>
  <c r="DI152" i="1"/>
  <c r="H151" i="1"/>
  <c r="DL151" i="1"/>
  <c r="DJ151" i="1"/>
  <c r="DI151" i="1"/>
  <c r="H158" i="1"/>
  <c r="DL158" i="1"/>
  <c r="DJ158" i="1"/>
  <c r="DI158" i="1"/>
  <c r="H150" i="1"/>
  <c r="DL150" i="1"/>
  <c r="DJ150" i="1"/>
  <c r="DI150" i="1"/>
  <c r="H149" i="1"/>
  <c r="DL149" i="1"/>
  <c r="DJ149" i="1"/>
  <c r="DI149" i="1"/>
  <c r="H148" i="1"/>
  <c r="DL148" i="1"/>
  <c r="DJ148" i="1"/>
  <c r="DI148" i="1"/>
  <c r="H140" i="1"/>
  <c r="DL140" i="1"/>
  <c r="DJ140" i="1"/>
  <c r="DI140" i="1"/>
  <c r="H139" i="1"/>
  <c r="DL139" i="1"/>
  <c r="DJ139" i="1"/>
  <c r="DI139" i="1"/>
  <c r="H138" i="1"/>
  <c r="DL138" i="1"/>
  <c r="DJ138" i="1"/>
  <c r="DI138" i="1"/>
  <c r="H137" i="1"/>
  <c r="DL137" i="1"/>
  <c r="DJ137" i="1"/>
  <c r="DI137" i="1"/>
  <c r="H136" i="1"/>
  <c r="DL136" i="1"/>
  <c r="DJ136" i="1"/>
  <c r="DI136" i="1"/>
  <c r="H141" i="1"/>
  <c r="DL141" i="1"/>
  <c r="DJ141" i="1"/>
  <c r="DI141" i="1"/>
  <c r="H135" i="1"/>
  <c r="DL135" i="1"/>
  <c r="DJ135" i="1"/>
  <c r="DI135" i="1"/>
  <c r="H134" i="1"/>
  <c r="DL134" i="1"/>
  <c r="DJ134" i="1"/>
  <c r="DI134" i="1"/>
  <c r="H129" i="1"/>
  <c r="DL129" i="1"/>
  <c r="DJ129" i="1"/>
  <c r="DI129" i="1"/>
  <c r="H128" i="1"/>
  <c r="DL128" i="1"/>
  <c r="DJ128" i="1"/>
  <c r="DI128" i="1"/>
  <c r="E117" i="1"/>
  <c r="H123" i="1"/>
  <c r="DL123" i="1"/>
  <c r="DJ123" i="1"/>
  <c r="DI123" i="1"/>
  <c r="H122" i="1"/>
  <c r="DL122" i="1"/>
  <c r="DJ122" i="1"/>
  <c r="DI122" i="1"/>
  <c r="H121" i="1"/>
  <c r="DL121" i="1"/>
  <c r="DJ121" i="1"/>
  <c r="DI121" i="1"/>
  <c r="H124" i="1"/>
  <c r="DL124" i="1"/>
  <c r="DJ124" i="1"/>
  <c r="DI124" i="1"/>
  <c r="H120" i="1"/>
  <c r="DL120" i="1"/>
  <c r="DJ120" i="1"/>
  <c r="DI120" i="1"/>
  <c r="E104" i="1"/>
  <c r="H116" i="1"/>
  <c r="DL116" i="1"/>
  <c r="DJ116" i="1"/>
  <c r="DI116" i="1"/>
  <c r="H115" i="1"/>
  <c r="DL115" i="1"/>
  <c r="DJ115" i="1"/>
  <c r="DI115" i="1"/>
  <c r="H114" i="1"/>
  <c r="DL114" i="1"/>
  <c r="DJ114" i="1"/>
  <c r="DI114" i="1"/>
  <c r="H113" i="1"/>
  <c r="DL113" i="1"/>
  <c r="DJ113" i="1"/>
  <c r="DI113" i="1"/>
  <c r="H112" i="1"/>
  <c r="DL112" i="1"/>
  <c r="DJ112" i="1"/>
  <c r="DI112" i="1"/>
  <c r="H111" i="1"/>
  <c r="DL111" i="1"/>
  <c r="DJ111" i="1"/>
  <c r="DI111" i="1"/>
  <c r="H110" i="1"/>
  <c r="DL110" i="1"/>
  <c r="DJ110" i="1"/>
  <c r="DI110" i="1"/>
  <c r="H109" i="1"/>
  <c r="DL109" i="1"/>
  <c r="DJ109" i="1"/>
  <c r="DI109" i="1"/>
  <c r="H108" i="1"/>
  <c r="DL108" i="1"/>
  <c r="DJ108" i="1"/>
  <c r="DI108" i="1"/>
  <c r="E92" i="1"/>
  <c r="H102" i="1"/>
  <c r="DL102" i="1"/>
  <c r="DJ102" i="1"/>
  <c r="DI102" i="1"/>
  <c r="H101" i="1"/>
  <c r="DL101" i="1"/>
  <c r="DJ101" i="1"/>
  <c r="DI101" i="1"/>
  <c r="H100" i="1"/>
  <c r="DL100" i="1"/>
  <c r="DJ100" i="1"/>
  <c r="DI100" i="1"/>
  <c r="H99" i="1"/>
  <c r="DL99" i="1"/>
  <c r="DJ99" i="1"/>
  <c r="DI99" i="1"/>
  <c r="H98" i="1"/>
  <c r="DL98" i="1"/>
  <c r="DJ98" i="1"/>
  <c r="DI98" i="1"/>
  <c r="H103" i="1"/>
  <c r="DL103" i="1"/>
  <c r="DJ103" i="1"/>
  <c r="DI103" i="1"/>
  <c r="H97" i="1"/>
  <c r="DL97" i="1"/>
  <c r="DJ97" i="1"/>
  <c r="DI97" i="1"/>
  <c r="H96" i="1"/>
  <c r="DL96" i="1"/>
  <c r="DJ96" i="1"/>
  <c r="DI96" i="1"/>
  <c r="H91" i="1"/>
  <c r="DL91" i="1"/>
  <c r="DJ91" i="1"/>
  <c r="DI91" i="1"/>
  <c r="H90" i="1"/>
  <c r="DL90" i="1"/>
  <c r="DJ90" i="1"/>
  <c r="DI90" i="1"/>
  <c r="H89" i="1"/>
  <c r="DL89" i="1"/>
  <c r="DJ89" i="1"/>
  <c r="DI89" i="1"/>
  <c r="H88" i="1"/>
  <c r="DL88" i="1"/>
  <c r="DJ88" i="1"/>
  <c r="DI88" i="1"/>
  <c r="H87" i="1"/>
  <c r="DL87" i="1"/>
  <c r="DJ87" i="1"/>
  <c r="DI87" i="1"/>
  <c r="H86" i="1"/>
  <c r="DL86" i="1"/>
  <c r="DJ86" i="1"/>
  <c r="DI86" i="1"/>
  <c r="H85" i="1"/>
  <c r="DL85" i="1"/>
  <c r="DJ85" i="1"/>
  <c r="DI85" i="1"/>
  <c r="H84" i="1"/>
  <c r="DL84" i="1"/>
  <c r="DJ84" i="1"/>
  <c r="DI84" i="1"/>
  <c r="H83" i="1"/>
  <c r="DL83" i="1"/>
  <c r="DJ83" i="1"/>
  <c r="DI83" i="1"/>
  <c r="E72" i="1"/>
  <c r="E61" i="1"/>
  <c r="E44" i="1"/>
  <c r="H60" i="1"/>
  <c r="DL60" i="1"/>
  <c r="DJ60" i="1"/>
  <c r="DI60" i="1"/>
  <c r="H59" i="1"/>
  <c r="DL59" i="1"/>
  <c r="DJ59" i="1"/>
  <c r="DI59" i="1"/>
  <c r="H58" i="1"/>
  <c r="DL58" i="1"/>
  <c r="DJ58" i="1"/>
  <c r="DI58" i="1"/>
  <c r="H57" i="1"/>
  <c r="DL57" i="1"/>
  <c r="DJ57" i="1"/>
  <c r="DI57" i="1"/>
  <c r="H56" i="1"/>
  <c r="DL56" i="1"/>
  <c r="DJ56" i="1"/>
  <c r="DI56" i="1"/>
  <c r="H55" i="1"/>
  <c r="DL55" i="1"/>
  <c r="DJ55" i="1"/>
  <c r="DI55" i="1"/>
  <c r="H54" i="1"/>
  <c r="DL54" i="1"/>
  <c r="DJ54" i="1"/>
  <c r="DI54" i="1"/>
  <c r="H53" i="1"/>
  <c r="DL53" i="1"/>
  <c r="DJ53" i="1"/>
  <c r="DI53" i="1"/>
  <c r="H71" i="1"/>
  <c r="DL71" i="1"/>
  <c r="DJ71" i="1"/>
  <c r="DI71" i="1"/>
  <c r="H70" i="1"/>
  <c r="DL70" i="1"/>
  <c r="DJ70" i="1"/>
  <c r="DI70" i="1"/>
  <c r="H69" i="1"/>
  <c r="DL69" i="1"/>
  <c r="DJ69" i="1"/>
  <c r="DI69" i="1"/>
  <c r="H68" i="1"/>
  <c r="DL68" i="1"/>
  <c r="DJ68" i="1"/>
  <c r="DI68" i="1"/>
  <c r="H43" i="1"/>
  <c r="DL43" i="1"/>
  <c r="DJ43" i="1"/>
  <c r="DI43" i="1"/>
  <c r="H42" i="1"/>
  <c r="DL42" i="1"/>
  <c r="DJ42" i="1"/>
  <c r="DI42" i="1"/>
  <c r="H41" i="1"/>
  <c r="DL41" i="1"/>
  <c r="DJ41" i="1"/>
  <c r="DI41" i="1"/>
  <c r="H40" i="1"/>
  <c r="DL40" i="1"/>
  <c r="DJ40" i="1"/>
  <c r="DI40" i="1"/>
  <c r="H39" i="1"/>
  <c r="DL39" i="1"/>
  <c r="DJ39" i="1"/>
  <c r="DI39" i="1"/>
  <c r="H38" i="1"/>
  <c r="DL38" i="1"/>
  <c r="DJ38" i="1"/>
  <c r="DI38" i="1"/>
  <c r="H37" i="1"/>
  <c r="DL37" i="1"/>
  <c r="DJ37" i="1"/>
  <c r="DI37" i="1"/>
  <c r="H26" i="1"/>
  <c r="DL26" i="1"/>
  <c r="DJ26" i="1"/>
  <c r="DI26" i="1"/>
  <c r="H25" i="1"/>
  <c r="DL25" i="1"/>
  <c r="DJ25" i="1"/>
  <c r="DI25" i="1"/>
  <c r="DM353" i="1" l="1"/>
  <c r="DK294" i="1"/>
  <c r="DN294" i="1" s="1"/>
  <c r="DK292" i="1"/>
  <c r="DK291" i="1"/>
  <c r="DK293" i="1"/>
  <c r="DK284" i="1"/>
  <c r="DK286" i="1"/>
  <c r="DK252" i="1"/>
  <c r="DK283" i="1"/>
  <c r="DK257" i="1"/>
  <c r="DK285" i="1"/>
  <c r="DK248" i="1"/>
  <c r="DK259" i="1"/>
  <c r="DK256" i="1"/>
  <c r="DK263" i="1"/>
  <c r="DK267" i="1"/>
  <c r="DK261" i="1"/>
  <c r="DK253" i="1"/>
  <c r="DK123" i="1"/>
  <c r="DK265" i="1"/>
  <c r="DK230" i="1"/>
  <c r="DK249" i="1"/>
  <c r="DK262" i="1"/>
  <c r="DK250" i="1"/>
  <c r="DK246" i="1"/>
  <c r="DK251" i="1"/>
  <c r="DK254" i="1"/>
  <c r="DK258" i="1"/>
  <c r="DK255" i="1"/>
  <c r="DK260" i="1"/>
  <c r="DK266" i="1"/>
  <c r="DK216" i="1"/>
  <c r="DK223" i="1"/>
  <c r="DK224" i="1"/>
  <c r="DK247" i="1"/>
  <c r="DK240" i="1"/>
  <c r="DK241" i="1"/>
  <c r="DK242" i="1"/>
  <c r="DK243" i="1"/>
  <c r="DK244" i="1"/>
  <c r="DK245" i="1"/>
  <c r="DK264" i="1"/>
  <c r="DK226" i="1"/>
  <c r="DK227" i="1"/>
  <c r="DK228" i="1"/>
  <c r="DK229" i="1"/>
  <c r="DK239" i="1"/>
  <c r="DK221" i="1"/>
  <c r="DK220" i="1"/>
  <c r="DK231" i="1"/>
  <c r="DK225" i="1"/>
  <c r="DK219" i="1"/>
  <c r="DK201" i="1"/>
  <c r="DK202" i="1"/>
  <c r="DK218" i="1"/>
  <c r="DK217" i="1"/>
  <c r="DK222" i="1"/>
  <c r="DK209" i="1"/>
  <c r="DK200" i="1"/>
  <c r="DK203" i="1"/>
  <c r="DK204" i="1"/>
  <c r="DK205" i="1"/>
  <c r="DK208" i="1"/>
  <c r="DK210" i="1"/>
  <c r="DK207" i="1"/>
  <c r="DK198" i="1"/>
  <c r="DK178" i="1"/>
  <c r="DK188" i="1"/>
  <c r="DK181" i="1"/>
  <c r="DK186" i="1"/>
  <c r="DK197" i="1"/>
  <c r="DK196" i="1"/>
  <c r="DK199" i="1"/>
  <c r="DK206" i="1"/>
  <c r="DK187" i="1"/>
  <c r="DK211" i="1"/>
  <c r="DK195" i="1"/>
  <c r="DK137" i="1"/>
  <c r="DK151" i="1"/>
  <c r="DK154" i="1"/>
  <c r="DK157" i="1"/>
  <c r="DK183" i="1"/>
  <c r="DK184" i="1"/>
  <c r="DK185" i="1"/>
  <c r="DK158" i="1"/>
  <c r="DK179" i="1"/>
  <c r="DK182" i="1"/>
  <c r="DK180" i="1"/>
  <c r="DK71" i="1"/>
  <c r="DK172" i="1"/>
  <c r="DK148" i="1"/>
  <c r="DK153" i="1"/>
  <c r="DK121" i="1"/>
  <c r="DK169" i="1"/>
  <c r="DK149" i="1"/>
  <c r="DK171" i="1"/>
  <c r="DK140" i="1"/>
  <c r="DK152" i="1"/>
  <c r="DK156" i="1"/>
  <c r="DK150" i="1"/>
  <c r="DK155" i="1"/>
  <c r="DK170" i="1"/>
  <c r="DK139" i="1"/>
  <c r="DK68" i="1"/>
  <c r="DK129" i="1"/>
  <c r="DK134" i="1"/>
  <c r="DK138" i="1"/>
  <c r="DK141" i="1"/>
  <c r="DK136" i="1"/>
  <c r="DK135" i="1"/>
  <c r="DK128" i="1"/>
  <c r="DK110" i="1"/>
  <c r="DK113" i="1"/>
  <c r="DK120" i="1"/>
  <c r="DK112" i="1"/>
  <c r="DK116" i="1"/>
  <c r="DK122" i="1"/>
  <c r="DK114" i="1"/>
  <c r="DK124" i="1"/>
  <c r="DK115" i="1"/>
  <c r="DK99" i="1"/>
  <c r="DK111" i="1"/>
  <c r="DK88" i="1"/>
  <c r="DK102" i="1"/>
  <c r="DK40" i="1"/>
  <c r="DK56" i="1"/>
  <c r="DK57" i="1"/>
  <c r="DK59" i="1"/>
  <c r="DK91" i="1"/>
  <c r="DK108" i="1"/>
  <c r="DK100" i="1"/>
  <c r="DK101" i="1"/>
  <c r="DK109" i="1"/>
  <c r="DK97" i="1"/>
  <c r="DK103" i="1"/>
  <c r="DK98" i="1"/>
  <c r="DK96" i="1"/>
  <c r="DK89" i="1"/>
  <c r="DK85" i="1"/>
  <c r="DK84" i="1"/>
  <c r="DK86" i="1"/>
  <c r="DK87" i="1"/>
  <c r="DK90" i="1"/>
  <c r="DK83" i="1"/>
  <c r="DK54" i="1"/>
  <c r="DK60" i="1"/>
  <c r="DK69" i="1"/>
  <c r="DK25" i="1"/>
  <c r="DK26" i="1"/>
  <c r="DK38" i="1"/>
  <c r="DK53" i="1"/>
  <c r="DK58" i="1"/>
  <c r="DK55" i="1"/>
  <c r="DK70" i="1"/>
  <c r="DK43" i="1"/>
  <c r="DK37" i="1"/>
  <c r="DK41" i="1"/>
  <c r="DK42" i="1"/>
  <c r="DK39" i="1"/>
  <c r="C16" i="12"/>
  <c r="D16" i="12" s="1"/>
  <c r="E16" i="12" s="1"/>
  <c r="F16" i="12" s="1"/>
  <c r="G16" i="12" s="1"/>
  <c r="H16" i="12" s="1"/>
  <c r="I16" i="12" s="1"/>
  <c r="J16" i="12" s="1"/>
  <c r="K16" i="12" s="1"/>
  <c r="L16" i="12" s="1"/>
  <c r="M16" i="12" s="1"/>
  <c r="N16" i="12" s="1"/>
  <c r="O16" i="12" s="1"/>
  <c r="P16" i="12" s="1"/>
  <c r="Q16" i="12" s="1"/>
  <c r="R16" i="12" s="1"/>
  <c r="S16" i="12" s="1"/>
  <c r="T16" i="12" s="1"/>
  <c r="U16" i="12" s="1"/>
  <c r="V16" i="12" s="1"/>
  <c r="W16" i="12" s="1"/>
  <c r="X16" i="12" s="1"/>
  <c r="Y16" i="12" s="1"/>
  <c r="Z16" i="12" s="1"/>
  <c r="AA16" i="12" s="1"/>
  <c r="DI377" i="1"/>
  <c r="DJ147" i="1"/>
  <c r="DL147" i="1" s="1"/>
  <c r="DI147" i="1"/>
  <c r="DJ146" i="1"/>
  <c r="DL146" i="1" s="1"/>
  <c r="DI146" i="1"/>
  <c r="DJ145" i="1"/>
  <c r="DI145" i="1"/>
  <c r="DL145" i="1" l="1"/>
  <c r="DK147" i="1"/>
  <c r="DK146" i="1"/>
  <c r="DK145" i="1"/>
  <c r="H147" i="1" l="1"/>
  <c r="H146" i="1"/>
  <c r="H145" i="1"/>
  <c r="S8" i="5" l="1"/>
  <c r="Y6" i="12"/>
  <c r="S7" i="5" s="1"/>
  <c r="Y5" i="12"/>
  <c r="S6" i="5" s="1"/>
  <c r="J4" i="11"/>
  <c r="S5" i="5" s="1"/>
  <c r="C25" i="11" l="1"/>
  <c r="Y4" i="12"/>
  <c r="H374" i="1"/>
  <c r="H367" i="1"/>
  <c r="H360" i="1"/>
  <c r="H353" i="1"/>
  <c r="H348" i="1"/>
  <c r="H342" i="1"/>
  <c r="H340" i="1"/>
  <c r="H334" i="1"/>
  <c r="H332" i="1"/>
  <c r="H330" i="1"/>
  <c r="H327" i="1"/>
  <c r="H320" i="1"/>
  <c r="H313" i="1"/>
  <c r="H310" i="1"/>
  <c r="H307" i="1"/>
  <c r="H305" i="1"/>
  <c r="H300" i="1"/>
  <c r="H294" i="1"/>
  <c r="H293" i="1"/>
  <c r="H292" i="1"/>
  <c r="H291" i="1"/>
  <c r="H289" i="1"/>
  <c r="H277" i="1"/>
  <c r="H269" i="1"/>
  <c r="H232" i="1"/>
  <c r="H212" i="1"/>
  <c r="H190" i="1"/>
  <c r="H173" i="1"/>
  <c r="H167" i="1"/>
  <c r="H160" i="1"/>
  <c r="H143" i="1"/>
  <c r="H130" i="1"/>
  <c r="H125" i="1"/>
  <c r="H117" i="1"/>
  <c r="H104" i="1"/>
  <c r="H92" i="1"/>
  <c r="H79" i="1"/>
  <c r="H72" i="1"/>
  <c r="H61" i="1"/>
  <c r="H44" i="1"/>
  <c r="H27" i="1"/>
  <c r="DJ351" i="1"/>
  <c r="DI351" i="1"/>
  <c r="E382" i="1"/>
  <c r="E374" i="1"/>
  <c r="E348" i="1"/>
  <c r="E342" i="1"/>
  <c r="E340" i="1"/>
  <c r="E334" i="1"/>
  <c r="E332" i="1"/>
  <c r="E330" i="1"/>
  <c r="E327" i="1"/>
  <c r="E320" i="1"/>
  <c r="E313" i="1"/>
  <c r="E310" i="1"/>
  <c r="E307" i="1"/>
  <c r="E305" i="1"/>
  <c r="E300" i="1"/>
  <c r="E296" i="1"/>
  <c r="E289" i="1"/>
  <c r="E277" i="1"/>
  <c r="E269" i="1"/>
  <c r="E232" i="1"/>
  <c r="E212" i="1"/>
  <c r="E190" i="1"/>
  <c r="E125" i="1"/>
  <c r="DQ416" i="1" l="1"/>
  <c r="DM296" i="1"/>
  <c r="H296" i="1" s="1"/>
  <c r="DQ418" i="1"/>
  <c r="E19" i="11"/>
  <c r="E17" i="11"/>
  <c r="DL351" i="1"/>
  <c r="DK351" i="1"/>
  <c r="DQ414" i="1" l="1"/>
  <c r="E352" i="1"/>
  <c r="DQ412" i="1"/>
  <c r="E295" i="1"/>
  <c r="DQ410" i="1"/>
  <c r="DQ422" i="1"/>
  <c r="E16" i="11"/>
  <c r="D401" i="1"/>
  <c r="DS398" i="1"/>
  <c r="E15" i="11"/>
  <c r="H351" i="1"/>
  <c r="E19" i="1" l="1"/>
  <c r="E20" i="1"/>
  <c r="E18" i="1"/>
  <c r="E16" i="1"/>
  <c r="E15" i="1"/>
  <c r="E388" i="1"/>
  <c r="E379" i="1"/>
  <c r="E376" i="1"/>
  <c r="E395" i="1"/>
  <c r="ET398" i="1"/>
  <c r="EU398" i="1"/>
  <c r="ES398" i="1"/>
  <c r="EV398" i="1"/>
  <c r="E392" i="1"/>
  <c r="DN392" i="1" s="1"/>
  <c r="DO392" i="1" s="1"/>
  <c r="E396" i="1"/>
  <c r="DN396" i="1" s="1"/>
  <c r="DO396" i="1" s="1"/>
  <c r="E393" i="1"/>
  <c r="DN393" i="1" s="1"/>
  <c r="DO393" i="1" s="1"/>
  <c r="E384" i="1"/>
  <c r="EL420" i="1"/>
  <c r="EH420" i="1"/>
  <c r="EP420" i="1"/>
  <c r="DV420" i="1"/>
  <c r="ED420" i="1"/>
  <c r="DX420" i="1"/>
  <c r="DY420" i="1"/>
  <c r="EC420" i="1"/>
  <c r="DS420" i="1"/>
  <c r="DS421" i="1" s="1"/>
  <c r="ER420" i="1"/>
  <c r="DT420" i="1"/>
  <c r="EW420" i="1"/>
  <c r="EO420" i="1"/>
  <c r="ES420" i="1"/>
  <c r="EG420" i="1"/>
  <c r="EV420" i="1"/>
  <c r="EF420" i="1"/>
  <c r="EQ420" i="1"/>
  <c r="EK420" i="1"/>
  <c r="DU420" i="1"/>
  <c r="EJ420" i="1"/>
  <c r="EE420" i="1"/>
  <c r="DZ420" i="1"/>
  <c r="EM420" i="1"/>
  <c r="EN420" i="1"/>
  <c r="ET420" i="1"/>
  <c r="EA420" i="1"/>
  <c r="EB420" i="1"/>
  <c r="EI420" i="1"/>
  <c r="DW420" i="1"/>
  <c r="EW398" i="1"/>
  <c r="EU420" i="1"/>
  <c r="DN386" i="1"/>
  <c r="DO386" i="1" s="1"/>
  <c r="DN387" i="1"/>
  <c r="DO387" i="1" s="1"/>
  <c r="DN388" i="1"/>
  <c r="DO388" i="1" s="1"/>
  <c r="DN394" i="1"/>
  <c r="DO394" i="1" s="1"/>
  <c r="DN389" i="1"/>
  <c r="DO389" i="1" s="1"/>
  <c r="DN395" i="1"/>
  <c r="DO395" i="1" s="1"/>
  <c r="DN390" i="1"/>
  <c r="DO390" i="1" s="1"/>
  <c r="DN391" i="1"/>
  <c r="DO391" i="1" s="1"/>
  <c r="DN397" i="1"/>
  <c r="DO397" i="1" s="1"/>
  <c r="ET416" i="1"/>
  <c r="EU416" i="1"/>
  <c r="EW416" i="1"/>
  <c r="EV416" i="1"/>
  <c r="ES416" i="1"/>
  <c r="DU416" i="1"/>
  <c r="DZ416" i="1"/>
  <c r="EG416" i="1"/>
  <c r="EP416" i="1"/>
  <c r="EK416" i="1"/>
  <c r="EH416" i="1"/>
  <c r="DT416" i="1"/>
  <c r="ED416" i="1"/>
  <c r="DY416" i="1"/>
  <c r="EC416" i="1"/>
  <c r="EJ416" i="1"/>
  <c r="EI416" i="1"/>
  <c r="DV416" i="1"/>
  <c r="ER416" i="1"/>
  <c r="DX416" i="1"/>
  <c r="DW416" i="1"/>
  <c r="EN416" i="1"/>
  <c r="EB416" i="1"/>
  <c r="EM416" i="1"/>
  <c r="EF416" i="1"/>
  <c r="EA416" i="1"/>
  <c r="EO416" i="1"/>
  <c r="EQ416" i="1"/>
  <c r="EE416" i="1"/>
  <c r="DS416" i="1"/>
  <c r="DS417" i="1" s="1"/>
  <c r="EL416" i="1"/>
  <c r="EP414" i="1"/>
  <c r="EW414" i="1"/>
  <c r="EI414" i="1"/>
  <c r="EM412" i="1"/>
  <c r="EE412" i="1"/>
  <c r="ET418" i="1"/>
  <c r="EA418" i="1"/>
  <c r="EG418" i="1"/>
  <c r="EA410" i="1"/>
  <c r="DU410" i="1"/>
  <c r="ET410" i="1"/>
  <c r="EI410" i="1"/>
  <c r="EM418" i="1"/>
  <c r="EC418" i="1"/>
  <c r="DS410" i="1"/>
  <c r="DS411" i="1" s="1"/>
  <c r="EK414" i="1"/>
  <c r="DW414" i="1"/>
  <c r="EH414" i="1"/>
  <c r="EK412" i="1"/>
  <c r="EP412" i="1"/>
  <c r="EU418" i="1"/>
  <c r="EL418" i="1"/>
  <c r="EH418" i="1"/>
  <c r="EU410" i="1"/>
  <c r="EQ410" i="1"/>
  <c r="EN414" i="1"/>
  <c r="EL412" i="1"/>
  <c r="DY414" i="1"/>
  <c r="ED414" i="1"/>
  <c r="ES414" i="1"/>
  <c r="EI412" i="1"/>
  <c r="EO412" i="1"/>
  <c r="EW418" i="1"/>
  <c r="EK418" i="1"/>
  <c r="EO418" i="1"/>
  <c r="ES410" i="1"/>
  <c r="DX410" i="1"/>
  <c r="DY410" i="1"/>
  <c r="EA414" i="1"/>
  <c r="EE414" i="1"/>
  <c r="EQ414" i="1"/>
  <c r="ER412" i="1"/>
  <c r="EB412" i="1"/>
  <c r="EV418" i="1"/>
  <c r="DX418" i="1"/>
  <c r="DU418" i="1"/>
  <c r="EE410" i="1"/>
  <c r="EP410" i="1"/>
  <c r="DV414" i="1"/>
  <c r="DW412" i="1"/>
  <c r="EV414" i="1"/>
  <c r="DX414" i="1"/>
  <c r="EJ414" i="1"/>
  <c r="EV412" i="1"/>
  <c r="EA412" i="1"/>
  <c r="DZ412" i="1"/>
  <c r="ES418" i="1"/>
  <c r="DV418" i="1"/>
  <c r="EJ418" i="1"/>
  <c r="EO410" i="1"/>
  <c r="DZ410" i="1"/>
  <c r="DT410" i="1"/>
  <c r="EM414" i="1"/>
  <c r="EG414" i="1"/>
  <c r="ET414" i="1"/>
  <c r="EW412" i="1"/>
  <c r="DY412" i="1"/>
  <c r="DS412" i="1"/>
  <c r="DS413" i="1" s="1"/>
  <c r="EQ418" i="1"/>
  <c r="DW418" i="1"/>
  <c r="EN418" i="1"/>
  <c r="ER410" i="1"/>
  <c r="EK410" i="1"/>
  <c r="EG412" i="1"/>
  <c r="EF410" i="1"/>
  <c r="EC414" i="1"/>
  <c r="ER414" i="1"/>
  <c r="EU414" i="1"/>
  <c r="ET412" i="1"/>
  <c r="EF412" i="1"/>
  <c r="ED412" i="1"/>
  <c r="EI418" i="1"/>
  <c r="ED418" i="1"/>
  <c r="EB418" i="1"/>
  <c r="EN410" i="1"/>
  <c r="DW410" i="1"/>
  <c r="ED410" i="1"/>
  <c r="EG410" i="1"/>
  <c r="EL414" i="1"/>
  <c r="DT414" i="1"/>
  <c r="EU412" i="1"/>
  <c r="EJ412" i="1"/>
  <c r="EC412" i="1"/>
  <c r="ER418" i="1"/>
  <c r="DZ418" i="1"/>
  <c r="EB410" i="1"/>
  <c r="EL410" i="1"/>
  <c r="DU414" i="1"/>
  <c r="EF414" i="1"/>
  <c r="ES412" i="1"/>
  <c r="EQ412" i="1"/>
  <c r="EH412" i="1"/>
  <c r="EE418" i="1"/>
  <c r="DY418" i="1"/>
  <c r="EJ410" i="1"/>
  <c r="EM410" i="1"/>
  <c r="EB414" i="1"/>
  <c r="DS414" i="1"/>
  <c r="DS415" i="1" s="1"/>
  <c r="DU412" i="1"/>
  <c r="EN412" i="1"/>
  <c r="DV412" i="1"/>
  <c r="EF418" i="1"/>
  <c r="EP418" i="1"/>
  <c r="EV410" i="1"/>
  <c r="EC410" i="1"/>
  <c r="DZ414" i="1"/>
  <c r="EO414" i="1"/>
  <c r="DT412" i="1"/>
  <c r="DX412" i="1"/>
  <c r="DT418" i="1"/>
  <c r="DS418" i="1"/>
  <c r="DS419" i="1" s="1"/>
  <c r="EW410" i="1"/>
  <c r="DV410" i="1"/>
  <c r="EH410" i="1"/>
  <c r="DR414" i="1"/>
  <c r="DR412" i="1"/>
  <c r="DR418" i="1"/>
  <c r="DR420" i="1"/>
  <c r="DR416" i="1"/>
  <c r="DR410" i="1"/>
  <c r="DY398" i="1"/>
  <c r="EE398" i="1"/>
  <c r="EK398" i="1"/>
  <c r="EQ398" i="1"/>
  <c r="DT398" i="1"/>
  <c r="DZ398" i="1"/>
  <c r="DU398" i="1"/>
  <c r="EA398" i="1"/>
  <c r="EG398" i="1"/>
  <c r="EM398" i="1"/>
  <c r="EH398" i="1"/>
  <c r="DV398" i="1"/>
  <c r="EB398" i="1"/>
  <c r="EN398" i="1"/>
  <c r="DW398" i="1"/>
  <c r="EC398" i="1"/>
  <c r="EI398" i="1"/>
  <c r="EO398" i="1"/>
  <c r="ED398" i="1"/>
  <c r="DX398" i="1"/>
  <c r="EF398" i="1"/>
  <c r="EJ398" i="1"/>
  <c r="EL398" i="1"/>
  <c r="EP398" i="1"/>
  <c r="ER398" i="1"/>
  <c r="E14" i="11"/>
  <c r="DJ14" i="1"/>
  <c r="DL14" i="1" s="1"/>
  <c r="H10" i="11" s="1"/>
  <c r="H14" i="11" l="1"/>
  <c r="H19" i="11"/>
  <c r="H17" i="11"/>
  <c r="H18" i="11"/>
  <c r="H15" i="11"/>
  <c r="H16" i="11"/>
  <c r="EU422" i="1"/>
  <c r="EV422" i="1"/>
  <c r="ET422" i="1"/>
  <c r="EW422" i="1"/>
  <c r="ES422" i="1"/>
  <c r="DR422" i="1"/>
  <c r="E10" i="11"/>
  <c r="F10" i="11" s="1"/>
  <c r="H20" i="11" l="1"/>
  <c r="B6" i="12" l="1"/>
  <c r="C3" i="11"/>
  <c r="B4" i="5" l="1"/>
  <c r="B3" i="12"/>
  <c r="AJ37" i="12"/>
  <c r="AJ39" i="12" s="1"/>
  <c r="AU5" i="12" l="1"/>
  <c r="DI350" i="1" l="1"/>
  <c r="DJ350" i="1"/>
  <c r="DK350" i="1" l="1"/>
  <c r="DL350" i="1"/>
  <c r="H350" i="1" l="1"/>
  <c r="S4" i="5" l="1"/>
  <c r="DI29" i="1" l="1"/>
  <c r="DJ29" i="1"/>
  <c r="DL29" i="1" s="1"/>
  <c r="DI30" i="1"/>
  <c r="DJ30" i="1"/>
  <c r="DI31" i="1"/>
  <c r="DJ31" i="1"/>
  <c r="DL31" i="1" s="1"/>
  <c r="DI32" i="1"/>
  <c r="DJ32" i="1"/>
  <c r="DL32" i="1"/>
  <c r="H32" i="1"/>
  <c r="DI33" i="1"/>
  <c r="DJ33" i="1"/>
  <c r="DL33" i="1" s="1"/>
  <c r="DI34" i="1"/>
  <c r="DJ34" i="1"/>
  <c r="DL34" i="1"/>
  <c r="H34" i="1"/>
  <c r="DI35" i="1"/>
  <c r="DJ35" i="1"/>
  <c r="DI36" i="1"/>
  <c r="DJ36" i="1"/>
  <c r="DL36" i="1" s="1"/>
  <c r="DI63" i="1"/>
  <c r="DJ63" i="1"/>
  <c r="DI64" i="1"/>
  <c r="DJ64" i="1"/>
  <c r="DI65" i="1"/>
  <c r="DJ65" i="1"/>
  <c r="DL65" i="1" s="1"/>
  <c r="DI234" i="1"/>
  <c r="DJ234" i="1"/>
  <c r="DI235" i="1"/>
  <c r="DJ235" i="1"/>
  <c r="DI236" i="1"/>
  <c r="DJ236" i="1"/>
  <c r="DI237" i="1"/>
  <c r="DJ237" i="1"/>
  <c r="DI238" i="1"/>
  <c r="DJ238" i="1"/>
  <c r="DL238" i="1" s="1"/>
  <c r="DI268" i="1"/>
  <c r="DJ268" i="1"/>
  <c r="DL268" i="1" s="1"/>
  <c r="DK32" i="1" l="1"/>
  <c r="DK234" i="1"/>
  <c r="DK238" i="1"/>
  <c r="H238" i="1" s="1"/>
  <c r="DK34" i="1"/>
  <c r="DK64" i="1"/>
  <c r="H64" i="1" s="1"/>
  <c r="DK235" i="1"/>
  <c r="H235" i="1" s="1"/>
  <c r="DK65" i="1"/>
  <c r="DK31" i="1"/>
  <c r="H31" i="1" s="1"/>
  <c r="DK35" i="1"/>
  <c r="DK237" i="1"/>
  <c r="DK63" i="1"/>
  <c r="H63" i="1" s="1"/>
  <c r="DL235" i="1"/>
  <c r="DL237" i="1"/>
  <c r="DL64" i="1"/>
  <c r="DL35" i="1"/>
  <c r="DK33" i="1"/>
  <c r="H33" i="1" s="1"/>
  <c r="DL30" i="1"/>
  <c r="DK30" i="1"/>
  <c r="DK29" i="1"/>
  <c r="DK36" i="1"/>
  <c r="DL63" i="1"/>
  <c r="DK268" i="1"/>
  <c r="DL236" i="1"/>
  <c r="DK236" i="1"/>
  <c r="DL234" i="1"/>
  <c r="DM29" i="1" l="1"/>
  <c r="H29" i="1" s="1"/>
  <c r="H65" i="1"/>
  <c r="H234" i="1"/>
  <c r="H35" i="1"/>
  <c r="H237" i="1"/>
  <c r="H30" i="1"/>
  <c r="H36" i="1"/>
  <c r="H268" i="1"/>
  <c r="H236" i="1"/>
  <c r="DI281" i="1" l="1"/>
  <c r="DJ281" i="1"/>
  <c r="DI282" i="1"/>
  <c r="DJ282" i="1"/>
  <c r="DL282" i="1" s="1"/>
  <c r="DI287" i="1"/>
  <c r="DJ287" i="1"/>
  <c r="DL287" i="1" s="1"/>
  <c r="DI288" i="1"/>
  <c r="DJ288" i="1"/>
  <c r="DI193" i="1"/>
  <c r="DJ193" i="1"/>
  <c r="DI194" i="1"/>
  <c r="DJ194" i="1"/>
  <c r="DL194" i="1" s="1"/>
  <c r="DI276" i="1"/>
  <c r="DJ276" i="1"/>
  <c r="DI378" i="1"/>
  <c r="DJ378" i="1"/>
  <c r="DI379" i="1"/>
  <c r="DJ379" i="1"/>
  <c r="DI380" i="1"/>
  <c r="DJ380" i="1"/>
  <c r="DI381" i="1"/>
  <c r="DJ381" i="1"/>
  <c r="DL381" i="1" s="1"/>
  <c r="DJ377" i="1"/>
  <c r="DL377" i="1" s="1"/>
  <c r="DK281" i="1" l="1"/>
  <c r="DK287" i="1"/>
  <c r="DK380" i="1"/>
  <c r="DM380" i="1" s="1"/>
  <c r="DK276" i="1"/>
  <c r="DL276" i="1"/>
  <c r="DK193" i="1"/>
  <c r="DK282" i="1"/>
  <c r="DK288" i="1"/>
  <c r="DK194" i="1"/>
  <c r="H194" i="1" s="1"/>
  <c r="DL380" i="1"/>
  <c r="DL288" i="1"/>
  <c r="DL193" i="1"/>
  <c r="DK379" i="1"/>
  <c r="DM379" i="1" s="1"/>
  <c r="DK378" i="1"/>
  <c r="DM378" i="1" s="1"/>
  <c r="DK381" i="1"/>
  <c r="DL379" i="1"/>
  <c r="DL378" i="1"/>
  <c r="DK377" i="1"/>
  <c r="DM377" i="1" s="1"/>
  <c r="G276" i="1"/>
  <c r="DI67" i="1"/>
  <c r="DJ67" i="1"/>
  <c r="H380" i="1" l="1"/>
  <c r="H193" i="1"/>
  <c r="H287" i="1"/>
  <c r="H276" i="1"/>
  <c r="H288" i="1"/>
  <c r="H282" i="1"/>
  <c r="H379" i="1"/>
  <c r="H381" i="1"/>
  <c r="H378" i="1"/>
  <c r="H377" i="1"/>
  <c r="DL67" i="1"/>
  <c r="DK67" i="1"/>
  <c r="H67" i="1" l="1"/>
  <c r="E18" i="11" l="1"/>
  <c r="E20" i="11" l="1"/>
  <c r="DJ24" i="1"/>
  <c r="DI24" i="1"/>
  <c r="DJ23" i="1"/>
  <c r="DI23" i="1"/>
  <c r="DJ22" i="1"/>
  <c r="DI22" i="1"/>
  <c r="DJ21" i="1"/>
  <c r="DI21" i="1"/>
  <c r="DJ20" i="1"/>
  <c r="DI20" i="1"/>
  <c r="DJ19" i="1"/>
  <c r="DI19" i="1"/>
  <c r="DJ18" i="1"/>
  <c r="DI18" i="1"/>
  <c r="DJ17" i="1"/>
  <c r="DI17" i="1"/>
  <c r="F20" i="11" l="1"/>
  <c r="F17" i="11"/>
  <c r="F19" i="11"/>
  <c r="F15" i="11"/>
  <c r="F16" i="11"/>
  <c r="F14" i="11"/>
  <c r="F18" i="11"/>
  <c r="DL17" i="1"/>
  <c r="DL18" i="1"/>
  <c r="DL19" i="1"/>
  <c r="DL20" i="1"/>
  <c r="DL21" i="1"/>
  <c r="DL22" i="1"/>
  <c r="DL23" i="1"/>
  <c r="DL24" i="1"/>
  <c r="DK17" i="1"/>
  <c r="DM17" i="1" s="1"/>
  <c r="DK18" i="1"/>
  <c r="DM18" i="1" s="1"/>
  <c r="DK19" i="1"/>
  <c r="DM19" i="1" s="1"/>
  <c r="DK20" i="1"/>
  <c r="DM20" i="1" s="1"/>
  <c r="DK21" i="1"/>
  <c r="DK22" i="1"/>
  <c r="DK23" i="1"/>
  <c r="DK24" i="1"/>
  <c r="H24" i="1" l="1"/>
  <c r="H22" i="1"/>
  <c r="H20" i="1"/>
  <c r="H18" i="1"/>
  <c r="H23" i="1"/>
  <c r="H21" i="1"/>
  <c r="H19" i="1"/>
  <c r="H17" i="1"/>
  <c r="DJ385" i="1"/>
  <c r="DI385" i="1"/>
  <c r="DJ383" i="1"/>
  <c r="DI383" i="1"/>
  <c r="DL383" i="1" l="1"/>
  <c r="DK383" i="1"/>
  <c r="DM383" i="1" s="1"/>
  <c r="DL385" i="1"/>
  <c r="DK385" i="1"/>
  <c r="DM385" i="1" s="1"/>
  <c r="H383" i="1" l="1"/>
  <c r="H385" i="1"/>
  <c r="D13" i="1" l="1"/>
  <c r="D400" i="1" l="1"/>
  <c r="D402" i="1" s="1"/>
  <c r="DN263" i="1"/>
  <c r="DO263" i="1" s="1"/>
  <c r="DN266" i="1"/>
  <c r="DO266" i="1" s="1"/>
  <c r="DN255" i="1"/>
  <c r="DO255" i="1" s="1"/>
  <c r="DN252" i="1"/>
  <c r="DO252" i="1" s="1"/>
  <c r="DN240" i="1"/>
  <c r="DO240" i="1" s="1"/>
  <c r="DN224" i="1"/>
  <c r="DO224" i="1" s="1"/>
  <c r="DN229" i="1"/>
  <c r="DO229" i="1" s="1"/>
  <c r="DN221" i="1"/>
  <c r="DO221" i="1" s="1"/>
  <c r="DN202" i="1"/>
  <c r="DO202" i="1" s="1"/>
  <c r="DN208" i="1"/>
  <c r="DO208" i="1" s="1"/>
  <c r="DN198" i="1"/>
  <c r="DO198" i="1" s="1"/>
  <c r="DN184" i="1"/>
  <c r="DO184" i="1" s="1"/>
  <c r="DN178" i="1"/>
  <c r="DO178" i="1" s="1"/>
  <c r="DN151" i="1"/>
  <c r="DO151" i="1" s="1"/>
  <c r="DN157" i="1"/>
  <c r="DO157" i="1" s="1"/>
  <c r="DN122" i="1"/>
  <c r="DO122" i="1" s="1"/>
  <c r="DN103" i="1"/>
  <c r="DO103" i="1" s="1"/>
  <c r="DN114" i="1"/>
  <c r="DO114" i="1" s="1"/>
  <c r="DN97" i="1"/>
  <c r="DO97" i="1" s="1"/>
  <c r="DN112" i="1"/>
  <c r="DO112" i="1" s="1"/>
  <c r="DN111" i="1"/>
  <c r="DO111" i="1" s="1"/>
  <c r="DN116" i="1"/>
  <c r="DO116" i="1" s="1"/>
  <c r="DN60" i="1"/>
  <c r="DO60" i="1" s="1"/>
  <c r="DN54" i="1"/>
  <c r="DO54" i="1" s="1"/>
  <c r="DN41" i="1"/>
  <c r="DO41" i="1" s="1"/>
  <c r="DN262" i="1"/>
  <c r="DO262" i="1" s="1"/>
  <c r="DN261" i="1"/>
  <c r="DO261" i="1" s="1"/>
  <c r="DN254" i="1"/>
  <c r="DO254" i="1" s="1"/>
  <c r="DN245" i="1"/>
  <c r="DO245" i="1" s="1"/>
  <c r="DN258" i="1"/>
  <c r="DO258" i="1" s="1"/>
  <c r="DN220" i="1"/>
  <c r="DO220" i="1" s="1"/>
  <c r="DN225" i="1"/>
  <c r="DO225" i="1" s="1"/>
  <c r="DN216" i="1"/>
  <c r="DO216" i="1" s="1"/>
  <c r="DN210" i="1"/>
  <c r="DO210" i="1" s="1"/>
  <c r="DN207" i="1"/>
  <c r="DO207" i="1" s="1"/>
  <c r="DN197" i="1"/>
  <c r="DO197" i="1" s="1"/>
  <c r="DN188" i="1"/>
  <c r="DO188" i="1" s="1"/>
  <c r="DN149" i="1"/>
  <c r="DO149" i="1" s="1"/>
  <c r="DN158" i="1"/>
  <c r="DO158" i="1" s="1"/>
  <c r="DN153" i="1"/>
  <c r="DO153" i="1" s="1"/>
  <c r="DN115" i="1"/>
  <c r="DO115" i="1" s="1"/>
  <c r="DN89" i="1"/>
  <c r="DO89" i="1" s="1"/>
  <c r="DN108" i="1"/>
  <c r="DO108" i="1" s="1"/>
  <c r="DN140" i="1"/>
  <c r="DO140" i="1" s="1"/>
  <c r="DN102" i="1"/>
  <c r="DO102" i="1" s="1"/>
  <c r="DN101" i="1"/>
  <c r="DO101" i="1" s="1"/>
  <c r="DN110" i="1"/>
  <c r="DO110" i="1" s="1"/>
  <c r="DN55" i="1"/>
  <c r="DO55" i="1" s="1"/>
  <c r="DN68" i="1"/>
  <c r="DO68" i="1" s="1"/>
  <c r="DN40" i="1"/>
  <c r="DO40" i="1" s="1"/>
  <c r="DN286" i="1"/>
  <c r="DO286" i="1" s="1"/>
  <c r="DN257" i="1"/>
  <c r="DO257" i="1" s="1"/>
  <c r="DN265" i="1"/>
  <c r="DO265" i="1" s="1"/>
  <c r="DN247" i="1"/>
  <c r="DO247" i="1" s="1"/>
  <c r="DN244" i="1"/>
  <c r="DO244" i="1" s="1"/>
  <c r="DN251" i="1"/>
  <c r="DO251" i="1" s="1"/>
  <c r="DN218" i="1"/>
  <c r="DO218" i="1" s="1"/>
  <c r="DN222" i="1"/>
  <c r="DO222" i="1" s="1"/>
  <c r="DN226" i="1"/>
  <c r="DO226" i="1" s="1"/>
  <c r="DN201" i="1"/>
  <c r="DO201" i="1" s="1"/>
  <c r="DN200" i="1"/>
  <c r="DO200" i="1" s="1"/>
  <c r="DN181" i="1"/>
  <c r="DO181" i="1" s="1"/>
  <c r="DN186" i="1"/>
  <c r="DO186" i="1" s="1"/>
  <c r="DN148" i="1"/>
  <c r="DO148" i="1" s="1"/>
  <c r="DN155" i="1"/>
  <c r="DO155" i="1" s="1"/>
  <c r="DN156" i="1"/>
  <c r="DO156" i="1" s="1"/>
  <c r="DN109" i="1"/>
  <c r="DO109" i="1" s="1"/>
  <c r="DN83" i="1"/>
  <c r="DO83" i="1" s="1"/>
  <c r="DN98" i="1"/>
  <c r="DO98" i="1" s="1"/>
  <c r="DN124" i="1"/>
  <c r="DO124" i="1" s="1"/>
  <c r="DN88" i="1"/>
  <c r="DO88" i="1" s="1"/>
  <c r="DN96" i="1"/>
  <c r="DO96" i="1" s="1"/>
  <c r="DN100" i="1"/>
  <c r="DO100" i="1" s="1"/>
  <c r="DN69" i="1"/>
  <c r="DO69" i="1" s="1"/>
  <c r="DN53" i="1"/>
  <c r="DO53" i="1" s="1"/>
  <c r="DN39" i="1"/>
  <c r="DO39" i="1" s="1"/>
  <c r="DN284" i="1"/>
  <c r="DO284" i="1" s="1"/>
  <c r="DN249" i="1"/>
  <c r="DO249" i="1" s="1"/>
  <c r="DN264" i="1"/>
  <c r="DO264" i="1" s="1"/>
  <c r="DN246" i="1"/>
  <c r="DO246" i="1" s="1"/>
  <c r="DN243" i="1"/>
  <c r="DO243" i="1" s="1"/>
  <c r="DN250" i="1"/>
  <c r="DO250" i="1" s="1"/>
  <c r="DN227" i="1"/>
  <c r="DO227" i="1" s="1"/>
  <c r="DN217" i="1"/>
  <c r="DO217" i="1" s="1"/>
  <c r="DN260" i="1"/>
  <c r="DO260" i="1" s="1"/>
  <c r="DN231" i="1"/>
  <c r="DO231" i="1" s="1"/>
  <c r="DN196" i="1"/>
  <c r="DO196" i="1" s="1"/>
  <c r="DN204" i="1"/>
  <c r="DO204" i="1" s="1"/>
  <c r="DN179" i="1"/>
  <c r="DO179" i="1" s="1"/>
  <c r="DN170" i="1"/>
  <c r="DO170" i="1" s="1"/>
  <c r="DN91" i="1"/>
  <c r="DO91" i="1" s="1"/>
  <c r="DN84" i="1"/>
  <c r="DO84" i="1" s="1"/>
  <c r="DN138" i="1"/>
  <c r="DO138" i="1" s="1"/>
  <c r="DN71" i="1"/>
  <c r="DO71" i="1" s="1"/>
  <c r="DN37" i="1"/>
  <c r="DO37" i="1" s="1"/>
  <c r="DN285" i="1"/>
  <c r="DO285" i="1" s="1"/>
  <c r="DN259" i="1"/>
  <c r="DO259" i="1" s="1"/>
  <c r="DN219" i="1"/>
  <c r="DO219" i="1" s="1"/>
  <c r="DN205" i="1"/>
  <c r="DO205" i="1" s="1"/>
  <c r="DN199" i="1"/>
  <c r="DO199" i="1" s="1"/>
  <c r="DN185" i="1"/>
  <c r="DO185" i="1" s="1"/>
  <c r="DN154" i="1"/>
  <c r="DO154" i="1" s="1"/>
  <c r="DN85" i="1"/>
  <c r="DO85" i="1" s="1"/>
  <c r="DN113" i="1"/>
  <c r="DO113" i="1" s="1"/>
  <c r="DN135" i="1"/>
  <c r="DO135" i="1" s="1"/>
  <c r="DN70" i="1"/>
  <c r="DO70" i="1" s="1"/>
  <c r="DN42" i="1"/>
  <c r="DO42" i="1" s="1"/>
  <c r="DN283" i="1"/>
  <c r="DO283" i="1" s="1"/>
  <c r="DN253" i="1"/>
  <c r="DO253" i="1" s="1"/>
  <c r="DN230" i="1"/>
  <c r="DO230" i="1" s="1"/>
  <c r="DN211" i="1"/>
  <c r="DO211" i="1" s="1"/>
  <c r="DN183" i="1"/>
  <c r="DO183" i="1" s="1"/>
  <c r="DN172" i="1"/>
  <c r="DO172" i="1" s="1"/>
  <c r="DN152" i="1"/>
  <c r="DO152" i="1" s="1"/>
  <c r="DN136" i="1"/>
  <c r="DO136" i="1" s="1"/>
  <c r="DN139" i="1"/>
  <c r="DO139" i="1" s="1"/>
  <c r="DN87" i="1"/>
  <c r="DO87" i="1" s="1"/>
  <c r="DN59" i="1"/>
  <c r="DO59" i="1" s="1"/>
  <c r="DN38" i="1"/>
  <c r="DO38" i="1" s="1"/>
  <c r="DN267" i="1"/>
  <c r="DO267" i="1" s="1"/>
  <c r="DN242" i="1"/>
  <c r="DO242" i="1" s="1"/>
  <c r="DN223" i="1"/>
  <c r="DO223" i="1" s="1"/>
  <c r="DN195" i="1"/>
  <c r="DO195" i="1" s="1"/>
  <c r="DN180" i="1"/>
  <c r="DO180" i="1" s="1"/>
  <c r="DN169" i="1"/>
  <c r="DO169" i="1" s="1"/>
  <c r="DN137" i="1"/>
  <c r="DO137" i="1" s="1"/>
  <c r="DN128" i="1"/>
  <c r="DO128" i="1" s="1"/>
  <c r="DN141" i="1"/>
  <c r="DO141" i="1" s="1"/>
  <c r="DN134" i="1"/>
  <c r="DO134" i="1" s="1"/>
  <c r="DN57" i="1"/>
  <c r="DO57" i="1" s="1"/>
  <c r="DN26" i="1"/>
  <c r="DO26" i="1" s="1"/>
  <c r="DN256" i="1"/>
  <c r="DO256" i="1" s="1"/>
  <c r="DN241" i="1"/>
  <c r="DO241" i="1" s="1"/>
  <c r="DN228" i="1"/>
  <c r="DO228" i="1" s="1"/>
  <c r="DN209" i="1"/>
  <c r="DO209" i="1" s="1"/>
  <c r="DN187" i="1"/>
  <c r="DO187" i="1" s="1"/>
  <c r="DN171" i="1"/>
  <c r="DO171" i="1" s="1"/>
  <c r="DN129" i="1"/>
  <c r="DO129" i="1" s="1"/>
  <c r="DN121" i="1"/>
  <c r="DO121" i="1" s="1"/>
  <c r="DN120" i="1"/>
  <c r="DO120" i="1" s="1"/>
  <c r="DN123" i="1"/>
  <c r="DO123" i="1" s="1"/>
  <c r="DN58" i="1"/>
  <c r="DO58" i="1" s="1"/>
  <c r="DN25" i="1"/>
  <c r="DO25" i="1" s="1"/>
  <c r="DN248" i="1"/>
  <c r="DO248" i="1" s="1"/>
  <c r="DN239" i="1"/>
  <c r="DO239" i="1" s="1"/>
  <c r="DN203" i="1"/>
  <c r="DO203" i="1" s="1"/>
  <c r="DN206" i="1"/>
  <c r="DO206" i="1" s="1"/>
  <c r="DN182" i="1"/>
  <c r="DO182" i="1" s="1"/>
  <c r="DN150" i="1"/>
  <c r="DO150" i="1" s="1"/>
  <c r="DN99" i="1"/>
  <c r="DO99" i="1" s="1"/>
  <c r="DN90" i="1"/>
  <c r="DO90" i="1" s="1"/>
  <c r="DN86" i="1"/>
  <c r="DO86" i="1" s="1"/>
  <c r="DN56" i="1"/>
  <c r="DO56" i="1" s="1"/>
  <c r="DN43" i="1"/>
  <c r="DO43" i="1" s="1"/>
  <c r="DJ347" i="1"/>
  <c r="DL347" i="1" s="1"/>
  <c r="DI347" i="1"/>
  <c r="DJ341" i="1"/>
  <c r="DL341" i="1" s="1"/>
  <c r="DI341" i="1"/>
  <c r="DJ333" i="1"/>
  <c r="DL333" i="1" s="1"/>
  <c r="DI333" i="1"/>
  <c r="DJ309" i="1"/>
  <c r="DL309" i="1" s="1"/>
  <c r="DI309" i="1"/>
  <c r="DJ306" i="1"/>
  <c r="DL306" i="1" s="1"/>
  <c r="DI306" i="1"/>
  <c r="DJ299" i="1"/>
  <c r="DL299" i="1" s="1"/>
  <c r="DI299" i="1"/>
  <c r="DJ304" i="1"/>
  <c r="DL304" i="1" s="1"/>
  <c r="DI304" i="1"/>
  <c r="DJ303" i="1"/>
  <c r="DL303" i="1" s="1"/>
  <c r="DI303" i="1"/>
  <c r="DJ302" i="1"/>
  <c r="DL302" i="1" s="1"/>
  <c r="DI302" i="1"/>
  <c r="DJ301" i="1"/>
  <c r="DL301" i="1" s="1"/>
  <c r="DI301" i="1"/>
  <c r="DJ298" i="1"/>
  <c r="DL298" i="1" s="1"/>
  <c r="DI298" i="1"/>
  <c r="DJ297" i="1"/>
  <c r="DL297" i="1" s="1"/>
  <c r="DI297" i="1"/>
  <c r="DJ290" i="1"/>
  <c r="DL290" i="1" s="1"/>
  <c r="DI290" i="1"/>
  <c r="DJ280" i="1"/>
  <c r="DL280" i="1" s="1"/>
  <c r="DI280" i="1"/>
  <c r="DJ279" i="1"/>
  <c r="DL279" i="1" s="1"/>
  <c r="DI279" i="1"/>
  <c r="DJ278" i="1"/>
  <c r="DL278" i="1" s="1"/>
  <c r="DI278" i="1"/>
  <c r="DJ275" i="1"/>
  <c r="DL275" i="1" s="1"/>
  <c r="DI275" i="1"/>
  <c r="DJ274" i="1"/>
  <c r="DL274" i="1" s="1"/>
  <c r="DI274" i="1"/>
  <c r="DJ273" i="1"/>
  <c r="DL273" i="1" s="1"/>
  <c r="DI273" i="1"/>
  <c r="DJ272" i="1"/>
  <c r="DL272" i="1" s="1"/>
  <c r="DI272" i="1"/>
  <c r="DJ271" i="1"/>
  <c r="DL271" i="1" s="1"/>
  <c r="DI271" i="1"/>
  <c r="DJ270" i="1"/>
  <c r="DL270" i="1" s="1"/>
  <c r="DI270" i="1"/>
  <c r="DJ233" i="1"/>
  <c r="DL233" i="1" s="1"/>
  <c r="DI233" i="1"/>
  <c r="DJ215" i="1"/>
  <c r="DL215" i="1" s="1"/>
  <c r="DI215" i="1"/>
  <c r="DJ214" i="1"/>
  <c r="DL214" i="1" s="1"/>
  <c r="DI214" i="1"/>
  <c r="DJ213" i="1"/>
  <c r="DL213" i="1" s="1"/>
  <c r="DI213" i="1"/>
  <c r="DJ192" i="1"/>
  <c r="DL192" i="1" s="1"/>
  <c r="DI192" i="1"/>
  <c r="DJ191" i="1"/>
  <c r="DL191" i="1" s="1"/>
  <c r="DI191" i="1"/>
  <c r="DJ189" i="1"/>
  <c r="DL189" i="1" s="1"/>
  <c r="DI189" i="1"/>
  <c r="DJ177" i="1"/>
  <c r="DL177" i="1" s="1"/>
  <c r="DI177" i="1"/>
  <c r="DJ176" i="1"/>
  <c r="DL176" i="1" s="1"/>
  <c r="DI176" i="1"/>
  <c r="DJ175" i="1"/>
  <c r="DL175" i="1" s="1"/>
  <c r="DI175" i="1"/>
  <c r="DJ174" i="1"/>
  <c r="DL174" i="1" s="1"/>
  <c r="DI174" i="1"/>
  <c r="DJ168" i="1"/>
  <c r="DL168" i="1" s="1"/>
  <c r="DI168" i="1"/>
  <c r="DJ166" i="1"/>
  <c r="DL166" i="1" s="1"/>
  <c r="DI166" i="1"/>
  <c r="DJ165" i="1"/>
  <c r="DL165" i="1" s="1"/>
  <c r="DI165" i="1"/>
  <c r="DJ164" i="1"/>
  <c r="DL164" i="1" s="1"/>
  <c r="DI164" i="1"/>
  <c r="DJ163" i="1"/>
  <c r="DL163" i="1" s="1"/>
  <c r="DI163" i="1"/>
  <c r="DJ162" i="1"/>
  <c r="DL162" i="1" s="1"/>
  <c r="DI162" i="1"/>
  <c r="DJ161" i="1"/>
  <c r="DI161" i="1"/>
  <c r="DJ159" i="1"/>
  <c r="DL159" i="1" s="1"/>
  <c r="DI159" i="1"/>
  <c r="DJ144" i="1"/>
  <c r="DL144" i="1" s="1"/>
  <c r="DI144" i="1"/>
  <c r="DJ142" i="1"/>
  <c r="DL142" i="1" s="1"/>
  <c r="DI142" i="1"/>
  <c r="DJ133" i="1"/>
  <c r="DL133" i="1" s="1"/>
  <c r="DI133" i="1"/>
  <c r="DJ132" i="1"/>
  <c r="DL132" i="1" s="1"/>
  <c r="DI132" i="1"/>
  <c r="DJ131" i="1"/>
  <c r="DL131" i="1" s="1"/>
  <c r="DI131" i="1"/>
  <c r="DJ127" i="1"/>
  <c r="DL127" i="1" s="1"/>
  <c r="DI127" i="1"/>
  <c r="DJ126" i="1"/>
  <c r="DL126" i="1" s="1"/>
  <c r="DI126" i="1"/>
  <c r="DJ119" i="1"/>
  <c r="DL119" i="1" s="1"/>
  <c r="DI119" i="1"/>
  <c r="DJ118" i="1"/>
  <c r="DL118" i="1" s="1"/>
  <c r="DI118" i="1"/>
  <c r="DJ107" i="1"/>
  <c r="DL107" i="1" s="1"/>
  <c r="DI107" i="1"/>
  <c r="DJ106" i="1"/>
  <c r="DL106" i="1" s="1"/>
  <c r="DI106" i="1"/>
  <c r="DJ105" i="1"/>
  <c r="DL105" i="1" s="1"/>
  <c r="DI105" i="1"/>
  <c r="DJ95" i="1"/>
  <c r="DL95" i="1" s="1"/>
  <c r="DI95" i="1"/>
  <c r="DJ94" i="1"/>
  <c r="DL94" i="1" s="1"/>
  <c r="DI94" i="1"/>
  <c r="DJ93" i="1"/>
  <c r="DL93" i="1" s="1"/>
  <c r="DI93" i="1"/>
  <c r="DJ82" i="1"/>
  <c r="DL82" i="1" s="1"/>
  <c r="DI82" i="1"/>
  <c r="DJ81" i="1"/>
  <c r="DL81" i="1" s="1"/>
  <c r="DI81" i="1"/>
  <c r="DJ80" i="1"/>
  <c r="DL80" i="1" s="1"/>
  <c r="DI80" i="1"/>
  <c r="DJ78" i="1"/>
  <c r="DL78" i="1" s="1"/>
  <c r="DI78" i="1"/>
  <c r="DJ77" i="1"/>
  <c r="DL77" i="1" s="1"/>
  <c r="DI77" i="1"/>
  <c r="DJ76" i="1"/>
  <c r="DL76" i="1" s="1"/>
  <c r="DI76" i="1"/>
  <c r="DJ75" i="1"/>
  <c r="DL75" i="1" s="1"/>
  <c r="DI75" i="1"/>
  <c r="DJ74" i="1"/>
  <c r="DL74" i="1" s="1"/>
  <c r="DI74" i="1"/>
  <c r="DJ73" i="1"/>
  <c r="DL73" i="1" s="1"/>
  <c r="DI73" i="1"/>
  <c r="DJ66" i="1"/>
  <c r="DI66" i="1"/>
  <c r="DJ62" i="1"/>
  <c r="DL62" i="1" s="1"/>
  <c r="DI62" i="1"/>
  <c r="DJ52" i="1"/>
  <c r="DL52" i="1" s="1"/>
  <c r="DI52" i="1"/>
  <c r="DJ51" i="1"/>
  <c r="DL51" i="1" s="1"/>
  <c r="DI51" i="1"/>
  <c r="DJ50" i="1"/>
  <c r="DL50" i="1" s="1"/>
  <c r="DI50" i="1"/>
  <c r="DJ49" i="1"/>
  <c r="DL49" i="1" s="1"/>
  <c r="DI49" i="1"/>
  <c r="DJ48" i="1"/>
  <c r="DL48" i="1" s="1"/>
  <c r="DI48" i="1"/>
  <c r="DJ47" i="1"/>
  <c r="DL47" i="1" s="1"/>
  <c r="DI47" i="1"/>
  <c r="DJ46" i="1"/>
  <c r="DL46" i="1" s="1"/>
  <c r="DI46" i="1"/>
  <c r="DJ45" i="1"/>
  <c r="DL45" i="1" s="1"/>
  <c r="DI45" i="1"/>
  <c r="DJ28" i="1"/>
  <c r="DL28" i="1" s="1"/>
  <c r="DI28" i="1"/>
  <c r="E14" i="1" l="1"/>
  <c r="E401" i="1"/>
  <c r="E13" i="1"/>
  <c r="E400" i="1"/>
  <c r="DL66" i="1"/>
  <c r="DL161" i="1"/>
  <c r="DK28" i="1"/>
  <c r="DM28" i="1" s="1"/>
  <c r="DK309" i="1"/>
  <c r="DK62" i="1"/>
  <c r="H62" i="1" s="1"/>
  <c r="DK66" i="1"/>
  <c r="DK73" i="1"/>
  <c r="H73" i="1" s="1"/>
  <c r="DK74" i="1"/>
  <c r="H74" i="1" s="1"/>
  <c r="DK75" i="1"/>
  <c r="H75" i="1" s="1"/>
  <c r="DK76" i="1"/>
  <c r="H76" i="1" s="1"/>
  <c r="DK77" i="1"/>
  <c r="H77" i="1" s="1"/>
  <c r="DK78" i="1"/>
  <c r="H78" i="1" s="1"/>
  <c r="DK80" i="1"/>
  <c r="H80" i="1" s="1"/>
  <c r="DK81" i="1"/>
  <c r="H81" i="1" s="1"/>
  <c r="DK82" i="1"/>
  <c r="H82" i="1" s="1"/>
  <c r="DK94" i="1"/>
  <c r="DK105" i="1"/>
  <c r="DK106" i="1"/>
  <c r="DK107" i="1"/>
  <c r="DK118" i="1"/>
  <c r="DK119" i="1"/>
  <c r="DK126" i="1"/>
  <c r="DK127" i="1"/>
  <c r="DK131" i="1"/>
  <c r="DK133" i="1"/>
  <c r="DK142" i="1"/>
  <c r="DK144" i="1"/>
  <c r="DK159" i="1"/>
  <c r="DK175" i="1"/>
  <c r="DK177" i="1"/>
  <c r="DK191" i="1"/>
  <c r="DK192" i="1"/>
  <c r="DK213" i="1"/>
  <c r="DK214" i="1"/>
  <c r="DK215" i="1"/>
  <c r="DK278" i="1"/>
  <c r="DK280" i="1"/>
  <c r="DK290" i="1"/>
  <c r="DK45" i="1"/>
  <c r="H45" i="1" s="1"/>
  <c r="DK46" i="1"/>
  <c r="H46" i="1" s="1"/>
  <c r="DK47" i="1"/>
  <c r="H47" i="1" s="1"/>
  <c r="DK48" i="1"/>
  <c r="H48" i="1" s="1"/>
  <c r="DK49" i="1"/>
  <c r="H49" i="1" s="1"/>
  <c r="DK50" i="1"/>
  <c r="H50" i="1" s="1"/>
  <c r="DK51" i="1"/>
  <c r="H51" i="1" s="1"/>
  <c r="DK52" i="1"/>
  <c r="H52" i="1" s="1"/>
  <c r="DK93" i="1"/>
  <c r="DK95" i="1"/>
  <c r="DK132" i="1"/>
  <c r="DK161" i="1"/>
  <c r="DK162" i="1"/>
  <c r="DK163" i="1"/>
  <c r="DK164" i="1"/>
  <c r="DK165" i="1"/>
  <c r="DK166" i="1"/>
  <c r="DK168" i="1"/>
  <c r="DK174" i="1"/>
  <c r="DK176" i="1"/>
  <c r="DK189" i="1"/>
  <c r="DK233" i="1"/>
  <c r="DK270" i="1"/>
  <c r="DK271" i="1"/>
  <c r="DK272" i="1"/>
  <c r="DK273" i="1"/>
  <c r="DK274" i="1"/>
  <c r="DK275" i="1"/>
  <c r="DK279" i="1"/>
  <c r="DK297" i="1"/>
  <c r="DM297" i="1" s="1"/>
  <c r="DK298" i="1"/>
  <c r="DK301" i="1"/>
  <c r="DK302" i="1"/>
  <c r="DK303" i="1"/>
  <c r="DK304" i="1"/>
  <c r="DK306" i="1"/>
  <c r="DK333" i="1"/>
  <c r="DK341" i="1"/>
  <c r="DK347" i="1"/>
  <c r="DK299" i="1"/>
  <c r="H299" i="1" s="1"/>
  <c r="E402" i="1" l="1"/>
  <c r="H66" i="1"/>
  <c r="H347" i="1"/>
  <c r="H341" i="1"/>
  <c r="H333" i="1"/>
  <c r="H303" i="1"/>
  <c r="H301" i="1"/>
  <c r="H297" i="1"/>
  <c r="H279" i="1"/>
  <c r="H274" i="1"/>
  <c r="H272" i="1"/>
  <c r="H270" i="1"/>
  <c r="H189" i="1"/>
  <c r="H174" i="1"/>
  <c r="H165" i="1"/>
  <c r="H163" i="1"/>
  <c r="H161" i="1"/>
  <c r="H132" i="1"/>
  <c r="H95" i="1"/>
  <c r="H280" i="1"/>
  <c r="H214" i="1"/>
  <c r="H192" i="1"/>
  <c r="H175" i="1"/>
  <c r="H159" i="1"/>
  <c r="H133" i="1"/>
  <c r="H126" i="1"/>
  <c r="H118" i="1"/>
  <c r="H106" i="1"/>
  <c r="H306" i="1"/>
  <c r="H304" i="1"/>
  <c r="H302" i="1"/>
  <c r="H298" i="1"/>
  <c r="H275" i="1"/>
  <c r="H273" i="1"/>
  <c r="H271" i="1"/>
  <c r="H233" i="1"/>
  <c r="H176" i="1"/>
  <c r="H168" i="1"/>
  <c r="H166" i="1"/>
  <c r="H164" i="1"/>
  <c r="H162" i="1"/>
  <c r="H93" i="1"/>
  <c r="H290" i="1"/>
  <c r="H278" i="1"/>
  <c r="H215" i="1"/>
  <c r="H213" i="1"/>
  <c r="H191" i="1"/>
  <c r="H177" i="1"/>
  <c r="H144" i="1"/>
  <c r="H142" i="1"/>
  <c r="H131" i="1"/>
  <c r="H127" i="1"/>
  <c r="H119" i="1"/>
  <c r="H107" i="1"/>
  <c r="H105" i="1"/>
  <c r="H94" i="1"/>
  <c r="H309" i="1"/>
  <c r="H28" i="1"/>
  <c r="DJ375" i="1" l="1"/>
  <c r="DL375" i="1" s="1"/>
  <c r="DI375" i="1"/>
  <c r="DJ373" i="1"/>
  <c r="DI373" i="1"/>
  <c r="DJ372" i="1"/>
  <c r="DI372" i="1"/>
  <c r="DJ371" i="1"/>
  <c r="DI371" i="1"/>
  <c r="DJ370" i="1"/>
  <c r="DI370" i="1"/>
  <c r="DJ369" i="1"/>
  <c r="DI369" i="1"/>
  <c r="DJ368" i="1"/>
  <c r="DI368" i="1"/>
  <c r="DJ366" i="1"/>
  <c r="DI366" i="1"/>
  <c r="DJ365" i="1"/>
  <c r="DI365" i="1"/>
  <c r="DJ364" i="1"/>
  <c r="DI364" i="1"/>
  <c r="DJ363" i="1"/>
  <c r="DI363" i="1"/>
  <c r="DJ362" i="1"/>
  <c r="DI362" i="1"/>
  <c r="DJ361" i="1"/>
  <c r="DI361" i="1"/>
  <c r="DJ359" i="1"/>
  <c r="DI359" i="1"/>
  <c r="DJ358" i="1"/>
  <c r="DI358" i="1"/>
  <c r="DJ357" i="1"/>
  <c r="DI357" i="1"/>
  <c r="DJ356" i="1"/>
  <c r="DI356" i="1"/>
  <c r="DJ355" i="1"/>
  <c r="DI355" i="1"/>
  <c r="DJ354" i="1"/>
  <c r="DI354" i="1"/>
  <c r="DL361" i="1" l="1"/>
  <c r="DL362" i="1"/>
  <c r="DL363" i="1"/>
  <c r="DL364" i="1"/>
  <c r="DL365" i="1"/>
  <c r="DL366" i="1"/>
  <c r="DL368" i="1"/>
  <c r="DL369" i="1"/>
  <c r="DL370" i="1"/>
  <c r="DL371" i="1"/>
  <c r="DL372" i="1"/>
  <c r="DL373" i="1"/>
  <c r="DL354" i="1"/>
  <c r="DL355" i="1"/>
  <c r="DL356" i="1"/>
  <c r="DL357" i="1"/>
  <c r="DL358" i="1"/>
  <c r="DL359" i="1"/>
  <c r="DK361" i="1"/>
  <c r="DK362" i="1"/>
  <c r="DK363" i="1"/>
  <c r="DK364" i="1"/>
  <c r="DK365" i="1"/>
  <c r="DK368" i="1"/>
  <c r="DK369" i="1"/>
  <c r="DK370" i="1"/>
  <c r="DK371" i="1"/>
  <c r="DK372" i="1"/>
  <c r="DK373" i="1"/>
  <c r="DK375" i="1"/>
  <c r="H375" i="1" s="1"/>
  <c r="DK354" i="1"/>
  <c r="DM354" i="1" s="1"/>
  <c r="DK355" i="1"/>
  <c r="DK356" i="1"/>
  <c r="DK357" i="1"/>
  <c r="DK358" i="1"/>
  <c r="DK359" i="1"/>
  <c r="DK366" i="1"/>
  <c r="H372" i="1" l="1"/>
  <c r="H370" i="1"/>
  <c r="H368" i="1"/>
  <c r="H364" i="1"/>
  <c r="H362" i="1"/>
  <c r="H366" i="1"/>
  <c r="H373" i="1"/>
  <c r="H371" i="1"/>
  <c r="H369" i="1"/>
  <c r="H365" i="1"/>
  <c r="H363" i="1"/>
  <c r="H361" i="1"/>
  <c r="H359" i="1"/>
  <c r="H357" i="1"/>
  <c r="H355" i="1"/>
  <c r="H358" i="1"/>
  <c r="H356" i="1"/>
  <c r="H354" i="1"/>
  <c r="DJ349" i="1" l="1"/>
  <c r="DI349" i="1"/>
  <c r="DJ346" i="1"/>
  <c r="DI346" i="1"/>
  <c r="DJ345" i="1"/>
  <c r="DI345" i="1"/>
  <c r="DJ344" i="1"/>
  <c r="DI344" i="1"/>
  <c r="DJ343" i="1"/>
  <c r="DI343" i="1"/>
  <c r="DJ339" i="1"/>
  <c r="DI339" i="1"/>
  <c r="DJ338" i="1"/>
  <c r="DI338" i="1"/>
  <c r="DJ337" i="1"/>
  <c r="DI337" i="1"/>
  <c r="DJ336" i="1"/>
  <c r="DI336" i="1"/>
  <c r="DJ335" i="1"/>
  <c r="DI335" i="1"/>
  <c r="DJ331" i="1"/>
  <c r="DL331" i="1" s="1"/>
  <c r="DI331" i="1"/>
  <c r="DJ329" i="1"/>
  <c r="DI329" i="1"/>
  <c r="DJ328" i="1"/>
  <c r="DI328" i="1"/>
  <c r="DJ326" i="1"/>
  <c r="DI326" i="1"/>
  <c r="DJ325" i="1"/>
  <c r="DI325" i="1"/>
  <c r="DJ324" i="1"/>
  <c r="DI324" i="1"/>
  <c r="DJ323" i="1"/>
  <c r="DI323" i="1"/>
  <c r="DJ322" i="1"/>
  <c r="DI322" i="1"/>
  <c r="DJ321" i="1"/>
  <c r="DI321" i="1"/>
  <c r="DJ319" i="1"/>
  <c r="DI319" i="1"/>
  <c r="DJ318" i="1"/>
  <c r="DI318" i="1"/>
  <c r="DJ317" i="1"/>
  <c r="DI317" i="1"/>
  <c r="DJ316" i="1"/>
  <c r="DI316" i="1"/>
  <c r="DJ315" i="1"/>
  <c r="DI315" i="1"/>
  <c r="DJ314" i="1"/>
  <c r="DI314" i="1"/>
  <c r="DJ312" i="1"/>
  <c r="DL312" i="1" s="1"/>
  <c r="DI312" i="1"/>
  <c r="DJ311" i="1"/>
  <c r="DL311" i="1" s="1"/>
  <c r="DI311" i="1"/>
  <c r="DJ308" i="1"/>
  <c r="DL308" i="1" s="1"/>
  <c r="DI308" i="1"/>
  <c r="DI14" i="1"/>
  <c r="DL314" i="1" l="1"/>
  <c r="DL315" i="1"/>
  <c r="DL316" i="1"/>
  <c r="DL317" i="1"/>
  <c r="DL318" i="1"/>
  <c r="DL319" i="1"/>
  <c r="DL321" i="1"/>
  <c r="DL322" i="1"/>
  <c r="DL323" i="1"/>
  <c r="DL324" i="1"/>
  <c r="DL325" i="1"/>
  <c r="DL326" i="1"/>
  <c r="DL328" i="1"/>
  <c r="DL329" i="1"/>
  <c r="DL335" i="1"/>
  <c r="DL336" i="1"/>
  <c r="DL337" i="1"/>
  <c r="DL338" i="1"/>
  <c r="DL339" i="1"/>
  <c r="DL343" i="1"/>
  <c r="DL344" i="1"/>
  <c r="DL345" i="1"/>
  <c r="DL346" i="1"/>
  <c r="DL349" i="1"/>
  <c r="DK14" i="1"/>
  <c r="DK316" i="1"/>
  <c r="DK345" i="1"/>
  <c r="DK336" i="1"/>
  <c r="DK323" i="1"/>
  <c r="DK315" i="1"/>
  <c r="DK335" i="1"/>
  <c r="DK349" i="1"/>
  <c r="DK343" i="1"/>
  <c r="DK346" i="1"/>
  <c r="DK344" i="1"/>
  <c r="DK337" i="1"/>
  <c r="DK338" i="1"/>
  <c r="DK339" i="1"/>
  <c r="DK331" i="1"/>
  <c r="H331" i="1" s="1"/>
  <c r="DK328" i="1"/>
  <c r="DK329" i="1"/>
  <c r="DK321" i="1"/>
  <c r="DK324" i="1"/>
  <c r="DK325" i="1"/>
  <c r="DK322" i="1"/>
  <c r="DK326" i="1"/>
  <c r="DK314" i="1"/>
  <c r="DK317" i="1"/>
  <c r="DK318" i="1"/>
  <c r="DK319" i="1"/>
  <c r="DK311" i="1"/>
  <c r="H311" i="1" s="1"/>
  <c r="DK312" i="1"/>
  <c r="H312" i="1" s="1"/>
  <c r="DK308" i="1"/>
  <c r="H308" i="1" s="1"/>
  <c r="DM14" i="1" l="1"/>
  <c r="I10" i="11" s="1"/>
  <c r="G10" i="11" s="1"/>
  <c r="DN14" i="1"/>
  <c r="H319" i="1"/>
  <c r="H317" i="1"/>
  <c r="H326" i="1"/>
  <c r="H325" i="1"/>
  <c r="H321" i="1"/>
  <c r="H328" i="1"/>
  <c r="H339" i="1"/>
  <c r="H337" i="1"/>
  <c r="H346" i="1"/>
  <c r="H315" i="1"/>
  <c r="H336" i="1"/>
  <c r="H316" i="1"/>
  <c r="H318" i="1"/>
  <c r="H314" i="1"/>
  <c r="H322" i="1"/>
  <c r="H324" i="1"/>
  <c r="H329" i="1"/>
  <c r="H338" i="1"/>
  <c r="H344" i="1"/>
  <c r="H343" i="1"/>
  <c r="H349" i="1"/>
  <c r="H335" i="1"/>
  <c r="H323" i="1"/>
  <c r="H345" i="1"/>
  <c r="H14" i="1" l="1"/>
  <c r="J10" i="11"/>
  <c r="DN13" i="1" l="1"/>
  <c r="DO14" i="1"/>
  <c r="DN385" i="1"/>
  <c r="DN384" i="1" s="1"/>
  <c r="DN145" i="1"/>
  <c r="DO145" i="1" s="1"/>
  <c r="DN146" i="1"/>
  <c r="DO146" i="1" s="1"/>
  <c r="DN147" i="1"/>
  <c r="DO147" i="1" s="1"/>
  <c r="DN383" i="1"/>
  <c r="DN382" i="1" s="1"/>
  <c r="DN349" i="1"/>
  <c r="DN350" i="1"/>
  <c r="DO350" i="1" s="1"/>
  <c r="DN351" i="1"/>
  <c r="DO351" i="1" s="1"/>
  <c r="DN106" i="1"/>
  <c r="DO106" i="1" s="1"/>
  <c r="DN28" i="1"/>
  <c r="DN75" i="1"/>
  <c r="DO75" i="1" s="1"/>
  <c r="DN105" i="1"/>
  <c r="DN30" i="1"/>
  <c r="DO30" i="1" s="1"/>
  <c r="DN326" i="1"/>
  <c r="DO326" i="1" s="1"/>
  <c r="DN32" i="1"/>
  <c r="DO32" i="1" s="1"/>
  <c r="DN165" i="1"/>
  <c r="DO165" i="1" s="1"/>
  <c r="DN76" i="1"/>
  <c r="DO76" i="1" s="1"/>
  <c r="DN293" i="1"/>
  <c r="DO293" i="1" s="1"/>
  <c r="DN366" i="1"/>
  <c r="DO366" i="1" s="1"/>
  <c r="DN22" i="1"/>
  <c r="DO22" i="1" s="1"/>
  <c r="DN319" i="1"/>
  <c r="DO319" i="1" s="1"/>
  <c r="DN234" i="1"/>
  <c r="DO234" i="1" s="1"/>
  <c r="DN215" i="1"/>
  <c r="DO215" i="1" s="1"/>
  <c r="DN236" i="1"/>
  <c r="DO236" i="1" s="1"/>
  <c r="DN20" i="1"/>
  <c r="DO20" i="1" s="1"/>
  <c r="DN175" i="1"/>
  <c r="DO175" i="1" s="1"/>
  <c r="DN107" i="1"/>
  <c r="DO107" i="1" s="1"/>
  <c r="DN80" i="1"/>
  <c r="DN127" i="1"/>
  <c r="DO127" i="1" s="1"/>
  <c r="DN235" i="1"/>
  <c r="DO235" i="1" s="1"/>
  <c r="DN176" i="1"/>
  <c r="DO176" i="1" s="1"/>
  <c r="DN46" i="1"/>
  <c r="DO46" i="1" s="1"/>
  <c r="DN355" i="1"/>
  <c r="DO355" i="1" s="1"/>
  <c r="DN21" i="1"/>
  <c r="DO21" i="1" s="1"/>
  <c r="DN298" i="1"/>
  <c r="DO298" i="1" s="1"/>
  <c r="DN191" i="1"/>
  <c r="DN131" i="1"/>
  <c r="DN66" i="1"/>
  <c r="DO66" i="1" s="1"/>
  <c r="DN361" i="1"/>
  <c r="DN378" i="1"/>
  <c r="DO378" i="1" s="1"/>
  <c r="DN144" i="1"/>
  <c r="DN377" i="1"/>
  <c r="DN67" i="1"/>
  <c r="DO67" i="1" s="1"/>
  <c r="DO294" i="1"/>
  <c r="DN344" i="1"/>
  <c r="DO344" i="1" s="1"/>
  <c r="DN306" i="1"/>
  <c r="DN305" i="1" s="1"/>
  <c r="DN52" i="1"/>
  <c r="DO52" i="1" s="1"/>
  <c r="DN315" i="1"/>
  <c r="DO315" i="1" s="1"/>
  <c r="DN95" i="1"/>
  <c r="DO95" i="1" s="1"/>
  <c r="DN282" i="1"/>
  <c r="DO282" i="1" s="1"/>
  <c r="DN36" i="1"/>
  <c r="DO36" i="1" s="1"/>
  <c r="DN343" i="1"/>
  <c r="DN369" i="1"/>
  <c r="DO369" i="1" s="1"/>
  <c r="DN311" i="1"/>
  <c r="DN270" i="1"/>
  <c r="DN166" i="1"/>
  <c r="DO166" i="1" s="1"/>
  <c r="DN94" i="1"/>
  <c r="DO94" i="1" s="1"/>
  <c r="DN345" i="1"/>
  <c r="DO345" i="1" s="1"/>
  <c r="DN299" i="1"/>
  <c r="DO299" i="1" s="1"/>
  <c r="DN24" i="1"/>
  <c r="DO24" i="1" s="1"/>
  <c r="DN237" i="1"/>
  <c r="DO237" i="1" s="1"/>
  <c r="DN161" i="1"/>
  <c r="DN308" i="1"/>
  <c r="DN65" i="1"/>
  <c r="DO65" i="1" s="1"/>
  <c r="DN159" i="1"/>
  <c r="DO159" i="1" s="1"/>
  <c r="DN323" i="1"/>
  <c r="DO323" i="1" s="1"/>
  <c r="DN168" i="1"/>
  <c r="DN167" i="1" s="1"/>
  <c r="DN33" i="1"/>
  <c r="DO33" i="1" s="1"/>
  <c r="DN333" i="1"/>
  <c r="DN332" i="1" s="1"/>
  <c r="DN335" i="1"/>
  <c r="DN339" i="1"/>
  <c r="DO339" i="1" s="1"/>
  <c r="DN362" i="1"/>
  <c r="DO362" i="1" s="1"/>
  <c r="DN280" i="1"/>
  <c r="DO280" i="1" s="1"/>
  <c r="DN177" i="1"/>
  <c r="DO177" i="1" s="1"/>
  <c r="DN142" i="1"/>
  <c r="DO142" i="1" s="1"/>
  <c r="DN276" i="1"/>
  <c r="DO276" i="1" s="1"/>
  <c r="DN214" i="1"/>
  <c r="DO214" i="1" s="1"/>
  <c r="DN304" i="1"/>
  <c r="DO304" i="1" s="1"/>
  <c r="DN288" i="1"/>
  <c r="DO288" i="1" s="1"/>
  <c r="DN302" i="1"/>
  <c r="DO302" i="1" s="1"/>
  <c r="DN189" i="1"/>
  <c r="DO189" i="1" s="1"/>
  <c r="DN370" i="1"/>
  <c r="DO370" i="1" s="1"/>
  <c r="DN316" i="1"/>
  <c r="DO316" i="1" s="1"/>
  <c r="DN274" i="1"/>
  <c r="DO274" i="1" s="1"/>
  <c r="DN271" i="1"/>
  <c r="DO271" i="1" s="1"/>
  <c r="DN64" i="1"/>
  <c r="DO64" i="1" s="1"/>
  <c r="DN303" i="1"/>
  <c r="DO303" i="1" s="1"/>
  <c r="DN268" i="1"/>
  <c r="DO268" i="1" s="1"/>
  <c r="DN50" i="1"/>
  <c r="DO50" i="1" s="1"/>
  <c r="DN372" i="1"/>
  <c r="DO372" i="1" s="1"/>
  <c r="DN73" i="1"/>
  <c r="DN35" i="1"/>
  <c r="DO35" i="1" s="1"/>
  <c r="DN272" i="1"/>
  <c r="DO272" i="1" s="1"/>
  <c r="DN337" i="1"/>
  <c r="DO337" i="1" s="1"/>
  <c r="DN287" i="1"/>
  <c r="DO287" i="1" s="1"/>
  <c r="DN164" i="1"/>
  <c r="DO164" i="1" s="1"/>
  <c r="DN291" i="1"/>
  <c r="DO291" i="1" s="1"/>
  <c r="DN278" i="1"/>
  <c r="DN275" i="1"/>
  <c r="DO275" i="1" s="1"/>
  <c r="DN18" i="1"/>
  <c r="DO18" i="1" s="1"/>
  <c r="DN331" i="1"/>
  <c r="DN330" i="1" s="1"/>
  <c r="DN365" i="1"/>
  <c r="DO365" i="1" s="1"/>
  <c r="DN273" i="1"/>
  <c r="DO273" i="1" s="1"/>
  <c r="DN162" i="1"/>
  <c r="DO162" i="1" s="1"/>
  <c r="DN51" i="1"/>
  <c r="DO51" i="1" s="1"/>
  <c r="DN328" i="1"/>
  <c r="DN356" i="1"/>
  <c r="DO356" i="1" s="1"/>
  <c r="DN301" i="1"/>
  <c r="DN63" i="1"/>
  <c r="DO63" i="1" s="1"/>
  <c r="DN322" i="1"/>
  <c r="DO322" i="1" s="1"/>
  <c r="DN19" i="1"/>
  <c r="DO19" i="1" s="1"/>
  <c r="DN317" i="1"/>
  <c r="DO317" i="1" s="1"/>
  <c r="DN74" i="1"/>
  <c r="DO74" i="1" s="1"/>
  <c r="DN93" i="1"/>
  <c r="DN371" i="1"/>
  <c r="DO371" i="1" s="1"/>
  <c r="DN325" i="1"/>
  <c r="DO325" i="1" s="1"/>
  <c r="DN78" i="1"/>
  <c r="DO78" i="1" s="1"/>
  <c r="DN238" i="1"/>
  <c r="DO238" i="1" s="1"/>
  <c r="DN363" i="1"/>
  <c r="DO363" i="1" s="1"/>
  <c r="DN309" i="1"/>
  <c r="DO309" i="1" s="1"/>
  <c r="DN379" i="1"/>
  <c r="DO379" i="1" s="1"/>
  <c r="DN318" i="1"/>
  <c r="DO318" i="1" s="1"/>
  <c r="DN338" i="1"/>
  <c r="DO338" i="1" s="1"/>
  <c r="DN341" i="1"/>
  <c r="DN340" i="1" s="1"/>
  <c r="DN48" i="1"/>
  <c r="DO48" i="1" s="1"/>
  <c r="DN49" i="1"/>
  <c r="DO49" i="1" s="1"/>
  <c r="DN118" i="1"/>
  <c r="DN336" i="1"/>
  <c r="DO336" i="1" s="1"/>
  <c r="DN133" i="1"/>
  <c r="DO133" i="1" s="1"/>
  <c r="DN34" i="1"/>
  <c r="DO34" i="1" s="1"/>
  <c r="DN29" i="1"/>
  <c r="DO29" i="1" s="1"/>
  <c r="DN329" i="1"/>
  <c r="DO329" i="1" s="1"/>
  <c r="DN213" i="1"/>
  <c r="DN119" i="1"/>
  <c r="DO119" i="1" s="1"/>
  <c r="DN132" i="1"/>
  <c r="DO132" i="1" s="1"/>
  <c r="DN23" i="1"/>
  <c r="DO23" i="1" s="1"/>
  <c r="DN194" i="1"/>
  <c r="DO194" i="1" s="1"/>
  <c r="DN359" i="1"/>
  <c r="DO359" i="1" s="1"/>
  <c r="DN192" i="1"/>
  <c r="DO192" i="1" s="1"/>
  <c r="DN375" i="1"/>
  <c r="DN374" i="1" s="1"/>
  <c r="DN163" i="1"/>
  <c r="DO163" i="1" s="1"/>
  <c r="DN62" i="1"/>
  <c r="DN47" i="1"/>
  <c r="DO47" i="1" s="1"/>
  <c r="DN82" i="1"/>
  <c r="DO82" i="1" s="1"/>
  <c r="DN380" i="1"/>
  <c r="DO380" i="1" s="1"/>
  <c r="DN358" i="1"/>
  <c r="DO358" i="1" s="1"/>
  <c r="DN354" i="1"/>
  <c r="DN297" i="1"/>
  <c r="DN174" i="1"/>
  <c r="DN126" i="1"/>
  <c r="DN125" i="1" s="1"/>
  <c r="DN77" i="1"/>
  <c r="DO77" i="1" s="1"/>
  <c r="DN312" i="1"/>
  <c r="DO312" i="1" s="1"/>
  <c r="DN81" i="1"/>
  <c r="DO81" i="1" s="1"/>
  <c r="DN290" i="1"/>
  <c r="DN324" i="1"/>
  <c r="DO324" i="1" s="1"/>
  <c r="DN233" i="1"/>
  <c r="DN347" i="1"/>
  <c r="DO347" i="1" s="1"/>
  <c r="DN279" i="1"/>
  <c r="DO279" i="1" s="1"/>
  <c r="DN292" i="1"/>
  <c r="DO292" i="1" s="1"/>
  <c r="DN373" i="1"/>
  <c r="DO373" i="1" s="1"/>
  <c r="DN193" i="1"/>
  <c r="DO193" i="1" s="1"/>
  <c r="DN346" i="1"/>
  <c r="DO346" i="1" s="1"/>
  <c r="DN368" i="1"/>
  <c r="DN321" i="1"/>
  <c r="DN31" i="1"/>
  <c r="DO31" i="1" s="1"/>
  <c r="DN381" i="1"/>
  <c r="DO381" i="1" s="1"/>
  <c r="DN45" i="1"/>
  <c r="DN357" i="1"/>
  <c r="DO357" i="1" s="1"/>
  <c r="DN364" i="1"/>
  <c r="DO364" i="1" s="1"/>
  <c r="DN61" i="1" l="1"/>
  <c r="DN300" i="1"/>
  <c r="DN232" i="1"/>
  <c r="DM13" i="1"/>
  <c r="DM400" i="1"/>
  <c r="DO45" i="1"/>
  <c r="DN44" i="1"/>
  <c r="DO44" i="1" s="1"/>
  <c r="DO321" i="1"/>
  <c r="DN320" i="1"/>
  <c r="DO320" i="1" s="1"/>
  <c r="DO368" i="1"/>
  <c r="DN367" i="1"/>
  <c r="DO367" i="1" s="1"/>
  <c r="DN289" i="1"/>
  <c r="DO289" i="1" s="1"/>
  <c r="DO174" i="1"/>
  <c r="DN173" i="1"/>
  <c r="DO173" i="1" s="1"/>
  <c r="DO297" i="1"/>
  <c r="DN296" i="1"/>
  <c r="DO296" i="1" s="1"/>
  <c r="DO354" i="1"/>
  <c r="DN353" i="1"/>
  <c r="DO213" i="1"/>
  <c r="DN212" i="1"/>
  <c r="DO212" i="1" s="1"/>
  <c r="DN117" i="1"/>
  <c r="DO117" i="1" s="1"/>
  <c r="DO93" i="1"/>
  <c r="DN92" i="1"/>
  <c r="DO92" i="1" s="1"/>
  <c r="DO328" i="1"/>
  <c r="DN327" i="1"/>
  <c r="DO327" i="1" s="1"/>
  <c r="DO278" i="1"/>
  <c r="DO73" i="1"/>
  <c r="DN72" i="1"/>
  <c r="DO72" i="1" s="1"/>
  <c r="DO335" i="1"/>
  <c r="DN334" i="1"/>
  <c r="DO334" i="1" s="1"/>
  <c r="DO308" i="1"/>
  <c r="DN307" i="1"/>
  <c r="DO307" i="1" s="1"/>
  <c r="DO161" i="1"/>
  <c r="DN160" i="1"/>
  <c r="DO160" i="1" s="1"/>
  <c r="DO270" i="1"/>
  <c r="DN269" i="1"/>
  <c r="DO269" i="1" s="1"/>
  <c r="DO311" i="1"/>
  <c r="DN310" i="1"/>
  <c r="DO310" i="1" s="1"/>
  <c r="DO343" i="1"/>
  <c r="DN342" i="1"/>
  <c r="DO342" i="1" s="1"/>
  <c r="DO377" i="1"/>
  <c r="DN376" i="1"/>
  <c r="DM376" i="1" s="1"/>
  <c r="DN143" i="1"/>
  <c r="DO143" i="1" s="1"/>
  <c r="DO361" i="1"/>
  <c r="DN360" i="1"/>
  <c r="DO360" i="1" s="1"/>
  <c r="DO131" i="1"/>
  <c r="DN130" i="1"/>
  <c r="DO130" i="1" s="1"/>
  <c r="DO191" i="1"/>
  <c r="DN190" i="1"/>
  <c r="DO190" i="1" s="1"/>
  <c r="DO80" i="1"/>
  <c r="DN79" i="1"/>
  <c r="DO79" i="1" s="1"/>
  <c r="DO105" i="1"/>
  <c r="DN104" i="1"/>
  <c r="DO104" i="1" s="1"/>
  <c r="DO28" i="1"/>
  <c r="DN27" i="1"/>
  <c r="DO27" i="1" s="1"/>
  <c r="DO349" i="1"/>
  <c r="DN348" i="1"/>
  <c r="DO348" i="1" s="1"/>
  <c r="DO305" i="1"/>
  <c r="DO306" i="1"/>
  <c r="DO167" i="1"/>
  <c r="DO168" i="1"/>
  <c r="DO144" i="1"/>
  <c r="DM382" i="1"/>
  <c r="DO383" i="1"/>
  <c r="DO340" i="1"/>
  <c r="DO341" i="1"/>
  <c r="DO61" i="1"/>
  <c r="DO62" i="1"/>
  <c r="DO332" i="1"/>
  <c r="DO333" i="1"/>
  <c r="DO374" i="1"/>
  <c r="DO375" i="1"/>
  <c r="DO385" i="1"/>
  <c r="DO290" i="1"/>
  <c r="DO118" i="1"/>
  <c r="DO125" i="1"/>
  <c r="DO126" i="1"/>
  <c r="DO232" i="1"/>
  <c r="DO233" i="1"/>
  <c r="DO300" i="1"/>
  <c r="DO301" i="1"/>
  <c r="DO330" i="1"/>
  <c r="DO331" i="1"/>
  <c r="DO13" i="1"/>
  <c r="DN314" i="1"/>
  <c r="DN313" i="1" s="1"/>
  <c r="DN17" i="1"/>
  <c r="DN16" i="1" s="1"/>
  <c r="DN352" i="1" l="1"/>
  <c r="DM352" i="1" s="1"/>
  <c r="DN295" i="1"/>
  <c r="H13" i="1"/>
  <c r="DO313" i="1"/>
  <c r="DO314" i="1"/>
  <c r="DO376" i="1"/>
  <c r="DO384" i="1"/>
  <c r="H384" i="1"/>
  <c r="DO382" i="1"/>
  <c r="DO16" i="1"/>
  <c r="DO17" i="1"/>
  <c r="DO353" i="1"/>
  <c r="DN281" i="1"/>
  <c r="DN277" i="1" s="1"/>
  <c r="DL281" i="1"/>
  <c r="DL398" i="1" s="1"/>
  <c r="H281" i="1"/>
  <c r="DM295" i="1" l="1"/>
  <c r="H382" i="1"/>
  <c r="H376" i="1"/>
  <c r="DO352" i="1"/>
  <c r="DO281" i="1"/>
  <c r="DO295" i="1" l="1"/>
  <c r="H352" i="1"/>
  <c r="H295" i="1"/>
  <c r="DN15" i="1"/>
  <c r="DM15" i="1" s="1"/>
  <c r="DO277" i="1"/>
  <c r="DO15" i="1" l="1"/>
  <c r="DN398" i="1"/>
  <c r="DM401" i="1" s="1"/>
  <c r="DM402" i="1" s="1"/>
  <c r="DT419" i="1"/>
  <c r="DU419" i="1" s="1"/>
  <c r="DV419" i="1" s="1"/>
  <c r="G18" i="11" s="1"/>
  <c r="I18" i="11" s="1"/>
  <c r="J18" i="11" s="1"/>
  <c r="DT417" i="1"/>
  <c r="DU417" i="1" s="1"/>
  <c r="DV417" i="1" s="1"/>
  <c r="DT421" i="1"/>
  <c r="DW417" i="1" l="1"/>
  <c r="DX417" i="1" s="1"/>
  <c r="G17" i="11"/>
  <c r="I17" i="11" s="1"/>
  <c r="J17" i="11" s="1"/>
  <c r="H15" i="1"/>
  <c r="DU422" i="1"/>
  <c r="E56" i="12" s="1"/>
  <c r="E19" i="12" s="1"/>
  <c r="EH422" i="1"/>
  <c r="R56" i="12" s="1"/>
  <c r="R19" i="12" s="1"/>
  <c r="R20" i="12" s="1"/>
  <c r="R21" i="12" s="1"/>
  <c r="DT415" i="1"/>
  <c r="DU415" i="1" s="1"/>
  <c r="DV415" i="1" s="1"/>
  <c r="EL422" i="1"/>
  <c r="V56" i="12" s="1"/>
  <c r="V19" i="12" s="1"/>
  <c r="DT413" i="1"/>
  <c r="DU413" i="1" s="1"/>
  <c r="DV413" i="1" s="1"/>
  <c r="DU421" i="1"/>
  <c r="DV421" i="1" s="1"/>
  <c r="DY417" i="1"/>
  <c r="EC422" i="1"/>
  <c r="M56" i="12" s="1"/>
  <c r="M19" i="12" s="1"/>
  <c r="M20" i="12" s="1"/>
  <c r="M21" i="12" s="1"/>
  <c r="EO422" i="1"/>
  <c r="Y56" i="12" s="1"/>
  <c r="Y19" i="12" s="1"/>
  <c r="EA422" i="1"/>
  <c r="K56" i="12" s="1"/>
  <c r="K19" i="12" s="1"/>
  <c r="K20" i="12" s="1"/>
  <c r="K21" i="12" s="1"/>
  <c r="EM422" i="1"/>
  <c r="W56" i="12" s="1"/>
  <c r="W19" i="12" s="1"/>
  <c r="DY422" i="1"/>
  <c r="I56" i="12" s="1"/>
  <c r="I19" i="12" s="1"/>
  <c r="EK422" i="1"/>
  <c r="U56" i="12" s="1"/>
  <c r="U19" i="12" s="1"/>
  <c r="ED422" i="1"/>
  <c r="N56" i="12" s="1"/>
  <c r="N19" i="12" s="1"/>
  <c r="N20" i="12" s="1"/>
  <c r="N21" i="12" s="1"/>
  <c r="EP422" i="1"/>
  <c r="Z56" i="12" s="1"/>
  <c r="Z19" i="12" s="1"/>
  <c r="EN422" i="1"/>
  <c r="X56" i="12" s="1"/>
  <c r="X19" i="12" s="1"/>
  <c r="EJ422" i="1"/>
  <c r="T56" i="12" s="1"/>
  <c r="T19" i="12" s="1"/>
  <c r="EQ422" i="1"/>
  <c r="AA56" i="12" s="1"/>
  <c r="AA19" i="12" s="1"/>
  <c r="EG422" i="1"/>
  <c r="Q56" i="12" s="1"/>
  <c r="Q19" i="12" s="1"/>
  <c r="Q20" i="12" s="1"/>
  <c r="Q21" i="12" s="1"/>
  <c r="EI422" i="1"/>
  <c r="S56" i="12" s="1"/>
  <c r="S19" i="12" s="1"/>
  <c r="S20" i="12" s="1"/>
  <c r="S21" i="12" s="1"/>
  <c r="DT411" i="1"/>
  <c r="DU411" i="1" s="1"/>
  <c r="DV411" i="1" s="1"/>
  <c r="DW419" i="1"/>
  <c r="DX419" i="1" s="1"/>
  <c r="DY419" i="1" s="1"/>
  <c r="EE422" i="1"/>
  <c r="O56" i="12" s="1"/>
  <c r="O19" i="12" s="1"/>
  <c r="O20" i="12" s="1"/>
  <c r="O21" i="12" s="1"/>
  <c r="DV422" i="1"/>
  <c r="F56" i="12" s="1"/>
  <c r="F19" i="12" s="1"/>
  <c r="DX422" i="1"/>
  <c r="H56" i="12" s="1"/>
  <c r="H19" i="12" s="1"/>
  <c r="DS422" i="1"/>
  <c r="EF422" i="1"/>
  <c r="P56" i="12" s="1"/>
  <c r="P19" i="12" s="1"/>
  <c r="P20" i="12" s="1"/>
  <c r="P21" i="12" s="1"/>
  <c r="DT422" i="1"/>
  <c r="D56" i="12" s="1"/>
  <c r="D19" i="12" s="1"/>
  <c r="ER422" i="1"/>
  <c r="DZ422" i="1"/>
  <c r="J56" i="12" s="1"/>
  <c r="J19" i="12" s="1"/>
  <c r="EB422" i="1"/>
  <c r="L56" i="12" s="1"/>
  <c r="L19" i="12" s="1"/>
  <c r="L20" i="12" s="1"/>
  <c r="L21" i="12" s="1"/>
  <c r="DW422" i="1"/>
  <c r="DW413" i="1" l="1"/>
  <c r="DX413" i="1" s="1"/>
  <c r="DY413" i="1" s="1"/>
  <c r="DZ413" i="1" s="1"/>
  <c r="G15" i="11"/>
  <c r="I15" i="11" s="1"/>
  <c r="J15" i="11" s="1"/>
  <c r="DW415" i="1"/>
  <c r="DX415" i="1" s="1"/>
  <c r="DY415" i="1" s="1"/>
  <c r="G16" i="11"/>
  <c r="I16" i="11" s="1"/>
  <c r="J16" i="11" s="1"/>
  <c r="DW411" i="1"/>
  <c r="DX411" i="1" s="1"/>
  <c r="DY411" i="1" s="1"/>
  <c r="G14" i="11"/>
  <c r="DW421" i="1"/>
  <c r="DX421" i="1" s="1"/>
  <c r="DY421" i="1" s="1"/>
  <c r="DZ421" i="1" s="1"/>
  <c r="G19" i="11"/>
  <c r="I19" i="11" s="1"/>
  <c r="J19" i="11" s="1"/>
  <c r="Y20" i="12"/>
  <c r="Y21" i="12" s="1"/>
  <c r="AA20" i="12"/>
  <c r="AA21" i="12" s="1"/>
  <c r="V20" i="12"/>
  <c r="V21" i="12" s="1"/>
  <c r="T20" i="12"/>
  <c r="T21" i="12" s="1"/>
  <c r="X20" i="12"/>
  <c r="X21" i="12" s="1"/>
  <c r="Z20" i="12"/>
  <c r="Z21" i="12" s="1"/>
  <c r="U20" i="12"/>
  <c r="U21" i="12" s="1"/>
  <c r="W20" i="12"/>
  <c r="W21" i="12" s="1"/>
  <c r="DZ417" i="1"/>
  <c r="DZ415" i="1"/>
  <c r="DZ419" i="1"/>
  <c r="DZ411" i="1"/>
  <c r="DS424" i="1"/>
  <c r="DT424" i="1" s="1"/>
  <c r="DU424" i="1" s="1"/>
  <c r="DV424" i="1" s="1"/>
  <c r="DW424" i="1" s="1"/>
  <c r="DX424" i="1" s="1"/>
  <c r="DY424" i="1" s="1"/>
  <c r="DZ424" i="1" s="1"/>
  <c r="EA424" i="1" s="1"/>
  <c r="EB424" i="1" s="1"/>
  <c r="EC424" i="1" s="1"/>
  <c r="ED424" i="1" s="1"/>
  <c r="EE424" i="1" s="1"/>
  <c r="EF424" i="1" s="1"/>
  <c r="EG424" i="1" s="1"/>
  <c r="EH424" i="1" s="1"/>
  <c r="EI424" i="1" s="1"/>
  <c r="EJ424" i="1" s="1"/>
  <c r="EK424" i="1" s="1"/>
  <c r="EL424" i="1" s="1"/>
  <c r="EM424" i="1" s="1"/>
  <c r="EN424" i="1" s="1"/>
  <c r="EO424" i="1" s="1"/>
  <c r="EP424" i="1" s="1"/>
  <c r="EQ424" i="1" s="1"/>
  <c r="ER424" i="1" s="1"/>
  <c r="ES424" i="1" s="1"/>
  <c r="ET424" i="1" s="1"/>
  <c r="EU424" i="1" s="1"/>
  <c r="EV424" i="1" s="1"/>
  <c r="EW424" i="1" s="1"/>
  <c r="C56" i="12"/>
  <c r="C19" i="12" s="1"/>
  <c r="G56" i="12"/>
  <c r="I14" i="11" l="1"/>
  <c r="G20" i="11"/>
  <c r="EA421" i="1"/>
  <c r="EB421" i="1" s="1"/>
  <c r="EC421" i="1" s="1"/>
  <c r="ED421" i="1" s="1"/>
  <c r="EE421" i="1" s="1"/>
  <c r="EF421" i="1" s="1"/>
  <c r="EG421" i="1" s="1"/>
  <c r="EH421" i="1" s="1"/>
  <c r="EI421" i="1" s="1"/>
  <c r="EJ421" i="1" s="1"/>
  <c r="EK421" i="1" s="1"/>
  <c r="EL421" i="1" s="1"/>
  <c r="EM421" i="1" s="1"/>
  <c r="EN421" i="1" s="1"/>
  <c r="EO421" i="1" s="1"/>
  <c r="EP421" i="1" s="1"/>
  <c r="EQ421" i="1" s="1"/>
  <c r="ER421" i="1" s="1"/>
  <c r="ES421" i="1" s="1"/>
  <c r="ET421" i="1" s="1"/>
  <c r="EU421" i="1" s="1"/>
  <c r="EV421" i="1" s="1"/>
  <c r="EW421" i="1" s="1"/>
  <c r="EA413" i="1"/>
  <c r="EB413" i="1" s="1"/>
  <c r="EC413" i="1" s="1"/>
  <c r="ED413" i="1" s="1"/>
  <c r="EE413" i="1" s="1"/>
  <c r="EF413" i="1" s="1"/>
  <c r="EG413" i="1" s="1"/>
  <c r="EH413" i="1" s="1"/>
  <c r="EI413" i="1" s="1"/>
  <c r="EJ413" i="1" s="1"/>
  <c r="EK413" i="1" s="1"/>
  <c r="EL413" i="1" s="1"/>
  <c r="EM413" i="1" s="1"/>
  <c r="EN413" i="1" s="1"/>
  <c r="EO413" i="1" s="1"/>
  <c r="EP413" i="1" s="1"/>
  <c r="EQ413" i="1" s="1"/>
  <c r="ER413" i="1" s="1"/>
  <c r="ES413" i="1" s="1"/>
  <c r="ET413" i="1" s="1"/>
  <c r="EU413" i="1" s="1"/>
  <c r="EV413" i="1" s="1"/>
  <c r="EW413" i="1" s="1"/>
  <c r="EA419" i="1"/>
  <c r="EB419" i="1" s="1"/>
  <c r="EC419" i="1" s="1"/>
  <c r="ED419" i="1" s="1"/>
  <c r="EE419" i="1" s="1"/>
  <c r="EF419" i="1" s="1"/>
  <c r="EG419" i="1" s="1"/>
  <c r="EH419" i="1" s="1"/>
  <c r="EI419" i="1" s="1"/>
  <c r="EJ419" i="1" s="1"/>
  <c r="EK419" i="1" s="1"/>
  <c r="EL419" i="1" s="1"/>
  <c r="EM419" i="1" s="1"/>
  <c r="EN419" i="1" s="1"/>
  <c r="EO419" i="1" s="1"/>
  <c r="EP419" i="1" s="1"/>
  <c r="EQ419" i="1" s="1"/>
  <c r="ER419" i="1" s="1"/>
  <c r="ES419" i="1" s="1"/>
  <c r="ET419" i="1" s="1"/>
  <c r="EU419" i="1" s="1"/>
  <c r="EV419" i="1" s="1"/>
  <c r="EW419" i="1" s="1"/>
  <c r="EA415" i="1"/>
  <c r="EB415" i="1" s="1"/>
  <c r="EC415" i="1" s="1"/>
  <c r="ED415" i="1" s="1"/>
  <c r="EE415" i="1" s="1"/>
  <c r="EF415" i="1" s="1"/>
  <c r="EG415" i="1" s="1"/>
  <c r="EH415" i="1" s="1"/>
  <c r="EI415" i="1" s="1"/>
  <c r="EJ415" i="1" s="1"/>
  <c r="EK415" i="1" s="1"/>
  <c r="EL415" i="1" s="1"/>
  <c r="EM415" i="1" s="1"/>
  <c r="EN415" i="1" s="1"/>
  <c r="EO415" i="1" s="1"/>
  <c r="EP415" i="1" s="1"/>
  <c r="EQ415" i="1" s="1"/>
  <c r="ER415" i="1" s="1"/>
  <c r="ES415" i="1" s="1"/>
  <c r="ET415" i="1" s="1"/>
  <c r="EU415" i="1" s="1"/>
  <c r="EV415" i="1" s="1"/>
  <c r="EW415" i="1" s="1"/>
  <c r="EA417" i="1"/>
  <c r="EB417" i="1" s="1"/>
  <c r="EC417" i="1" s="1"/>
  <c r="ED417" i="1" s="1"/>
  <c r="EE417" i="1" s="1"/>
  <c r="EF417" i="1" s="1"/>
  <c r="EG417" i="1" s="1"/>
  <c r="EH417" i="1" s="1"/>
  <c r="EI417" i="1" s="1"/>
  <c r="EJ417" i="1" s="1"/>
  <c r="EK417" i="1" s="1"/>
  <c r="EL417" i="1" s="1"/>
  <c r="EM417" i="1" s="1"/>
  <c r="EN417" i="1" s="1"/>
  <c r="EO417" i="1" s="1"/>
  <c r="EP417" i="1" s="1"/>
  <c r="EQ417" i="1" s="1"/>
  <c r="ER417" i="1" s="1"/>
  <c r="ES417" i="1" s="1"/>
  <c r="ET417" i="1" s="1"/>
  <c r="EU417" i="1" s="1"/>
  <c r="EV417" i="1" s="1"/>
  <c r="EW417" i="1" s="1"/>
  <c r="C57" i="12"/>
  <c r="D57" i="12" s="1"/>
  <c r="E57" i="12" s="1"/>
  <c r="F57" i="12" s="1"/>
  <c r="G57" i="12" s="1"/>
  <c r="H57" i="12" s="1"/>
  <c r="I57" i="12" s="1"/>
  <c r="J57" i="12" s="1"/>
  <c r="K57" i="12" s="1"/>
  <c r="L57" i="12" s="1"/>
  <c r="M57" i="12" s="1"/>
  <c r="N57" i="12" s="1"/>
  <c r="O57" i="12" s="1"/>
  <c r="C20" i="12"/>
  <c r="EA411" i="1"/>
  <c r="EB411" i="1" s="1"/>
  <c r="EC411" i="1" s="1"/>
  <c r="ED411" i="1" s="1"/>
  <c r="EE411" i="1" s="1"/>
  <c r="EF411" i="1" s="1"/>
  <c r="EG411" i="1" s="1"/>
  <c r="EH411" i="1" s="1"/>
  <c r="EI411" i="1" s="1"/>
  <c r="EJ411" i="1" s="1"/>
  <c r="EK411" i="1" s="1"/>
  <c r="EL411" i="1" s="1"/>
  <c r="EM411" i="1" s="1"/>
  <c r="EN411" i="1" s="1"/>
  <c r="EO411" i="1" s="1"/>
  <c r="EP411" i="1" s="1"/>
  <c r="EQ411" i="1" s="1"/>
  <c r="ER411" i="1" s="1"/>
  <c r="ES411" i="1" s="1"/>
  <c r="ET411" i="1" s="1"/>
  <c r="EU411" i="1" s="1"/>
  <c r="EV411" i="1" s="1"/>
  <c r="EW411" i="1" s="1"/>
  <c r="G19" i="12"/>
  <c r="J14" i="11" l="1"/>
  <c r="I20" i="11"/>
  <c r="C21" i="12"/>
  <c r="D20" i="12"/>
  <c r="T57" i="12"/>
  <c r="U57" i="12" s="1"/>
  <c r="V57" i="12" s="1"/>
  <c r="W57" i="12" s="1"/>
  <c r="X57" i="12" s="1"/>
  <c r="Y57" i="12" s="1"/>
  <c r="Z57" i="12" s="1"/>
  <c r="AA57" i="12" s="1"/>
  <c r="P57" i="12"/>
  <c r="Q57" i="12" s="1"/>
  <c r="R57" i="12" s="1"/>
  <c r="S57" i="12" s="1"/>
  <c r="D21" i="12" l="1"/>
  <c r="E20" i="12"/>
  <c r="E21" i="12" l="1"/>
  <c r="F20" i="12"/>
  <c r="F21" i="12" l="1"/>
  <c r="G20" i="12"/>
  <c r="G21" i="12" l="1"/>
  <c r="H20" i="12"/>
  <c r="H21" i="12" l="1"/>
  <c r="I20" i="12"/>
  <c r="I21" i="12" l="1"/>
  <c r="J20" i="12"/>
  <c r="J21" i="12" l="1"/>
  <c r="C27" i="11" s="1"/>
  <c r="D27" i="11" s="1"/>
  <c r="C26" i="11"/>
  <c r="J20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Caixa</author>
  </authors>
  <commentList>
    <comment ref="AT9" authorId="0" shapeId="0" xr:uid="{00000000-0006-0000-0000-000001000000}">
      <text>
        <r>
          <rPr>
            <sz val="8"/>
            <color indexed="81"/>
            <rFont val="Tahoma"/>
            <family val="2"/>
          </rPr>
          <t>Nesta linha e na inferior, constar a identificação das unidades</t>
        </r>
      </text>
    </comment>
    <comment ref="AT13" authorId="0" shapeId="0" xr:uid="{00000000-0006-0000-0000-000002000000}">
      <text>
        <r>
          <rPr>
            <sz val="10"/>
            <color indexed="81"/>
            <rFont val="Tahoma"/>
            <family val="2"/>
          </rPr>
          <t>Para o serviço executado, constar o número da medição.</t>
        </r>
      </text>
    </comment>
  </commentList>
</comments>
</file>

<file path=xl/sharedStrings.xml><?xml version="1.0" encoding="utf-8"?>
<sst xmlns="http://schemas.openxmlformats.org/spreadsheetml/2006/main" count="1161" uniqueCount="731">
  <si>
    <t>PLANILHA DE MEDIÇÃO DE SERVIÇOS EXECUTADOS</t>
  </si>
  <si>
    <t xml:space="preserve"> EMPREENDIMENTO: </t>
  </si>
  <si>
    <t xml:space="preserve">NÚMERO DA MEDIÇÃO: </t>
  </si>
  <si>
    <t xml:space="preserve"> LOCALIZAÇÃO: </t>
  </si>
  <si>
    <t xml:space="preserve">PERIODO DA MEDIÇÃO: </t>
  </si>
  <si>
    <t>01/01/1900 a 01/01/2000</t>
  </si>
  <si>
    <t xml:space="preserve"> AGENTE PROMOTOR:</t>
  </si>
  <si>
    <t>UHs</t>
  </si>
  <si>
    <t xml:space="preserve"> CÓD. EMPREEND.:</t>
  </si>
  <si>
    <t xml:space="preserve">PRAZO DA OBRA: </t>
  </si>
  <si>
    <t>18 meses</t>
  </si>
  <si>
    <t>Nº PROCESSO SH:</t>
  </si>
  <si>
    <t xml:space="preserve">DATA BASE: </t>
  </si>
  <si>
    <t>TABELA DE PAGAMENTOS</t>
  </si>
  <si>
    <t xml:space="preserve">  IDENTIFICAÇÃO DO OBJETO DA MEDIÇÃO</t>
  </si>
  <si>
    <t>MEDIÇÃO</t>
  </si>
  <si>
    <t>Valor</t>
  </si>
  <si>
    <t xml:space="preserve"> Quant.</t>
  </si>
  <si>
    <t>Mês/Unid.</t>
  </si>
  <si>
    <t>Eventos</t>
  </si>
  <si>
    <t xml:space="preserve"> Percentual Executado</t>
  </si>
  <si>
    <t>Item e</t>
  </si>
  <si>
    <t xml:space="preserve"> Discriminação do Evento</t>
  </si>
  <si>
    <t>do Evento</t>
  </si>
  <si>
    <t>Incidência</t>
  </si>
  <si>
    <t>de</t>
  </si>
  <si>
    <t>Pavto.</t>
  </si>
  <si>
    <t>Até período</t>
  </si>
  <si>
    <t>No Período</t>
  </si>
  <si>
    <t>Acumulado</t>
  </si>
  <si>
    <t>Item</t>
  </si>
  <si>
    <t>Obra</t>
  </si>
  <si>
    <t>Subitem</t>
  </si>
  <si>
    <t>(R$)</t>
  </si>
  <si>
    <t>(%)</t>
  </si>
  <si>
    <t>Unid</t>
  </si>
  <si>
    <t>Identificação da Medição</t>
  </si>
  <si>
    <t xml:space="preserve"> Período </t>
  </si>
  <si>
    <t>Global</t>
  </si>
  <si>
    <t>TERRENO</t>
  </si>
  <si>
    <t>0.1</t>
  </si>
  <si>
    <t>Terreno</t>
  </si>
  <si>
    <t>Etapas</t>
  </si>
  <si>
    <t>HABITAÇÃO</t>
  </si>
  <si>
    <t>1.1</t>
  </si>
  <si>
    <t>SERVIÇOS TECNICOS</t>
  </si>
  <si>
    <t>1.1.1</t>
  </si>
  <si>
    <t>Projeto Legal</t>
  </si>
  <si>
    <t>1.1.2</t>
  </si>
  <si>
    <t>Projetos Técnicos (Complementar e Executivo)</t>
  </si>
  <si>
    <t>1.1.3</t>
  </si>
  <si>
    <t xml:space="preserve"> Projeto Final (As Built)</t>
  </si>
  <si>
    <t>1.1.4</t>
  </si>
  <si>
    <t>Sondagens</t>
  </si>
  <si>
    <t>1.1.5</t>
  </si>
  <si>
    <t>Topografia</t>
  </si>
  <si>
    <t>1.1.6</t>
  </si>
  <si>
    <t>PCMAT</t>
  </si>
  <si>
    <t>1.1.7</t>
  </si>
  <si>
    <t>Laudo de Vizinhaça</t>
  </si>
  <si>
    <t>1.2</t>
  </si>
  <si>
    <t>SERVIÇOS GERAIS</t>
  </si>
  <si>
    <t>1.2.1</t>
  </si>
  <si>
    <t>Canteiro Provisorio</t>
  </si>
  <si>
    <t>1.2.2</t>
  </si>
  <si>
    <t>Ligações Provisorias</t>
  </si>
  <si>
    <t>1.2.3</t>
  </si>
  <si>
    <t>Canteiro Definitivo</t>
  </si>
  <si>
    <t>1.2.4</t>
  </si>
  <si>
    <t>Consumo Mensais (Agua / Luz / Telefone / Internet)</t>
  </si>
  <si>
    <t>1.2.5</t>
  </si>
  <si>
    <t>Transportes máquinas e equipamentos</t>
  </si>
  <si>
    <t>1.2.6</t>
  </si>
  <si>
    <t>Equip. de Proteção Coletivos (bandejas, proteções perifericas, tela fachadeira)</t>
  </si>
  <si>
    <t>1.2.7</t>
  </si>
  <si>
    <t>Vigilancia Patrimonial</t>
  </si>
  <si>
    <t>1.2.8</t>
  </si>
  <si>
    <t>Locação de equipamentos</t>
  </si>
  <si>
    <t>1.2.9</t>
  </si>
  <si>
    <t>Segurança e medicina do trabalho</t>
  </si>
  <si>
    <t>1.2.10</t>
  </si>
  <si>
    <t>Equipe Permanente (Engº Residente, Mestre, Encarregados, Almoxarife, etc)</t>
  </si>
  <si>
    <t>1.2.11</t>
  </si>
  <si>
    <t>Controle Tecnologico</t>
  </si>
  <si>
    <t>1.2.12</t>
  </si>
  <si>
    <t>Gestão de Resíduos e Qualidade</t>
  </si>
  <si>
    <t>1.2.13</t>
  </si>
  <si>
    <t>1.2.14</t>
  </si>
  <si>
    <t>1.2.15</t>
  </si>
  <si>
    <t>1.2.16</t>
  </si>
  <si>
    <t>1.3</t>
  </si>
  <si>
    <t>FUNDAÇÕES E CONTENÇÕES</t>
  </si>
  <si>
    <t>1.3.1</t>
  </si>
  <si>
    <t xml:space="preserve">Locação da Obra </t>
  </si>
  <si>
    <t>1.3.2</t>
  </si>
  <si>
    <t>Fundações Profundas</t>
  </si>
  <si>
    <t>1.3.3</t>
  </si>
  <si>
    <t>Fundações Superficiais</t>
  </si>
  <si>
    <t>1.3.4</t>
  </si>
  <si>
    <t>Blocos,Vigas Baldrames e Alavancas</t>
  </si>
  <si>
    <t>1.3.5</t>
  </si>
  <si>
    <t>Desmonte em Rocha</t>
  </si>
  <si>
    <t>1.3.6</t>
  </si>
  <si>
    <t>Escavação Mecanizada</t>
  </si>
  <si>
    <t>1.3.7</t>
  </si>
  <si>
    <t>Reb. Lençol Freático/Drenagem</t>
  </si>
  <si>
    <t>1.3.8</t>
  </si>
  <si>
    <t>Escavação Manual</t>
  </si>
  <si>
    <t>1.3.9</t>
  </si>
  <si>
    <t>Aterro e apiloamento</t>
  </si>
  <si>
    <t>1.3.10</t>
  </si>
  <si>
    <t>Impermeabilização de vigas e baldrames</t>
  </si>
  <si>
    <t>1.3.11</t>
  </si>
  <si>
    <t>1.3.12</t>
  </si>
  <si>
    <t>1.3.13</t>
  </si>
  <si>
    <t>1.3.14</t>
  </si>
  <si>
    <t>1.3.15</t>
  </si>
  <si>
    <t>1.3.16</t>
  </si>
  <si>
    <t>1.4</t>
  </si>
  <si>
    <t>SUPRAESTRUTURA</t>
  </si>
  <si>
    <t>1.4.1</t>
  </si>
  <si>
    <t>Pilares do pavimento térreo</t>
  </si>
  <si>
    <t>Etapa</t>
  </si>
  <si>
    <t>1.4.2</t>
  </si>
  <si>
    <t>Vigas do pavimento térreo</t>
  </si>
  <si>
    <t>1.4.3</t>
  </si>
  <si>
    <t>Laje do pavimento térreo</t>
  </si>
  <si>
    <t>1.4.4</t>
  </si>
  <si>
    <t>Lajes dos pavimentos tipo</t>
  </si>
  <si>
    <t>1.4.5</t>
  </si>
  <si>
    <t>Laje de cobertura</t>
  </si>
  <si>
    <t>1.4.6</t>
  </si>
  <si>
    <t xml:space="preserve">Escadas </t>
  </si>
  <si>
    <t>1.4.7</t>
  </si>
  <si>
    <t>1.4.8</t>
  </si>
  <si>
    <t>1.4.9</t>
  </si>
  <si>
    <t>1.4.10</t>
  </si>
  <si>
    <t>1.5</t>
  </si>
  <si>
    <t>PAREDES E PAINEIS</t>
  </si>
  <si>
    <t>1.5.1</t>
  </si>
  <si>
    <t>Alvenaria Estrutural</t>
  </si>
  <si>
    <t>1.5.2</t>
  </si>
  <si>
    <t>Alvenaria Vedação</t>
  </si>
  <si>
    <t>1.5.3</t>
  </si>
  <si>
    <t>Paredes de Concreto</t>
  </si>
  <si>
    <t>1.5.4</t>
  </si>
  <si>
    <t>Dry Wall</t>
  </si>
  <si>
    <t>Pav.</t>
  </si>
  <si>
    <t>1.5.5</t>
  </si>
  <si>
    <t>1.5.6</t>
  </si>
  <si>
    <t>1.6</t>
  </si>
  <si>
    <t>ESQUADRIAS DE ALUMINIO</t>
  </si>
  <si>
    <t>1.6.1</t>
  </si>
  <si>
    <t>Janelas</t>
  </si>
  <si>
    <t>1.6.2</t>
  </si>
  <si>
    <t>Portas</t>
  </si>
  <si>
    <t>1.6.3</t>
  </si>
  <si>
    <t>Basculantes</t>
  </si>
  <si>
    <t>1.6.4</t>
  </si>
  <si>
    <t>Gradis</t>
  </si>
  <si>
    <t>1.6.5</t>
  </si>
  <si>
    <t>Portões</t>
  </si>
  <si>
    <t>1.6.6</t>
  </si>
  <si>
    <t>1.6.7</t>
  </si>
  <si>
    <t>1.6.8</t>
  </si>
  <si>
    <t>1.6.9</t>
  </si>
  <si>
    <t>1.6.10</t>
  </si>
  <si>
    <t>1.6.11</t>
  </si>
  <si>
    <t>1.6.12</t>
  </si>
  <si>
    <t>1.7</t>
  </si>
  <si>
    <t>ESQUADRIAS DE FERRO</t>
  </si>
  <si>
    <t>1.7.1</t>
  </si>
  <si>
    <t>1.7.2</t>
  </si>
  <si>
    <t>1.7.3</t>
  </si>
  <si>
    <t>1.7.4</t>
  </si>
  <si>
    <t>1.7.5</t>
  </si>
  <si>
    <t>1.7.6</t>
  </si>
  <si>
    <t>Porta corta-fogo</t>
  </si>
  <si>
    <t>1.7.7</t>
  </si>
  <si>
    <t>Escada Marinheiro</t>
  </si>
  <si>
    <t>1.7.8</t>
  </si>
  <si>
    <t>Alçapão</t>
  </si>
  <si>
    <t>1.7.9</t>
  </si>
  <si>
    <t>1.7.10</t>
  </si>
  <si>
    <t>1.7.11</t>
  </si>
  <si>
    <t>1.8</t>
  </si>
  <si>
    <t>ESQUADRIAS DE MADEIRA</t>
  </si>
  <si>
    <t>1.8.1</t>
  </si>
  <si>
    <t>Porta entrada 80x210cm</t>
  </si>
  <si>
    <t>1.8.2</t>
  </si>
  <si>
    <t>Portas internas 80x210cm</t>
  </si>
  <si>
    <t>1.8.3</t>
  </si>
  <si>
    <t>Portas internas 70x210cm</t>
  </si>
  <si>
    <t>Portas internas 60x210cm</t>
  </si>
  <si>
    <t>Batentes</t>
  </si>
  <si>
    <t>Guarnições/alizares</t>
  </si>
  <si>
    <t>Kit Porta Pronta</t>
  </si>
  <si>
    <t>1.9</t>
  </si>
  <si>
    <t>VIDROS E PLASTICOS</t>
  </si>
  <si>
    <t>1.9.1</t>
  </si>
  <si>
    <t>Lisos</t>
  </si>
  <si>
    <t>1.9.2</t>
  </si>
  <si>
    <t>Fantasia</t>
  </si>
  <si>
    <t>Plásticos e Acrílicos</t>
  </si>
  <si>
    <t>Tijolo de vidro</t>
  </si>
  <si>
    <t>1.10</t>
  </si>
  <si>
    <t>COBERTURAS</t>
  </si>
  <si>
    <t>1.10.1</t>
  </si>
  <si>
    <t>Estrutura para telhado</t>
  </si>
  <si>
    <t>1.10.2</t>
  </si>
  <si>
    <t>Telhas</t>
  </si>
  <si>
    <t>1.10.3</t>
  </si>
  <si>
    <t>Calhas e Rufos</t>
  </si>
  <si>
    <t>1.10.4</t>
  </si>
  <si>
    <t>1.11</t>
  </si>
  <si>
    <t>IMPERMEABILIZAÇÕES E TRATAMENTOS</t>
  </si>
  <si>
    <t>1.11.1</t>
  </si>
  <si>
    <t>Terraços e Coberturas</t>
  </si>
  <si>
    <t>1.11.2</t>
  </si>
  <si>
    <t>Calhas</t>
  </si>
  <si>
    <t>1.11.3</t>
  </si>
  <si>
    <t>Caixa D'água</t>
  </si>
  <si>
    <t>Pisos e paredes de Sub-solo</t>
  </si>
  <si>
    <t>Poço Elevador</t>
  </si>
  <si>
    <t>Jardineiras</t>
  </si>
  <si>
    <t>Varandas</t>
  </si>
  <si>
    <t>Boxes Banheiros</t>
  </si>
  <si>
    <t>Isolamento Térmico</t>
  </si>
  <si>
    <t>Isolamento Acústico</t>
  </si>
  <si>
    <t>1.11.4</t>
  </si>
  <si>
    <t>1.12</t>
  </si>
  <si>
    <t>REVESTIMENTOS INTERNOS</t>
  </si>
  <si>
    <t>1.12.1</t>
  </si>
  <si>
    <t>Chapisco</t>
  </si>
  <si>
    <t>1.12.2</t>
  </si>
  <si>
    <t>Emboço</t>
  </si>
  <si>
    <t>1.12.3</t>
  </si>
  <si>
    <t>Reboco</t>
  </si>
  <si>
    <t>1.12.4</t>
  </si>
  <si>
    <t>Emboço Paulista</t>
  </si>
  <si>
    <t>1.12.5</t>
  </si>
  <si>
    <t>Reboco pronto</t>
  </si>
  <si>
    <t>1.12.6</t>
  </si>
  <si>
    <t>Gesso</t>
  </si>
  <si>
    <t>1.12.7</t>
  </si>
  <si>
    <t>Azulejos</t>
  </si>
  <si>
    <t>1.12.8</t>
  </si>
  <si>
    <t>Cantoneiras</t>
  </si>
  <si>
    <t>1.12.9</t>
  </si>
  <si>
    <t>Rejuntes</t>
  </si>
  <si>
    <t>1.12.10</t>
  </si>
  <si>
    <t>1.12.11</t>
  </si>
  <si>
    <t>1.12.12</t>
  </si>
  <si>
    <t>1.12.13</t>
  </si>
  <si>
    <t>1.12.14</t>
  </si>
  <si>
    <t>1.12.15</t>
  </si>
  <si>
    <t>1.12.16</t>
  </si>
  <si>
    <t>1.13</t>
  </si>
  <si>
    <t>REVESTIMENTO EXTERNO</t>
  </si>
  <si>
    <t>1.13.1</t>
  </si>
  <si>
    <t>1.13.2</t>
  </si>
  <si>
    <t>Massa única</t>
  </si>
  <si>
    <t>1.13.3</t>
  </si>
  <si>
    <t>Ceramica</t>
  </si>
  <si>
    <t>1.13.4</t>
  </si>
  <si>
    <t>Monocapa</t>
  </si>
  <si>
    <t>1.13.5</t>
  </si>
  <si>
    <t>1.13.6</t>
  </si>
  <si>
    <t>1.14</t>
  </si>
  <si>
    <t>FORROS</t>
  </si>
  <si>
    <t>1.14.1</t>
  </si>
  <si>
    <t>1.14.2</t>
  </si>
  <si>
    <t>Madeira</t>
  </si>
  <si>
    <t>1.14.3</t>
  </si>
  <si>
    <t>Especial</t>
  </si>
  <si>
    <t>1.14.4</t>
  </si>
  <si>
    <t>PVC</t>
  </si>
  <si>
    <t>1.14.5</t>
  </si>
  <si>
    <t>1.15</t>
  </si>
  <si>
    <t>PINTURA</t>
  </si>
  <si>
    <t>1.15.1</t>
  </si>
  <si>
    <t>Tinta Acrílica com massa corrida</t>
  </si>
  <si>
    <t>1.15.2</t>
  </si>
  <si>
    <t>Tinta Acrílica sem massa corrida</t>
  </si>
  <si>
    <t>1.15.3</t>
  </si>
  <si>
    <t>Latéx/PVA sobre massa corrida</t>
  </si>
  <si>
    <t>1.15.4</t>
  </si>
  <si>
    <t>Latéx/PVA sem massa corrida</t>
  </si>
  <si>
    <t>1.15.5</t>
  </si>
  <si>
    <t>Caiação</t>
  </si>
  <si>
    <t>1.15.6</t>
  </si>
  <si>
    <t>Quantil</t>
  </si>
  <si>
    <t>1.15.7</t>
  </si>
  <si>
    <t>Verniz sobre madeira</t>
  </si>
  <si>
    <t>1.15.8</t>
  </si>
  <si>
    <t>Verniz sobre concreto</t>
  </si>
  <si>
    <t>1.15.9</t>
  </si>
  <si>
    <t>Esquadria de madeira</t>
  </si>
  <si>
    <t>1.15.10</t>
  </si>
  <si>
    <t>Esquadria de ferro</t>
  </si>
  <si>
    <t>1.15.11</t>
  </si>
  <si>
    <t>Rodapés de madeira</t>
  </si>
  <si>
    <t>1.15.12</t>
  </si>
  <si>
    <t>Demarcação de vagas de garagem</t>
  </si>
  <si>
    <t>1.15.13</t>
  </si>
  <si>
    <t>Liquibrilho</t>
  </si>
  <si>
    <t>1.15.14</t>
  </si>
  <si>
    <t>Texturizada/Granilha</t>
  </si>
  <si>
    <t>1.15.15</t>
  </si>
  <si>
    <t>1.15.16</t>
  </si>
  <si>
    <t>1.16</t>
  </si>
  <si>
    <t>PISO INTERNO</t>
  </si>
  <si>
    <t>1.16.1</t>
  </si>
  <si>
    <t>Regularização</t>
  </si>
  <si>
    <t>1.16.2</t>
  </si>
  <si>
    <t>Contrapiso</t>
  </si>
  <si>
    <t>1.16.3</t>
  </si>
  <si>
    <t>Piso cimentado liso</t>
  </si>
  <si>
    <t>1.16.4</t>
  </si>
  <si>
    <t>1.16.5</t>
  </si>
  <si>
    <t>Rejunte</t>
  </si>
  <si>
    <t>1.16.6</t>
  </si>
  <si>
    <t>Porcelanato</t>
  </si>
  <si>
    <t>1.16.7</t>
  </si>
  <si>
    <t xml:space="preserve"> Tábua Corrida</t>
  </si>
  <si>
    <t>1.16.8</t>
  </si>
  <si>
    <t>Tacos</t>
  </si>
  <si>
    <t>1.16.9</t>
  </si>
  <si>
    <t>1.16.10</t>
  </si>
  <si>
    <t>Parquet</t>
  </si>
  <si>
    <t>1.16.11</t>
  </si>
  <si>
    <t>Laminados</t>
  </si>
  <si>
    <t>1.16.12</t>
  </si>
  <si>
    <t>1.16.13</t>
  </si>
  <si>
    <t>Rodapés de ceramica</t>
  </si>
  <si>
    <t>1.16.14</t>
  </si>
  <si>
    <t>Peitoris de ardosia</t>
  </si>
  <si>
    <t>1.16.15</t>
  </si>
  <si>
    <t>Peitoris pré moldados</t>
  </si>
  <si>
    <t>1.16.16</t>
  </si>
  <si>
    <t xml:space="preserve">Soleiras de marmore </t>
  </si>
  <si>
    <t>1.16.17</t>
  </si>
  <si>
    <t>1.16.18</t>
  </si>
  <si>
    <t>1.16.19</t>
  </si>
  <si>
    <t>1.16.20</t>
  </si>
  <si>
    <t>1.16.21</t>
  </si>
  <si>
    <t>1.17</t>
  </si>
  <si>
    <t>INSTALAÇÕES ELETRICAS, FONE E INTERFONE</t>
  </si>
  <si>
    <t>1.17.1</t>
  </si>
  <si>
    <t>Tubulação e caixas nas Lajes</t>
  </si>
  <si>
    <t>1.17.2</t>
  </si>
  <si>
    <t>Tubulação e caixas nas Alvenarias</t>
  </si>
  <si>
    <t>1.17.3</t>
  </si>
  <si>
    <t>Prumadas gerais</t>
  </si>
  <si>
    <t>1.17.4</t>
  </si>
  <si>
    <t>Enfiação áreas privativas</t>
  </si>
  <si>
    <t>1.17.5</t>
  </si>
  <si>
    <t>Enfiação prumadas/áreas comuns</t>
  </si>
  <si>
    <t>1.17.6</t>
  </si>
  <si>
    <t>Quadros de distribuição</t>
  </si>
  <si>
    <t>1.17.7</t>
  </si>
  <si>
    <t>Tomadas, Interruptores e disjuntores</t>
  </si>
  <si>
    <t>1.17.8</t>
  </si>
  <si>
    <t>Iluminação de Emergência</t>
  </si>
  <si>
    <t>1.17.9</t>
  </si>
  <si>
    <t>Luminárias (partes comuns)</t>
  </si>
  <si>
    <t>1.17.10</t>
  </si>
  <si>
    <t>Quadro medição</t>
  </si>
  <si>
    <t>1.17.11</t>
  </si>
  <si>
    <t>Entrada de Energia</t>
  </si>
  <si>
    <t>1.17.12</t>
  </si>
  <si>
    <t>Para-raios</t>
  </si>
  <si>
    <t>1.17.13</t>
  </si>
  <si>
    <t xml:space="preserve"> Antena Coletiva (equipos e acessórios)</t>
  </si>
  <si>
    <t>1.17.14</t>
  </si>
  <si>
    <t>Interfone</t>
  </si>
  <si>
    <t>1.17.15</t>
  </si>
  <si>
    <t>Porteiro Eletrônico</t>
  </si>
  <si>
    <t>1.17.16</t>
  </si>
  <si>
    <t>1.17.17</t>
  </si>
  <si>
    <t>1.17.18</t>
  </si>
  <si>
    <t>1.17.19</t>
  </si>
  <si>
    <t>1.18</t>
  </si>
  <si>
    <t xml:space="preserve">INSTALAÇÕES HIDRAULICAS </t>
  </si>
  <si>
    <t>1.18.1</t>
  </si>
  <si>
    <t>Água fria</t>
  </si>
  <si>
    <t>1.18.1.1</t>
  </si>
  <si>
    <t>Cavalete/Hidrom.</t>
  </si>
  <si>
    <t>1.18.1.2</t>
  </si>
  <si>
    <t>Barrilete</t>
  </si>
  <si>
    <t>1.18.1.3</t>
  </si>
  <si>
    <t>Prumadas</t>
  </si>
  <si>
    <t>1.18.1.4</t>
  </si>
  <si>
    <t>Distribuição</t>
  </si>
  <si>
    <t>1.18.1.5</t>
  </si>
  <si>
    <t>1.18.1.6</t>
  </si>
  <si>
    <t>1.18.2</t>
  </si>
  <si>
    <t>Gás</t>
  </si>
  <si>
    <t>1.18.2.1</t>
  </si>
  <si>
    <t>1.18.2.2</t>
  </si>
  <si>
    <t>1.18.2.3</t>
  </si>
  <si>
    <t>Medidores</t>
  </si>
  <si>
    <t>1.18.2.4</t>
  </si>
  <si>
    <t>Cilindros/Equip.</t>
  </si>
  <si>
    <t>1.18.2.5</t>
  </si>
  <si>
    <t>1.18.2.6</t>
  </si>
  <si>
    <t>1.18.3</t>
  </si>
  <si>
    <t>Incêndio</t>
  </si>
  <si>
    <t>1.18.3.1</t>
  </si>
  <si>
    <t>1.18.3.2</t>
  </si>
  <si>
    <t>Caixas</t>
  </si>
  <si>
    <t>1.18.3.3</t>
  </si>
  <si>
    <t>Registros</t>
  </si>
  <si>
    <t>1.18.3.4</t>
  </si>
  <si>
    <t>Mangueiras e metais</t>
  </si>
  <si>
    <t>1.18.3.5</t>
  </si>
  <si>
    <t>Hidr.passeio</t>
  </si>
  <si>
    <t>1.18.3.6</t>
  </si>
  <si>
    <t>Extintores</t>
  </si>
  <si>
    <t>1.18.3.7</t>
  </si>
  <si>
    <t>1.18.3.8</t>
  </si>
  <si>
    <t>1.18.4</t>
  </si>
  <si>
    <t>Esgoto e águas pluviais</t>
  </si>
  <si>
    <t>1.18.4.1</t>
  </si>
  <si>
    <t>Prumadas - esgoto/ventilação</t>
  </si>
  <si>
    <t>Ramais - esgoto</t>
  </si>
  <si>
    <t>Rede Térreo - esgoto</t>
  </si>
  <si>
    <t>Prumadas - pluvial</t>
  </si>
  <si>
    <t>Rede Térreo - pluvial</t>
  </si>
  <si>
    <t>Calhas e Ralos</t>
  </si>
  <si>
    <t>1.19</t>
  </si>
  <si>
    <t>INSTALAÇÕES MECANICAS</t>
  </si>
  <si>
    <t>1.19.1</t>
  </si>
  <si>
    <t>Elevadores</t>
  </si>
  <si>
    <t>1.19.2</t>
  </si>
  <si>
    <t xml:space="preserve">Exaustores </t>
  </si>
  <si>
    <t>1.19.3</t>
  </si>
  <si>
    <t>Pressurização de escada</t>
  </si>
  <si>
    <t>1.19.4</t>
  </si>
  <si>
    <t>Bombas de agua</t>
  </si>
  <si>
    <t>1.19.5</t>
  </si>
  <si>
    <t>1.19.6</t>
  </si>
  <si>
    <t>1.19.7</t>
  </si>
  <si>
    <t>1.20</t>
  </si>
  <si>
    <t>LOUÇAS E METAIS</t>
  </si>
  <si>
    <t>1.20.1</t>
  </si>
  <si>
    <t>Bacia</t>
  </si>
  <si>
    <t>1.20.2</t>
  </si>
  <si>
    <t>Lavatório</t>
  </si>
  <si>
    <t>1.20.3</t>
  </si>
  <si>
    <t>Tanque</t>
  </si>
  <si>
    <t>1.20.4</t>
  </si>
  <si>
    <t>Bancadas</t>
  </si>
  <si>
    <t>1.20.5</t>
  </si>
  <si>
    <t>Pia  Cozinha</t>
  </si>
  <si>
    <t>1.20.6</t>
  </si>
  <si>
    <t>Porta papel</t>
  </si>
  <si>
    <t>1.20.7</t>
  </si>
  <si>
    <t>Porta toalha</t>
  </si>
  <si>
    <t>1.20.8</t>
  </si>
  <si>
    <t>Cabides</t>
  </si>
  <si>
    <t>1.20.9</t>
  </si>
  <si>
    <t>Saboneterias</t>
  </si>
  <si>
    <t>1.20.10</t>
  </si>
  <si>
    <t>Prateleira</t>
  </si>
  <si>
    <t>1.20.11</t>
  </si>
  <si>
    <t>1.21</t>
  </si>
  <si>
    <t>COMPLEMENTAÇÃO</t>
  </si>
  <si>
    <t>1.21.1</t>
  </si>
  <si>
    <t>Serviço de calafate e limpeza final</t>
  </si>
  <si>
    <t>1.21.2</t>
  </si>
  <si>
    <t>Ligações  Definitivas</t>
  </si>
  <si>
    <t>1.21.3</t>
  </si>
  <si>
    <t>1.21.4</t>
  </si>
  <si>
    <t>1.21.5</t>
  </si>
  <si>
    <t>INFRAESTRUTURA CONDOMINIAL</t>
  </si>
  <si>
    <t>2.1</t>
  </si>
  <si>
    <t>TERRAPLENAGEM</t>
  </si>
  <si>
    <t>2.1.1</t>
  </si>
  <si>
    <t>Locação de obra (totopografia)</t>
  </si>
  <si>
    <t>2.1.2</t>
  </si>
  <si>
    <t>2.1.3</t>
  </si>
  <si>
    <t>Aterro compactado</t>
  </si>
  <si>
    <t>2.2</t>
  </si>
  <si>
    <t>CASA DE BOMBAS E BASE PARA RESERVATÓRIO</t>
  </si>
  <si>
    <t>2.2.1</t>
  </si>
  <si>
    <t>Infraestrutura e fundações</t>
  </si>
  <si>
    <t>2.2.2</t>
  </si>
  <si>
    <t>Superestrutura Alvenaria Cobertura</t>
  </si>
  <si>
    <t>2.2.3</t>
  </si>
  <si>
    <t>Instalações Eletricas e Hidraulicas</t>
  </si>
  <si>
    <t>2.2.4</t>
  </si>
  <si>
    <t>Revestimentos, Acabamentos, esquadrias</t>
  </si>
  <si>
    <t>2.3</t>
  </si>
  <si>
    <t>SISTEMA DE ÁGUÁ POTÁVEL</t>
  </si>
  <si>
    <t>Rede de distribuição - água potável</t>
  </si>
  <si>
    <t>2.4</t>
  </si>
  <si>
    <t>INCÊNDIO</t>
  </si>
  <si>
    <t>2.4.1</t>
  </si>
  <si>
    <t>Rede de distribuição - incêndio</t>
  </si>
  <si>
    <t>2.4.2</t>
  </si>
  <si>
    <t>Bombas hidraúlicas e pressurizador</t>
  </si>
  <si>
    <t>2.5</t>
  </si>
  <si>
    <t>SISTEMA DE ESGOTO SANITÁRIO</t>
  </si>
  <si>
    <t>2.5.1</t>
  </si>
  <si>
    <t>Rede de distribuição - esgoto</t>
  </si>
  <si>
    <t>2.5.2</t>
  </si>
  <si>
    <t>Caixa de passagem e gordura</t>
  </si>
  <si>
    <t>2.6</t>
  </si>
  <si>
    <t>SISTEMA DE DRENAGEM DE ÁGUAS PLUVIAIS</t>
  </si>
  <si>
    <t>2.6.1</t>
  </si>
  <si>
    <t>Rede de distribuição - águas pluviais</t>
  </si>
  <si>
    <t>2.6.2</t>
  </si>
  <si>
    <t>Caixas de passagem</t>
  </si>
  <si>
    <t>2.6.3</t>
  </si>
  <si>
    <t>Canaletas de concreto</t>
  </si>
  <si>
    <t>2.6.4</t>
  </si>
  <si>
    <t>Poço de vista para águas pluviais</t>
  </si>
  <si>
    <t>2.6.5</t>
  </si>
  <si>
    <t>Caixas de retardo</t>
  </si>
  <si>
    <t>2.6.6</t>
  </si>
  <si>
    <t>Esacada hidráulica</t>
  </si>
  <si>
    <t>2.7</t>
  </si>
  <si>
    <t>PAVIMENTAÇÃO</t>
  </si>
  <si>
    <t>2.7.1</t>
  </si>
  <si>
    <t>Guias e Sarjetas</t>
  </si>
  <si>
    <t>2.7.2</t>
  </si>
  <si>
    <t>Abertura de caixa</t>
  </si>
  <si>
    <t>2.7.3</t>
  </si>
  <si>
    <t>Pavimentação asfáltica</t>
  </si>
  <si>
    <t>2.7.4</t>
  </si>
  <si>
    <t>Sinalizações e pinturas demarcatórias</t>
  </si>
  <si>
    <t>2.7.5</t>
  </si>
  <si>
    <t>Passeios e Calçadas</t>
  </si>
  <si>
    <t>2.7.6</t>
  </si>
  <si>
    <t>Acessibilidade</t>
  </si>
  <si>
    <t>2.8</t>
  </si>
  <si>
    <t>ENERGIA E ILUMINAÇÃO</t>
  </si>
  <si>
    <t>2.8.1</t>
  </si>
  <si>
    <t>Postes particulares</t>
  </si>
  <si>
    <t>2.8.2</t>
  </si>
  <si>
    <t>Rede pública de iluminação</t>
  </si>
  <si>
    <t>2.9</t>
  </si>
  <si>
    <t>TELEFONIA</t>
  </si>
  <si>
    <t>2.9.1</t>
  </si>
  <si>
    <t>Rede de distribuuição - telefonia e interfonia.</t>
  </si>
  <si>
    <t>2.10</t>
  </si>
  <si>
    <t>GÁS</t>
  </si>
  <si>
    <t>2.10.1</t>
  </si>
  <si>
    <t>Rede de distribuuição - gás</t>
  </si>
  <si>
    <t>2.11</t>
  </si>
  <si>
    <t>MURO DE ARRIMO E CONTENÇÃO</t>
  </si>
  <si>
    <t>2.11.1</t>
  </si>
  <si>
    <t>Muro de arrimo - Fundação profunda</t>
  </si>
  <si>
    <t>2.11.2</t>
  </si>
  <si>
    <t>Muro de arrimo - Blocos e Baldrames</t>
  </si>
  <si>
    <t>2.11.3</t>
  </si>
  <si>
    <t>Muro de arrimo - Alvenaria estrutural</t>
  </si>
  <si>
    <t>2.11.4</t>
  </si>
  <si>
    <t>Muro de arrimo - Muros de concreto e viga de coroamento</t>
  </si>
  <si>
    <t>2.11.5</t>
  </si>
  <si>
    <t>Rampas e escadas</t>
  </si>
  <si>
    <t>2.12</t>
  </si>
  <si>
    <t>MURO DE DIVISA</t>
  </si>
  <si>
    <t>2.12.1</t>
  </si>
  <si>
    <t>Muro de divisa</t>
  </si>
  <si>
    <t>2.13</t>
  </si>
  <si>
    <t>PORTÕES DE ACESSO E FECHAMENTOS</t>
  </si>
  <si>
    <t>2.13.1</t>
  </si>
  <si>
    <t>Portões de veículos e pedestre</t>
  </si>
  <si>
    <t>2.13.2</t>
  </si>
  <si>
    <t>Automação de portão</t>
  </si>
  <si>
    <t>2.13.3</t>
  </si>
  <si>
    <t xml:space="preserve">Guarda-corpo </t>
  </si>
  <si>
    <t>2.13.4</t>
  </si>
  <si>
    <t>Gradil Frontal</t>
  </si>
  <si>
    <t>2.13.5</t>
  </si>
  <si>
    <t>Alambrado</t>
  </si>
  <si>
    <t>2.14</t>
  </si>
  <si>
    <t>UBANIZAÇÃO E SERVIÇOS EXTERNOS</t>
  </si>
  <si>
    <t>2.14.1</t>
  </si>
  <si>
    <t>Paisagismo Plantio de arvores ornamentais - calçada</t>
  </si>
  <si>
    <t>2.14.2</t>
  </si>
  <si>
    <t>Paisagismo Plantio de grama - calçada</t>
  </si>
  <si>
    <t>2.14.3</t>
  </si>
  <si>
    <t>Paisagismo interno</t>
  </si>
  <si>
    <t>EQUIPAMENTOS COMUNITÁRIOS</t>
  </si>
  <si>
    <t>3.1</t>
  </si>
  <si>
    <t>Salão de festas</t>
  </si>
  <si>
    <t>3.1.1</t>
  </si>
  <si>
    <t>Serviços Preliminares e Fundações</t>
  </si>
  <si>
    <t>3.1.2</t>
  </si>
  <si>
    <t>3.1.3</t>
  </si>
  <si>
    <t>Revestimento, impermeabilização</t>
  </si>
  <si>
    <t>3.1.4</t>
  </si>
  <si>
    <t xml:space="preserve">Esquadrias, Serralheria, </t>
  </si>
  <si>
    <t>3.1.5</t>
  </si>
  <si>
    <t>3.1.6</t>
  </si>
  <si>
    <t>Acabamentos e serviços finais</t>
  </si>
  <si>
    <t>3.2</t>
  </si>
  <si>
    <t>Portaria</t>
  </si>
  <si>
    <t>3.2.1</t>
  </si>
  <si>
    <t>3.2.2</t>
  </si>
  <si>
    <t>3.2.3</t>
  </si>
  <si>
    <t>3.2.4</t>
  </si>
  <si>
    <t>3.2.5</t>
  </si>
  <si>
    <t>3.2.6</t>
  </si>
  <si>
    <t>3.3</t>
  </si>
  <si>
    <t>Lixeira</t>
  </si>
  <si>
    <t>3.3.1</t>
  </si>
  <si>
    <t>3.3.2</t>
  </si>
  <si>
    <t>3.3.3</t>
  </si>
  <si>
    <t>3.3.4</t>
  </si>
  <si>
    <t>3.3.5</t>
  </si>
  <si>
    <t>3.3.6</t>
  </si>
  <si>
    <t>3.4</t>
  </si>
  <si>
    <t>Playground</t>
  </si>
  <si>
    <t>3.4.1</t>
  </si>
  <si>
    <t>INFRAESTRUTURA EXTERNA</t>
  </si>
  <si>
    <t>4.1</t>
  </si>
  <si>
    <t>Água potável</t>
  </si>
  <si>
    <t>4.2</t>
  </si>
  <si>
    <t>Esgoto sanitário</t>
  </si>
  <si>
    <t>4.3</t>
  </si>
  <si>
    <t>Drenagem das águas pluviais</t>
  </si>
  <si>
    <t>4.4</t>
  </si>
  <si>
    <t>Pavimentação</t>
  </si>
  <si>
    <t>4.5</t>
  </si>
  <si>
    <t>Energia e iluminação</t>
  </si>
  <si>
    <t>SEGUROS</t>
  </si>
  <si>
    <t>5.1</t>
  </si>
  <si>
    <t>Seguros (SRE e SGC/SGI)</t>
  </si>
  <si>
    <t>LEGALIZAÇÃO / LIGAÇÕES DEFINITIVAS</t>
  </si>
  <si>
    <t>6.1</t>
  </si>
  <si>
    <t>Emissão AVCB</t>
  </si>
  <si>
    <t>6.2</t>
  </si>
  <si>
    <t>Quitação de INSS</t>
  </si>
  <si>
    <t>6.3</t>
  </si>
  <si>
    <t>Ambiental</t>
  </si>
  <si>
    <t>6.4</t>
  </si>
  <si>
    <t>Ligação definitiva água</t>
  </si>
  <si>
    <t>6.5</t>
  </si>
  <si>
    <t>Ligação definitiva energia</t>
  </si>
  <si>
    <t>6.6</t>
  </si>
  <si>
    <t>Ligação gás</t>
  </si>
  <si>
    <t>6.7</t>
  </si>
  <si>
    <t>CND ISS</t>
  </si>
  <si>
    <t>6.8</t>
  </si>
  <si>
    <t>Habite-se</t>
  </si>
  <si>
    <t>6.9</t>
  </si>
  <si>
    <t>CND INSS</t>
  </si>
  <si>
    <t>6.10</t>
  </si>
  <si>
    <t>Averbação da Construção</t>
  </si>
  <si>
    <t>6.11</t>
  </si>
  <si>
    <t>Matrículas induvidualizadas</t>
  </si>
  <si>
    <t>6.12</t>
  </si>
  <si>
    <t>Entrega de chaves / AGI</t>
  </si>
  <si>
    <t>% Período</t>
  </si>
  <si>
    <t>%Global</t>
  </si>
  <si>
    <t>TOTAL DO TERRENO :</t>
  </si>
  <si>
    <t>%TOTAL DO TERRENO :</t>
  </si>
  <si>
    <t>TOTAL DA OBRA :</t>
  </si>
  <si>
    <t>%TOTAL DA OBRA :</t>
  </si>
  <si>
    <t>OPERAÇÃO GLOBAL:</t>
  </si>
  <si>
    <t>%OPERAÇÃO GLOBAL :</t>
  </si>
  <si>
    <t>OBSERVAÇÕES:</t>
  </si>
  <si>
    <t xml:space="preserve">LEGALIZAÇÃO </t>
  </si>
  <si>
    <t>MEDIÇÃO MENSAL</t>
  </si>
  <si>
    <t>MEDIÇÃO ACUMULADA</t>
  </si>
  <si>
    <r>
      <rPr>
        <b/>
        <sz val="16"/>
        <color rgb="FF000000"/>
        <rFont val="Arial"/>
        <family val="2"/>
      </rPr>
      <t xml:space="preserve">ATESTE TECNICO
QUADRO RESUMO - PLANILHA DE MEDIÇÃO DE SERVIÇOS
</t>
    </r>
    <r>
      <rPr>
        <b/>
        <sz val="14"/>
        <color rgb="FF000000"/>
        <rFont val="Arial"/>
        <family val="2"/>
      </rPr>
      <t>Programa: Apoio ao Crédito Habitacional - Carta de Crédito Associativo (CCA)</t>
    </r>
  </si>
  <si>
    <t>CUSTO TOTAL (R$)</t>
  </si>
  <si>
    <r>
      <rPr>
        <b/>
        <sz val="12"/>
        <color rgb="FFFF0000"/>
        <rFont val="Arial"/>
        <family val="2"/>
      </rPr>
      <t xml:space="preserve">[A]  </t>
    </r>
    <r>
      <rPr>
        <b/>
        <sz val="12"/>
        <rFont val="Arial"/>
        <family val="2"/>
      </rPr>
      <t>% INCIDENCIA</t>
    </r>
  </si>
  <si>
    <r>
      <rPr>
        <b/>
        <sz val="12"/>
        <color rgb="FFFF0000"/>
        <rFont val="Arial"/>
        <family val="2"/>
      </rPr>
      <t xml:space="preserve">[B] </t>
    </r>
    <r>
      <rPr>
        <b/>
        <sz val="12"/>
        <rFont val="Arial"/>
        <family val="2"/>
      </rPr>
      <t>% REALIZADO ANTERIOR</t>
    </r>
  </si>
  <si>
    <r>
      <rPr>
        <b/>
        <sz val="12"/>
        <color rgb="FFFF0000"/>
        <rFont val="Arial"/>
        <family val="2"/>
      </rPr>
      <t xml:space="preserve">[C] </t>
    </r>
    <r>
      <rPr>
        <b/>
        <sz val="12"/>
        <color rgb="FF000000"/>
        <rFont val="Arial"/>
        <family val="2"/>
      </rPr>
      <t>% REALIZADO NO PERIODO</t>
    </r>
  </si>
  <si>
    <r>
      <rPr>
        <b/>
        <sz val="12"/>
        <color rgb="FFFF0000"/>
        <rFont val="Arial"/>
        <family val="2"/>
      </rPr>
      <t xml:space="preserve">[D] = [B] + [C] 
</t>
    </r>
    <r>
      <rPr>
        <b/>
        <sz val="12"/>
        <rFont val="Arial"/>
        <family val="2"/>
      </rPr>
      <t>% REALIZADO ATUAL</t>
    </r>
  </si>
  <si>
    <r>
      <rPr>
        <b/>
        <sz val="12"/>
        <color rgb="FFFF0000"/>
        <rFont val="Arial"/>
        <family val="2"/>
      </rPr>
      <t>[A] - [D]</t>
    </r>
    <r>
      <rPr>
        <b/>
        <sz val="12"/>
        <rFont val="Arial"/>
        <family val="2"/>
      </rPr>
      <t xml:space="preserve"> 
% SALDO A MEDIR</t>
    </r>
  </si>
  <si>
    <t>DESCRIÇÃO</t>
  </si>
  <si>
    <r>
      <rPr>
        <b/>
        <sz val="12"/>
        <color rgb="FFFF0000"/>
        <rFont val="Arial"/>
        <family val="2"/>
      </rPr>
      <t xml:space="preserve">[A] </t>
    </r>
    <r>
      <rPr>
        <b/>
        <sz val="12"/>
        <color rgb="FF000000"/>
        <rFont val="Arial"/>
        <family val="2"/>
      </rPr>
      <t xml:space="preserve"> % INCIDÊNCIA</t>
    </r>
  </si>
  <si>
    <r>
      <rPr>
        <b/>
        <sz val="12"/>
        <color rgb="FFFF0000"/>
        <rFont val="Arial"/>
        <family val="2"/>
      </rPr>
      <t xml:space="preserve">[B] </t>
    </r>
    <r>
      <rPr>
        <b/>
        <sz val="12"/>
        <color rgb="FF000000"/>
        <rFont val="Arial"/>
        <family val="2"/>
      </rPr>
      <t xml:space="preserve"> % REALIZADO ANTERIOR</t>
    </r>
  </si>
  <si>
    <r>
      <rPr>
        <b/>
        <sz val="12"/>
        <color rgb="FFFF0000"/>
        <rFont val="Arial"/>
        <family val="2"/>
      </rPr>
      <t xml:space="preserve">[C] </t>
    </r>
    <r>
      <rPr>
        <b/>
        <sz val="12"/>
        <color rgb="FF000000"/>
        <rFont val="Arial"/>
        <family val="2"/>
      </rPr>
      <t xml:space="preserve">% REALIZADO NO PERÍODO </t>
    </r>
  </si>
  <si>
    <r>
      <rPr>
        <b/>
        <sz val="12"/>
        <color rgb="FFFF0000"/>
        <rFont val="Arial"/>
        <family val="2"/>
      </rPr>
      <t xml:space="preserve">[D] = [B] + [C] 
</t>
    </r>
    <r>
      <rPr>
        <b/>
        <sz val="12"/>
        <color rgb="FF000000"/>
        <rFont val="Arial"/>
        <family val="2"/>
      </rPr>
      <t>% REALIZADO ATUAL</t>
    </r>
  </si>
  <si>
    <r>
      <rPr>
        <b/>
        <sz val="12"/>
        <color rgb="FFFF0000"/>
        <rFont val="Arial"/>
        <family val="2"/>
      </rPr>
      <t xml:space="preserve">[A] - [D]
</t>
    </r>
    <r>
      <rPr>
        <b/>
        <sz val="12"/>
        <color rgb="FF000000"/>
        <rFont val="Arial"/>
        <family val="2"/>
      </rPr>
      <t xml:space="preserve"> % SALDO A MEDIR</t>
    </r>
  </si>
  <si>
    <t>DATA BASE</t>
  </si>
  <si>
    <t>TOTAL DA OBRA</t>
  </si>
  <si>
    <t xml:space="preserve">Vistoria em campo </t>
  </si>
  <si>
    <t>Vistoria por relatório fotográfico</t>
  </si>
  <si>
    <t>PONTOS DE ATENÇÃO</t>
  </si>
  <si>
    <t>Previsto Acumulado</t>
  </si>
  <si>
    <t>Realizado Atual</t>
  </si>
  <si>
    <t>Historico</t>
  </si>
  <si>
    <t xml:space="preserve">AGENTE PROMOTOR  </t>
  </si>
  <si>
    <t xml:space="preserve">TÉCNICO DE VISTORIA  </t>
  </si>
  <si>
    <t>GERÊNCIA DE GESTÃO DE FOMENTO</t>
  </si>
  <si>
    <t>ORIENTAÇÕES PARA PREENCHIMENTO:</t>
  </si>
  <si>
    <t>1: NÃO PREENCHER CAMPOS EM CINZA</t>
  </si>
  <si>
    <t>2: CUSTO DE OBRA TOTAL (SEGUROS, LEGALIZAÇÃO E DEMAIS ITENS): VALORES DATA BASE DEVERÃO SER EXTRAÍDOS DO ORÇAMENTO APROVADO</t>
  </si>
  <si>
    <t>3: VALORES CONSTANTES NESTA PLANILHA DEVERÃO SER OS MESMOS INFORMADOS NA ABA "SERVIÇOS EXECUTADOS"</t>
  </si>
  <si>
    <r>
      <t xml:space="preserve">ACOMPANHAMENTO FÍSICO  - PREVISTO x REALIZADO
</t>
    </r>
    <r>
      <rPr>
        <b/>
        <sz val="14"/>
        <rFont val="Arial"/>
        <family val="2"/>
      </rPr>
      <t>Programa: Apoio ao Crédito Habitacional - Carta de Crédito Associativo (CCA)</t>
    </r>
  </si>
  <si>
    <t>Rest</t>
  </si>
  <si>
    <t>Uhs:</t>
  </si>
  <si>
    <t>1º Contrato</t>
  </si>
  <si>
    <t>% Previsto Terreno</t>
  </si>
  <si>
    <t>% Liberado Terreno</t>
  </si>
  <si>
    <t>Cronograma de Obras</t>
  </si>
  <si>
    <t>% Previsto no Periodo</t>
  </si>
  <si>
    <t>% Previsto Acumulado</t>
  </si>
  <si>
    <t>% Executado no Periodo</t>
  </si>
  <si>
    <t>% Executado Acumulado</t>
  </si>
  <si>
    <t>Acompanhamento Prev. X Real</t>
  </si>
  <si>
    <t xml:space="preserve">  ANEXO I - RELATÓRIO FOTOGRÁFICO</t>
  </si>
  <si>
    <t>Foto 1:</t>
  </si>
  <si>
    <t>Foto 2:</t>
  </si>
  <si>
    <t>Foto 3:</t>
  </si>
  <si>
    <t>Foto 4:</t>
  </si>
  <si>
    <t>Foto 5:</t>
  </si>
  <si>
    <t>Foto 6:</t>
  </si>
  <si>
    <t>Foto 7:</t>
  </si>
  <si>
    <t>Foto 8:</t>
  </si>
  <si>
    <t>Foto 9:</t>
  </si>
  <si>
    <t>Foto 13:</t>
  </si>
  <si>
    <t>Foto 14:</t>
  </si>
  <si>
    <t>Foto 15:</t>
  </si>
  <si>
    <t>Foto 16:</t>
  </si>
  <si>
    <t>Foto 17:</t>
  </si>
  <si>
    <t>Foto 18:</t>
  </si>
  <si>
    <t>Foto 19:</t>
  </si>
  <si>
    <t>Foto 20:</t>
  </si>
  <si>
    <t>Foto 21:</t>
  </si>
  <si>
    <t>DATA</t>
  </si>
  <si>
    <t>AGENTE PROMOTOR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</si>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</sst>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%"/>
    <numFmt numFmtId="167" formatCode="0&quot; meses&quot;"/>
    <numFmt numFmtId="168" formatCode="[$-416]mmm\-yy;@"/>
    <numFmt numFmtId="169" formatCode="_-[$R$-416]\ * #,##0.00_-;\-[$R$-416]\ * #,##0.00_-;_-[$R$-416]\ * &quot;-&quot;??_-;_-@_-"/>
    <numFmt numFmtId="170" formatCode="&quot;R$&quot;\ #,##0.00"/>
    <numFmt numFmtId="171" formatCode="&quot;TOTAL&quot;\ 0"/>
    <numFmt numFmtId="172" formatCode="&quot;PENDENTE&quot;\ 0"/>
    <numFmt numFmtId="173" formatCode="mmm\-yy"/>
    <numFmt numFmtId="174" formatCode="0.00%;[Red]\-0.00%"/>
    <numFmt numFmtId="175" formatCode="dd/mm/yy;@"/>
    <numFmt numFmtId="176" formatCode="0.0000%"/>
    <numFmt numFmtId="177" formatCode="0.000"/>
    <numFmt numFmtId="178" formatCode="0.00000%"/>
    <numFmt numFmtId="179" formatCode="0.00000"/>
    <numFmt numFmtId="180" formatCode="#,##0.0000;\-#,##0.0000"/>
    <numFmt numFmtId="181" formatCode="0.0000000%"/>
    <numFmt numFmtId="182" formatCode="0.00000000%"/>
    <numFmt numFmtId="183" formatCode="0.000000000%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color indexed="12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i/>
      <sz val="10"/>
      <color rgb="FFFF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24"/>
      <name val="Arial"/>
      <family val="2"/>
    </font>
    <font>
      <b/>
      <sz val="14"/>
      <color indexed="8"/>
      <name val="Arial"/>
      <family val="2"/>
    </font>
    <font>
      <b/>
      <sz val="12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0" tint="-0.34998626667073579"/>
        <bgColor theme="4" tint="0.79998168889431442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6" fillId="0" borderId="0"/>
    <xf numFmtId="166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595">
    <xf numFmtId="0" fontId="0" fillId="0" borderId="0" xfId="0"/>
    <xf numFmtId="0" fontId="2" fillId="0" borderId="0" xfId="4" applyProtection="1">
      <protection locked="0"/>
    </xf>
    <xf numFmtId="49" fontId="2" fillId="0" borderId="0" xfId="4" applyNumberFormat="1" applyProtection="1">
      <protection locked="0"/>
    </xf>
    <xf numFmtId="0" fontId="2" fillId="0" borderId="0" xfId="4" applyAlignment="1" applyProtection="1">
      <alignment horizontal="center" vertical="center"/>
      <protection locked="0"/>
    </xf>
    <xf numFmtId="0" fontId="2" fillId="0" borderId="0" xfId="4"/>
    <xf numFmtId="0" fontId="6" fillId="0" borderId="0" xfId="4" applyFont="1" applyAlignment="1" applyProtection="1">
      <alignment horizontal="center" vertical="center"/>
      <protection locked="0"/>
    </xf>
    <xf numFmtId="0" fontId="6" fillId="0" borderId="2" xfId="4" applyFont="1" applyBorder="1" applyProtection="1">
      <protection locked="0"/>
    </xf>
    <xf numFmtId="0" fontId="2" fillId="0" borderId="3" xfId="4" applyBorder="1" applyProtection="1">
      <protection locked="0"/>
    </xf>
    <xf numFmtId="0" fontId="8" fillId="0" borderId="0" xfId="4" applyFont="1" applyProtection="1">
      <protection locked="0"/>
    </xf>
    <xf numFmtId="0" fontId="2" fillId="0" borderId="4" xfId="4" applyBorder="1" applyProtection="1">
      <protection locked="0"/>
    </xf>
    <xf numFmtId="0" fontId="7" fillId="0" borderId="0" xfId="4" applyFont="1" applyProtection="1">
      <protection locked="0"/>
    </xf>
    <xf numFmtId="0" fontId="6" fillId="0" borderId="5" xfId="4" applyFont="1" applyBorder="1" applyProtection="1">
      <protection locked="0"/>
    </xf>
    <xf numFmtId="49" fontId="7" fillId="0" borderId="0" xfId="4" applyNumberFormat="1" applyFont="1" applyProtection="1">
      <protection locked="0"/>
    </xf>
    <xf numFmtId="0" fontId="8" fillId="0" borderId="0" xfId="4" applyFont="1" applyAlignment="1" applyProtection="1">
      <alignment horizontal="centerContinuous"/>
      <protection locked="0"/>
    </xf>
    <xf numFmtId="0" fontId="2" fillId="0" borderId="1" xfId="4" applyBorder="1" applyProtection="1">
      <protection locked="0"/>
    </xf>
    <xf numFmtId="0" fontId="2" fillId="0" borderId="1" xfId="4" applyBorder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center"/>
      <protection locked="0"/>
    </xf>
    <xf numFmtId="0" fontId="2" fillId="0" borderId="10" xfId="4" applyBorder="1" applyProtection="1">
      <protection locked="0"/>
    </xf>
    <xf numFmtId="49" fontId="2" fillId="0" borderId="10" xfId="4" applyNumberFormat="1" applyBorder="1" applyProtection="1">
      <protection locked="0"/>
    </xf>
    <xf numFmtId="0" fontId="2" fillId="0" borderId="10" xfId="4" applyBorder="1" applyAlignment="1" applyProtection="1">
      <alignment horizontal="center" vertical="center"/>
      <protection locked="0"/>
    </xf>
    <xf numFmtId="0" fontId="11" fillId="0" borderId="10" xfId="4" applyFont="1" applyBorder="1" applyProtection="1">
      <protection locked="0"/>
    </xf>
    <xf numFmtId="0" fontId="11" fillId="0" borderId="0" xfId="4" applyFont="1" applyAlignment="1" applyProtection="1">
      <alignment horizontal="justify"/>
      <protection locked="0"/>
    </xf>
    <xf numFmtId="0" fontId="11" fillId="0" borderId="0" xfId="4" applyFont="1" applyAlignment="1">
      <alignment horizontal="justify"/>
    </xf>
    <xf numFmtId="4" fontId="2" fillId="0" borderId="0" xfId="4" applyNumberFormat="1" applyProtection="1">
      <protection locked="0"/>
    </xf>
    <xf numFmtId="165" fontId="2" fillId="0" borderId="0" xfId="4" applyNumberFormat="1" applyProtection="1">
      <protection locked="0"/>
    </xf>
    <xf numFmtId="0" fontId="2" fillId="4" borderId="0" xfId="4" applyFill="1" applyProtection="1">
      <protection locked="0"/>
    </xf>
    <xf numFmtId="0" fontId="2" fillId="4" borderId="0" xfId="4" applyFill="1" applyAlignment="1" applyProtection="1">
      <alignment horizontal="center" vertical="center"/>
      <protection locked="0"/>
    </xf>
    <xf numFmtId="0" fontId="2" fillId="2" borderId="9" xfId="4" applyFill="1" applyBorder="1" applyAlignment="1">
      <alignment horizontal="centerContinuous"/>
    </xf>
    <xf numFmtId="0" fontId="2" fillId="2" borderId="11" xfId="4" applyFill="1" applyBorder="1" applyAlignment="1">
      <alignment horizontal="centerContinuous"/>
    </xf>
    <xf numFmtId="0" fontId="2" fillId="2" borderId="0" xfId="4" applyFill="1"/>
    <xf numFmtId="0" fontId="2" fillId="2" borderId="6" xfId="4" applyFill="1" applyBorder="1"/>
    <xf numFmtId="0" fontId="11" fillId="2" borderId="9" xfId="4" applyFont="1" applyFill="1" applyBorder="1" applyProtection="1">
      <protection locked="0"/>
    </xf>
    <xf numFmtId="49" fontId="2" fillId="2" borderId="10" xfId="4" applyNumberFormat="1" applyFill="1" applyBorder="1" applyProtection="1">
      <protection locked="0"/>
    </xf>
    <xf numFmtId="4" fontId="11" fillId="0" borderId="9" xfId="4" applyNumberFormat="1" applyFont="1" applyBorder="1" applyAlignment="1">
      <alignment horizontal="center"/>
    </xf>
    <xf numFmtId="0" fontId="2" fillId="2" borderId="10" xfId="4" applyFill="1" applyBorder="1" applyProtection="1">
      <protection locked="0"/>
    </xf>
    <xf numFmtId="49" fontId="2" fillId="0" borderId="3" xfId="4" applyNumberFormat="1" applyBorder="1" applyProtection="1">
      <protection locked="0"/>
    </xf>
    <xf numFmtId="0" fontId="10" fillId="0" borderId="2" xfId="4" applyFont="1" applyBorder="1" applyAlignment="1" applyProtection="1">
      <alignment horizontal="center"/>
      <protection locked="0"/>
    </xf>
    <xf numFmtId="0" fontId="10" fillId="0" borderId="3" xfId="4" applyFont="1" applyBorder="1" applyAlignment="1" applyProtection="1">
      <alignment horizontal="center"/>
      <protection locked="0"/>
    </xf>
    <xf numFmtId="0" fontId="11" fillId="0" borderId="2" xfId="4" applyFont="1" applyBorder="1" applyProtection="1">
      <protection locked="0"/>
    </xf>
    <xf numFmtId="0" fontId="10" fillId="0" borderId="2" xfId="4" applyFont="1" applyBorder="1" applyAlignment="1" applyProtection="1">
      <alignment horizontal="left"/>
      <protection locked="0"/>
    </xf>
    <xf numFmtId="0" fontId="11" fillId="0" borderId="3" xfId="4" applyFont="1" applyBorder="1" applyAlignment="1" applyProtection="1">
      <alignment horizontal="center" vertical="center"/>
      <protection locked="0"/>
    </xf>
    <xf numFmtId="0" fontId="2" fillId="0" borderId="5" xfId="4" applyBorder="1" applyProtection="1">
      <protection locked="0"/>
    </xf>
    <xf numFmtId="0" fontId="2" fillId="0" borderId="6" xfId="4" applyBorder="1" applyProtection="1">
      <protection locked="0"/>
    </xf>
    <xf numFmtId="0" fontId="10" fillId="0" borderId="5" xfId="4" applyFont="1" applyBorder="1" applyAlignment="1" applyProtection="1">
      <alignment horizontal="center"/>
      <protection locked="0"/>
    </xf>
    <xf numFmtId="0" fontId="10" fillId="0" borderId="0" xfId="4" applyFont="1" applyAlignment="1" applyProtection="1">
      <alignment horizontal="center"/>
      <protection locked="0"/>
    </xf>
    <xf numFmtId="0" fontId="10" fillId="0" borderId="5" xfId="4" applyFont="1" applyBorder="1" applyAlignment="1" applyProtection="1">
      <alignment horizontal="left"/>
      <protection locked="0"/>
    </xf>
    <xf numFmtId="0" fontId="2" fillId="0" borderId="7" xfId="4" applyBorder="1" applyProtection="1">
      <protection locked="0"/>
    </xf>
    <xf numFmtId="49" fontId="2" fillId="0" borderId="1" xfId="4" applyNumberFormat="1" applyBorder="1" applyProtection="1">
      <protection locked="0"/>
    </xf>
    <xf numFmtId="0" fontId="2" fillId="0" borderId="8" xfId="4" applyBorder="1" applyProtection="1">
      <protection locked="0"/>
    </xf>
    <xf numFmtId="0" fontId="10" fillId="0" borderId="7" xfId="4" applyFont="1" applyBorder="1" applyAlignment="1" applyProtection="1">
      <alignment horizontal="center"/>
      <protection locked="0"/>
    </xf>
    <xf numFmtId="0" fontId="10" fillId="0" borderId="1" xfId="4" applyFont="1" applyBorder="1" applyAlignment="1" applyProtection="1">
      <alignment horizontal="center"/>
      <protection locked="0"/>
    </xf>
    <xf numFmtId="0" fontId="10" fillId="0" borderId="7" xfId="4" applyFont="1" applyBorder="1" applyAlignment="1" applyProtection="1">
      <alignment horizontal="left"/>
      <protection locked="0"/>
    </xf>
    <xf numFmtId="49" fontId="2" fillId="0" borderId="0" xfId="4" applyNumberFormat="1"/>
    <xf numFmtId="0" fontId="2" fillId="0" borderId="0" xfId="4" applyAlignment="1">
      <alignment horizontal="center" vertical="center"/>
    </xf>
    <xf numFmtId="0" fontId="2" fillId="0" borderId="0" xfId="4" applyAlignment="1" applyProtection="1">
      <alignment vertical="center"/>
      <protection locked="0"/>
    </xf>
    <xf numFmtId="0" fontId="11" fillId="0" borderId="29" xfId="4" applyFont="1" applyBorder="1" applyAlignment="1" applyProtection="1">
      <alignment horizontal="center"/>
      <protection locked="0"/>
    </xf>
    <xf numFmtId="0" fontId="2" fillId="0" borderId="30" xfId="4" applyBorder="1" applyAlignment="1">
      <alignment horizontal="center" vertical="center"/>
    </xf>
    <xf numFmtId="0" fontId="2" fillId="0" borderId="27" xfId="4" applyBorder="1" applyAlignment="1">
      <alignment horizontal="center"/>
    </xf>
    <xf numFmtId="0" fontId="11" fillId="0" borderId="34" xfId="4" applyFont="1" applyBorder="1" applyAlignment="1" applyProtection="1">
      <alignment horizontal="center"/>
      <protection locked="0"/>
    </xf>
    <xf numFmtId="0" fontId="2" fillId="0" borderId="35" xfId="4" applyBorder="1" applyAlignment="1">
      <alignment horizontal="center" vertical="center"/>
    </xf>
    <xf numFmtId="0" fontId="2" fillId="0" borderId="32" xfId="4" applyBorder="1" applyAlignment="1">
      <alignment horizontal="center"/>
    </xf>
    <xf numFmtId="2" fontId="2" fillId="0" borderId="32" xfId="4" applyNumberFormat="1" applyBorder="1"/>
    <xf numFmtId="0" fontId="2" fillId="0" borderId="34" xfId="4" applyBorder="1" applyAlignment="1" applyProtection="1">
      <alignment horizontal="center"/>
      <protection locked="0"/>
    </xf>
    <xf numFmtId="2" fontId="2" fillId="0" borderId="37" xfId="4" applyNumberFormat="1" applyBorder="1"/>
    <xf numFmtId="0" fontId="2" fillId="0" borderId="4" xfId="4" applyBorder="1" applyAlignment="1" applyProtection="1">
      <alignment horizontal="left"/>
      <protection locked="0"/>
    </xf>
    <xf numFmtId="0" fontId="2" fillId="0" borderId="6" xfId="4" applyBorder="1" applyAlignment="1" applyProtection="1">
      <alignment horizontal="left"/>
      <protection locked="0"/>
    </xf>
    <xf numFmtId="0" fontId="2" fillId="0" borderId="8" xfId="4" applyBorder="1" applyAlignment="1" applyProtection="1">
      <alignment horizontal="left"/>
      <protection locked="0"/>
    </xf>
    <xf numFmtId="0" fontId="11" fillId="0" borderId="48" xfId="4" applyFont="1" applyBorder="1" applyAlignment="1" applyProtection="1">
      <alignment horizontal="center"/>
      <protection locked="0"/>
    </xf>
    <xf numFmtId="0" fontId="2" fillId="0" borderId="49" xfId="4" applyBorder="1" applyAlignment="1">
      <alignment horizontal="center" vertical="center"/>
    </xf>
    <xf numFmtId="0" fontId="2" fillId="0" borderId="46" xfId="4" applyBorder="1" applyAlignment="1">
      <alignment horizontal="center"/>
    </xf>
    <xf numFmtId="2" fontId="2" fillId="0" borderId="46" xfId="4" applyNumberFormat="1" applyBorder="1"/>
    <xf numFmtId="2" fontId="2" fillId="0" borderId="50" xfId="4" applyNumberFormat="1" applyBorder="1"/>
    <xf numFmtId="0" fontId="2" fillId="0" borderId="0" xfId="7" applyAlignment="1">
      <alignment vertical="center"/>
    </xf>
    <xf numFmtId="0" fontId="2" fillId="0" borderId="0" xfId="7" applyAlignment="1">
      <alignment horizontal="right" vertical="center"/>
    </xf>
    <xf numFmtId="0" fontId="20" fillId="0" borderId="0" xfId="0" applyFont="1"/>
    <xf numFmtId="0" fontId="7" fillId="0" borderId="0" xfId="4" applyFont="1" applyAlignment="1" applyProtection="1">
      <alignment vertical="center"/>
      <protection locked="0"/>
    </xf>
    <xf numFmtId="0" fontId="2" fillId="0" borderId="0" xfId="4" applyAlignment="1">
      <alignment vertical="center"/>
    </xf>
    <xf numFmtId="0" fontId="8" fillId="0" borderId="1" xfId="4" applyFont="1" applyBorder="1" applyAlignment="1" applyProtection="1">
      <alignment vertical="center"/>
      <protection locked="0"/>
    </xf>
    <xf numFmtId="0" fontId="24" fillId="0" borderId="0" xfId="0" applyFont="1"/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4" applyFont="1" applyAlignment="1" applyProtection="1">
      <alignment vertical="center"/>
      <protection locked="0"/>
    </xf>
    <xf numFmtId="0" fontId="8" fillId="0" borderId="0" xfId="4" applyFont="1" applyAlignment="1" applyProtection="1">
      <alignment vertical="center"/>
      <protection locked="0"/>
    </xf>
    <xf numFmtId="0" fontId="9" fillId="0" borderId="0" xfId="4" applyFont="1" applyAlignment="1" applyProtection="1">
      <alignment vertical="center"/>
      <protection locked="0"/>
    </xf>
    <xf numFmtId="0" fontId="8" fillId="0" borderId="0" xfId="4" applyFont="1" applyAlignment="1" applyProtection="1">
      <alignment horizontal="centerContinuous" vertical="center"/>
      <protection locked="0"/>
    </xf>
    <xf numFmtId="0" fontId="27" fillId="0" borderId="2" xfId="4" applyFont="1" applyBorder="1" applyAlignment="1" applyProtection="1">
      <alignment vertical="center"/>
      <protection locked="0"/>
    </xf>
    <xf numFmtId="49" fontId="2" fillId="0" borderId="3" xfId="4" applyNumberFormat="1" applyBorder="1" applyAlignment="1" applyProtection="1">
      <alignment vertical="center"/>
      <protection locked="0"/>
    </xf>
    <xf numFmtId="0" fontId="4" fillId="0" borderId="3" xfId="4" applyFont="1" applyBorder="1" applyAlignment="1" applyProtection="1">
      <alignment vertical="center"/>
      <protection locked="0"/>
    </xf>
    <xf numFmtId="0" fontId="4" fillId="0" borderId="4" xfId="4" applyFont="1" applyBorder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4" fillId="0" borderId="18" xfId="0" applyFont="1" applyBorder="1"/>
    <xf numFmtId="0" fontId="24" fillId="0" borderId="19" xfId="0" applyFont="1" applyBorder="1"/>
    <xf numFmtId="0" fontId="24" fillId="0" borderId="20" xfId="0" applyFont="1" applyBorder="1"/>
    <xf numFmtId="0" fontId="23" fillId="0" borderId="0" xfId="0" applyFont="1" applyAlignment="1">
      <alignment vertical="center"/>
    </xf>
    <xf numFmtId="0" fontId="20" fillId="0" borderId="18" xfId="0" applyFont="1" applyBorder="1"/>
    <xf numFmtId="0" fontId="20" fillId="0" borderId="19" xfId="0" applyFont="1" applyBorder="1"/>
    <xf numFmtId="0" fontId="20" fillId="0" borderId="20" xfId="0" applyFont="1" applyBorder="1"/>
    <xf numFmtId="0" fontId="20" fillId="0" borderId="21" xfId="0" applyFont="1" applyBorder="1"/>
    <xf numFmtId="0" fontId="20" fillId="0" borderId="22" xfId="0" applyFont="1" applyBorder="1"/>
    <xf numFmtId="0" fontId="24" fillId="0" borderId="21" xfId="0" applyFont="1" applyBorder="1"/>
    <xf numFmtId="0" fontId="24" fillId="0" borderId="22" xfId="0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25" xfId="0" applyFont="1" applyBorder="1"/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165" fontId="2" fillId="5" borderId="9" xfId="4" applyNumberFormat="1" applyFill="1" applyBorder="1" applyProtection="1">
      <protection locked="0"/>
    </xf>
    <xf numFmtId="0" fontId="24" fillId="0" borderId="0" xfId="0" quotePrefix="1" applyFont="1"/>
    <xf numFmtId="0" fontId="2" fillId="0" borderId="6" xfId="7" applyBorder="1" applyAlignment="1">
      <alignment vertical="center"/>
    </xf>
    <xf numFmtId="0" fontId="2" fillId="0" borderId="3" xfId="7" applyBorder="1" applyAlignment="1">
      <alignment vertical="center"/>
    </xf>
    <xf numFmtId="0" fontId="2" fillId="0" borderId="3" xfId="7" applyBorder="1" applyAlignment="1">
      <alignment horizontal="right" vertical="center"/>
    </xf>
    <xf numFmtId="0" fontId="2" fillId="0" borderId="0" xfId="7" applyAlignment="1">
      <alignment horizontal="left" vertical="center"/>
    </xf>
    <xf numFmtId="0" fontId="2" fillId="0" borderId="0" xfId="7" applyAlignment="1">
      <alignment vertical="center" wrapText="1"/>
    </xf>
    <xf numFmtId="10" fontId="27" fillId="5" borderId="5" xfId="3" applyNumberFormat="1" applyFont="1" applyFill="1" applyBorder="1" applyAlignment="1">
      <alignment horizontal="center" vertical="center"/>
    </xf>
    <xf numFmtId="0" fontId="22" fillId="0" borderId="0" xfId="7" applyFont="1" applyAlignment="1">
      <alignment vertical="center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169" fontId="38" fillId="6" borderId="1" xfId="7" applyNumberFormat="1" applyFont="1" applyFill="1" applyBorder="1" applyAlignment="1">
      <alignment vertical="center"/>
    </xf>
    <xf numFmtId="10" fontId="37" fillId="6" borderId="70" xfId="11" applyNumberFormat="1" applyFont="1" applyFill="1" applyBorder="1" applyAlignment="1" applyProtection="1">
      <alignment horizontal="center" vertical="center"/>
    </xf>
    <xf numFmtId="10" fontId="37" fillId="6" borderId="55" xfId="11" applyNumberFormat="1" applyFont="1" applyFill="1" applyBorder="1" applyAlignment="1" applyProtection="1">
      <alignment horizontal="center" vertical="center"/>
    </xf>
    <xf numFmtId="10" fontId="37" fillId="6" borderId="57" xfId="11" applyNumberFormat="1" applyFont="1" applyFill="1" applyBorder="1" applyAlignment="1" applyProtection="1">
      <alignment horizontal="center" vertical="center"/>
    </xf>
    <xf numFmtId="10" fontId="37" fillId="6" borderId="61" xfId="11" applyNumberFormat="1" applyFont="1" applyFill="1" applyBorder="1" applyAlignment="1" applyProtection="1">
      <alignment horizontal="center" vertical="center"/>
    </xf>
    <xf numFmtId="0" fontId="4" fillId="0" borderId="0" xfId="4" applyFont="1" applyAlignment="1" applyProtection="1">
      <alignment vertical="center"/>
      <protection locked="0"/>
    </xf>
    <xf numFmtId="14" fontId="2" fillId="0" borderId="0" xfId="4" applyNumberFormat="1" applyAlignment="1" applyProtection="1">
      <alignment horizontal="center" vertical="center"/>
      <protection locked="0"/>
    </xf>
    <xf numFmtId="168" fontId="8" fillId="0" borderId="0" xfId="4" applyNumberFormat="1" applyFont="1" applyAlignment="1" applyProtection="1">
      <alignment horizontal="left" vertical="center"/>
      <protection locked="0"/>
    </xf>
    <xf numFmtId="0" fontId="2" fillId="0" borderId="3" xfId="4" applyBorder="1" applyAlignment="1" applyProtection="1">
      <alignment horizontal="left"/>
      <protection locked="0"/>
    </xf>
    <xf numFmtId="0" fontId="2" fillId="0" borderId="0" xfId="4" applyAlignment="1" applyProtection="1">
      <alignment horizontal="left"/>
      <protection locked="0"/>
    </xf>
    <xf numFmtId="0" fontId="2" fillId="0" borderId="1" xfId="4" applyBorder="1" applyAlignment="1" applyProtection="1">
      <alignment horizontal="left"/>
      <protection locked="0"/>
    </xf>
    <xf numFmtId="0" fontId="2" fillId="0" borderId="24" xfId="4" applyBorder="1" applyAlignment="1">
      <alignment horizontal="center"/>
    </xf>
    <xf numFmtId="0" fontId="2" fillId="0" borderId="36" xfId="4" applyBorder="1" applyAlignment="1">
      <alignment horizontal="center"/>
    </xf>
    <xf numFmtId="2" fontId="2" fillId="0" borderId="24" xfId="4" applyNumberFormat="1" applyBorder="1" applyAlignment="1">
      <alignment horizont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29" fillId="0" borderId="0" xfId="0" applyFont="1" applyAlignment="1">
      <alignment horizontal="center"/>
    </xf>
    <xf numFmtId="0" fontId="29" fillId="9" borderId="0" xfId="0" applyFont="1" applyFill="1" applyAlignment="1">
      <alignment horizontal="center"/>
    </xf>
    <xf numFmtId="0" fontId="0" fillId="9" borderId="0" xfId="0" applyFill="1"/>
    <xf numFmtId="0" fontId="0" fillId="0" borderId="0" xfId="0" applyAlignment="1">
      <alignment horizontal="center" vertical="center"/>
    </xf>
    <xf numFmtId="0" fontId="29" fillId="0" borderId="0" xfId="0" applyFont="1"/>
    <xf numFmtId="0" fontId="32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44" fontId="32" fillId="0" borderId="0" xfId="2" applyFont="1" applyFill="1" applyBorder="1" applyAlignment="1" applyProtection="1">
      <alignment horizontal="left"/>
    </xf>
    <xf numFmtId="0" fontId="29" fillId="0" borderId="0" xfId="0" applyFont="1" applyAlignment="1">
      <alignment horizontal="left"/>
    </xf>
    <xf numFmtId="0" fontId="36" fillId="0" borderId="12" xfId="0" applyFont="1" applyBorder="1" applyAlignment="1">
      <alignment horizontal="center" vertical="center"/>
    </xf>
    <xf numFmtId="1" fontId="43" fillId="0" borderId="77" xfId="0" applyNumberFormat="1" applyFont="1" applyBorder="1" applyAlignment="1">
      <alignment horizontal="center" vertical="center"/>
    </xf>
    <xf numFmtId="1" fontId="43" fillId="0" borderId="60" xfId="0" applyNumberFormat="1" applyFont="1" applyBorder="1" applyAlignment="1">
      <alignment horizontal="center" vertical="center"/>
    </xf>
    <xf numFmtId="1" fontId="43" fillId="0" borderId="78" xfId="0" applyNumberFormat="1" applyFont="1" applyBorder="1" applyAlignment="1">
      <alignment horizontal="center" vertical="center"/>
    </xf>
    <xf numFmtId="14" fontId="36" fillId="0" borderId="15" xfId="0" applyNumberFormat="1" applyFont="1" applyBorder="1" applyAlignment="1">
      <alignment horizontal="center" vertical="center"/>
    </xf>
    <xf numFmtId="0" fontId="47" fillId="0" borderId="0" xfId="0" applyFont="1"/>
    <xf numFmtId="0" fontId="47" fillId="0" borderId="0" xfId="0" applyFont="1" applyAlignment="1">
      <alignment horizontal="center" vertical="center"/>
    </xf>
    <xf numFmtId="0" fontId="44" fillId="0" borderId="83" xfId="0" applyFont="1" applyBorder="1" applyAlignment="1">
      <alignment vertical="center" wrapText="1"/>
    </xf>
    <xf numFmtId="10" fontId="44" fillId="0" borderId="38" xfId="0" applyNumberFormat="1" applyFont="1" applyBorder="1" applyAlignment="1">
      <alignment horizontal="center" vertical="center" wrapText="1"/>
    </xf>
    <xf numFmtId="10" fontId="44" fillId="0" borderId="39" xfId="0" applyNumberFormat="1" applyFont="1" applyBorder="1" applyAlignment="1">
      <alignment horizontal="center" vertical="center" wrapText="1"/>
    </xf>
    <xf numFmtId="10" fontId="44" fillId="0" borderId="42" xfId="0" applyNumberFormat="1" applyFont="1" applyBorder="1" applyAlignment="1">
      <alignment horizontal="center" vertical="center" wrapText="1"/>
    </xf>
    <xf numFmtId="0" fontId="46" fillId="0" borderId="0" xfId="0" applyFont="1"/>
    <xf numFmtId="0" fontId="45" fillId="0" borderId="0" xfId="0" applyFont="1" applyAlignment="1">
      <alignment vertical="center"/>
    </xf>
    <xf numFmtId="0" fontId="31" fillId="0" borderId="83" xfId="0" applyFont="1" applyBorder="1" applyAlignment="1">
      <alignment vertical="center" wrapText="1"/>
    </xf>
    <xf numFmtId="14" fontId="35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14" fontId="29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4" fontId="31" fillId="0" borderId="85" xfId="0" applyNumberFormat="1" applyFont="1" applyBorder="1" applyAlignment="1">
      <alignment vertical="center" wrapText="1"/>
    </xf>
    <xf numFmtId="10" fontId="44" fillId="0" borderId="38" xfId="0" applyNumberFormat="1" applyFont="1" applyBorder="1" applyAlignment="1">
      <alignment horizontal="center" vertical="center"/>
    </xf>
    <xf numFmtId="10" fontId="44" fillId="0" borderId="39" xfId="0" applyNumberFormat="1" applyFont="1" applyBorder="1" applyAlignment="1">
      <alignment horizontal="center" vertical="center"/>
    </xf>
    <xf numFmtId="10" fontId="44" fillId="0" borderId="42" xfId="0" applyNumberFormat="1" applyFont="1" applyBorder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170" fontId="31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0" fontId="31" fillId="0" borderId="0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44" xfId="0" applyBorder="1"/>
    <xf numFmtId="10" fontId="29" fillId="0" borderId="0" xfId="0" applyNumberFormat="1" applyFont="1" applyAlignment="1">
      <alignment horizontal="center" vertical="center"/>
    </xf>
    <xf numFmtId="0" fontId="0" fillId="0" borderId="17" xfId="0" applyBorder="1"/>
    <xf numFmtId="0" fontId="0" fillId="0" borderId="64" xfId="0" applyBorder="1"/>
    <xf numFmtId="170" fontId="29" fillId="0" borderId="0" xfId="0" applyNumberFormat="1" applyFont="1" applyAlignment="1">
      <alignment horizontal="center" vertical="center"/>
    </xf>
    <xf numFmtId="170" fontId="0" fillId="0" borderId="0" xfId="0" applyNumberFormat="1"/>
    <xf numFmtId="0" fontId="29" fillId="0" borderId="0" xfId="0" applyFont="1" applyAlignment="1">
      <alignment horizontal="center" vertical="center"/>
    </xf>
    <xf numFmtId="0" fontId="0" fillId="0" borderId="63" xfId="0" applyBorder="1"/>
    <xf numFmtId="0" fontId="18" fillId="0" borderId="63" xfId="7" applyFont="1" applyBorder="1"/>
    <xf numFmtId="10" fontId="0" fillId="0" borderId="0" xfId="3" applyNumberFormat="1" applyFont="1" applyProtection="1"/>
    <xf numFmtId="0" fontId="2" fillId="0" borderId="0" xfId="4" applyAlignment="1">
      <alignment horizontal="center"/>
    </xf>
    <xf numFmtId="0" fontId="2" fillId="0" borderId="0" xfId="4" applyAlignment="1">
      <alignment horizontal="left"/>
    </xf>
    <xf numFmtId="4" fontId="2" fillId="0" borderId="0" xfId="4" applyNumberFormat="1"/>
    <xf numFmtId="0" fontId="2" fillId="0" borderId="26" xfId="4" applyBorder="1" applyAlignment="1">
      <alignment horizontal="center"/>
    </xf>
    <xf numFmtId="49" fontId="2" fillId="0" borderId="27" xfId="4" quotePrefix="1" applyNumberFormat="1" applyBorder="1"/>
    <xf numFmtId="165" fontId="2" fillId="0" borderId="32" xfId="4" applyNumberFormat="1" applyBorder="1" applyAlignment="1">
      <alignment horizontal="right"/>
    </xf>
    <xf numFmtId="0" fontId="2" fillId="0" borderId="45" xfId="4" applyBorder="1" applyAlignment="1">
      <alignment horizontal="center"/>
    </xf>
    <xf numFmtId="49" fontId="2" fillId="0" borderId="46" xfId="4" applyNumberFormat="1" applyBorder="1"/>
    <xf numFmtId="165" fontId="2" fillId="0" borderId="46" xfId="4" applyNumberFormat="1" applyBorder="1" applyAlignment="1">
      <alignment horizontal="right"/>
    </xf>
    <xf numFmtId="49" fontId="2" fillId="0" borderId="32" xfId="4" applyNumberFormat="1" applyBorder="1"/>
    <xf numFmtId="0" fontId="2" fillId="0" borderId="31" xfId="4" applyBorder="1" applyAlignment="1">
      <alignment horizontal="center"/>
    </xf>
    <xf numFmtId="49" fontId="2" fillId="0" borderId="32" xfId="4" applyNumberFormat="1" applyBorder="1" applyAlignment="1">
      <alignment horizontal="left" vertical="center"/>
    </xf>
    <xf numFmtId="49" fontId="2" fillId="0" borderId="43" xfId="4" applyNumberFormat="1" applyBorder="1"/>
    <xf numFmtId="1" fontId="36" fillId="0" borderId="0" xfId="0" applyNumberFormat="1" applyFont="1" applyAlignment="1">
      <alignment horizontal="center" vertical="center"/>
    </xf>
    <xf numFmtId="0" fontId="17" fillId="0" borderId="0" xfId="7" applyFont="1" applyAlignment="1" applyProtection="1">
      <alignment horizontal="center" vertical="center"/>
      <protection locked="0"/>
    </xf>
    <xf numFmtId="44" fontId="18" fillId="0" borderId="0" xfId="2" applyFont="1" applyFill="1" applyBorder="1" applyAlignment="1" applyProtection="1">
      <alignment vertical="center"/>
      <protection locked="0"/>
    </xf>
    <xf numFmtId="10" fontId="27" fillId="0" borderId="0" xfId="11" applyNumberFormat="1" applyFont="1" applyFill="1" applyBorder="1" applyAlignment="1" applyProtection="1">
      <alignment horizontal="center" vertical="center"/>
      <protection locked="0"/>
    </xf>
    <xf numFmtId="10" fontId="18" fillId="0" borderId="0" xfId="7" applyNumberFormat="1" applyFont="1" applyAlignment="1" applyProtection="1">
      <alignment horizontal="center" vertical="center"/>
      <protection locked="0"/>
    </xf>
    <xf numFmtId="10" fontId="18" fillId="0" borderId="0" xfId="3" applyNumberFormat="1" applyFont="1" applyFill="1" applyBorder="1" applyAlignment="1" applyProtection="1">
      <alignment horizontal="center" vertical="center"/>
      <protection locked="0"/>
    </xf>
    <xf numFmtId="0" fontId="28" fillId="0" borderId="0" xfId="7" applyFont="1" applyAlignment="1" applyProtection="1">
      <alignment horizontal="center" vertical="center"/>
      <protection locked="0"/>
    </xf>
    <xf numFmtId="0" fontId="38" fillId="0" borderId="0" xfId="7" applyFont="1" applyAlignment="1" applyProtection="1">
      <alignment horizontal="left" vertical="center"/>
      <protection locked="0"/>
    </xf>
    <xf numFmtId="10" fontId="18" fillId="0" borderId="0" xfId="3" applyNumberFormat="1" applyFont="1" applyFill="1" applyBorder="1" applyAlignment="1" applyProtection="1">
      <alignment horizontal="centerContinuous" vertical="center"/>
      <protection locked="0"/>
    </xf>
    <xf numFmtId="0" fontId="2" fillId="0" borderId="0" xfId="7" applyAlignment="1" applyProtection="1">
      <alignment vertical="center"/>
      <protection locked="0"/>
    </xf>
    <xf numFmtId="0" fontId="19" fillId="0" borderId="0" xfId="7" applyFont="1" applyAlignment="1" applyProtection="1">
      <alignment vertical="center"/>
      <protection locked="0"/>
    </xf>
    <xf numFmtId="0" fontId="3" fillId="0" borderId="0" xfId="7" applyFont="1" applyAlignment="1" applyProtection="1">
      <alignment vertical="center" wrapText="1"/>
      <protection locked="0"/>
    </xf>
    <xf numFmtId="0" fontId="18" fillId="0" borderId="51" xfId="7" applyFont="1" applyBorder="1" applyAlignment="1" applyProtection="1">
      <alignment horizontal="center" vertical="center"/>
      <protection locked="0"/>
    </xf>
    <xf numFmtId="0" fontId="18" fillId="0" borderId="0" xfId="7" applyFont="1" applyAlignment="1" applyProtection="1">
      <alignment horizontal="center" vertical="center"/>
      <protection locked="0"/>
    </xf>
    <xf numFmtId="10" fontId="0" fillId="0" borderId="0" xfId="0" applyNumberFormat="1"/>
    <xf numFmtId="43" fontId="0" fillId="0" borderId="0" xfId="1" applyFont="1" applyBorder="1" applyAlignment="1">
      <alignment vertical="center"/>
    </xf>
    <xf numFmtId="2" fontId="2" fillId="0" borderId="36" xfId="3" applyNumberFormat="1" applyFont="1" applyBorder="1" applyAlignment="1">
      <alignment horizontal="center"/>
    </xf>
    <xf numFmtId="0" fontId="18" fillId="0" borderId="0" xfId="7" applyFont="1"/>
    <xf numFmtId="39" fontId="2" fillId="0" borderId="95" xfId="7" applyNumberFormat="1" applyBorder="1" applyAlignment="1">
      <alignment horizontal="left" vertical="center"/>
    </xf>
    <xf numFmtId="39" fontId="2" fillId="0" borderId="97" xfId="7" applyNumberFormat="1" applyBorder="1" applyAlignment="1">
      <alignment horizontal="left" vertical="center"/>
    </xf>
    <xf numFmtId="176" fontId="2" fillId="0" borderId="94" xfId="3" applyNumberFormat="1" applyFont="1" applyBorder="1" applyAlignment="1">
      <alignment horizontal="center"/>
    </xf>
    <xf numFmtId="176" fontId="2" fillId="0" borderId="91" xfId="4" applyNumberFormat="1" applyBorder="1" applyAlignment="1">
      <alignment horizontal="center" vertical="center"/>
    </xf>
    <xf numFmtId="176" fontId="2" fillId="0" borderId="98" xfId="3" applyNumberFormat="1" applyFont="1" applyBorder="1" applyAlignment="1">
      <alignment horizontal="center"/>
    </xf>
    <xf numFmtId="176" fontId="2" fillId="0" borderId="99" xfId="4" applyNumberFormat="1" applyBorder="1" applyAlignment="1">
      <alignment horizontal="center" vertical="center"/>
    </xf>
    <xf numFmtId="10" fontId="48" fillId="0" borderId="38" xfId="0" applyNumberFormat="1" applyFont="1" applyBorder="1" applyAlignment="1">
      <alignment horizontal="center" vertical="center" wrapText="1"/>
    </xf>
    <xf numFmtId="10" fontId="48" fillId="0" borderId="39" xfId="0" applyNumberFormat="1" applyFont="1" applyBorder="1" applyAlignment="1">
      <alignment horizontal="center" vertical="center" wrapText="1"/>
    </xf>
    <xf numFmtId="10" fontId="37" fillId="6" borderId="16" xfId="11" applyNumberFormat="1" applyFont="1" applyFill="1" applyBorder="1" applyAlignment="1">
      <alignment horizontal="center" vertical="center"/>
    </xf>
    <xf numFmtId="10" fontId="51" fillId="8" borderId="65" xfId="0" applyNumberFormat="1" applyFont="1" applyFill="1" applyBorder="1" applyAlignment="1">
      <alignment horizontal="center" vertical="center"/>
    </xf>
    <xf numFmtId="10" fontId="51" fillId="8" borderId="60" xfId="0" applyNumberFormat="1" applyFont="1" applyFill="1" applyBorder="1" applyAlignment="1">
      <alignment horizontal="center" vertical="center"/>
    </xf>
    <xf numFmtId="10" fontId="51" fillId="8" borderId="16" xfId="0" applyNumberFormat="1" applyFont="1" applyFill="1" applyBorder="1" applyAlignment="1">
      <alignment horizontal="center" vertical="center"/>
    </xf>
    <xf numFmtId="10" fontId="37" fillId="7" borderId="72" xfId="12" applyNumberFormat="1" applyFont="1" applyFill="1" applyBorder="1" applyAlignment="1">
      <alignment horizontal="center" vertical="center"/>
    </xf>
    <xf numFmtId="10" fontId="37" fillId="7" borderId="89" xfId="12" applyNumberFormat="1" applyFont="1" applyFill="1" applyBorder="1" applyAlignment="1">
      <alignment horizontal="center" vertical="center"/>
    </xf>
    <xf numFmtId="10" fontId="37" fillId="6" borderId="73" xfId="11" applyNumberFormat="1" applyFont="1" applyFill="1" applyBorder="1" applyAlignment="1">
      <alignment horizontal="center" vertical="center"/>
    </xf>
    <xf numFmtId="10" fontId="37" fillId="7" borderId="74" xfId="12" applyNumberFormat="1" applyFont="1" applyFill="1" applyBorder="1" applyAlignment="1">
      <alignment horizontal="center" vertical="center"/>
    </xf>
    <xf numFmtId="10" fontId="37" fillId="7" borderId="90" xfId="12" applyNumberFormat="1" applyFont="1" applyFill="1" applyBorder="1" applyAlignment="1">
      <alignment horizontal="center" vertical="center"/>
    </xf>
    <xf numFmtId="0" fontId="3" fillId="0" borderId="44" xfId="7" applyFont="1" applyBorder="1" applyAlignment="1" applyProtection="1">
      <alignment vertical="center" wrapText="1"/>
      <protection locked="0"/>
    </xf>
    <xf numFmtId="10" fontId="3" fillId="0" borderId="62" xfId="7" quotePrefix="1" applyNumberFormat="1" applyFont="1" applyBorder="1" applyAlignment="1" applyProtection="1">
      <alignment horizontal="center" vertical="center" wrapText="1"/>
      <protection locked="0"/>
    </xf>
    <xf numFmtId="10" fontId="3" fillId="0" borderId="52" xfId="7" quotePrefix="1" applyNumberFormat="1" applyFont="1" applyBorder="1" applyAlignment="1" applyProtection="1">
      <alignment horizontal="center" vertical="center" wrapText="1"/>
      <protection locked="0"/>
    </xf>
    <xf numFmtId="174" fontId="3" fillId="0" borderId="52" xfId="7" quotePrefix="1" applyNumberFormat="1" applyFont="1" applyBorder="1" applyAlignment="1" applyProtection="1">
      <alignment horizontal="center" vertical="center" wrapText="1"/>
      <protection locked="0"/>
    </xf>
    <xf numFmtId="175" fontId="43" fillId="0" borderId="67" xfId="0" applyNumberFormat="1" applyFont="1" applyBorder="1" applyAlignment="1">
      <alignment horizontal="center" vertical="center"/>
    </xf>
    <xf numFmtId="175" fontId="43" fillId="0" borderId="56" xfId="0" applyNumberFormat="1" applyFont="1" applyBorder="1" applyAlignment="1">
      <alignment horizontal="center" vertical="center"/>
    </xf>
    <xf numFmtId="175" fontId="43" fillId="0" borderId="61" xfId="0" applyNumberFormat="1" applyFont="1" applyBorder="1" applyAlignment="1">
      <alignment horizontal="center" vertical="center"/>
    </xf>
    <xf numFmtId="0" fontId="38" fillId="0" borderId="54" xfId="7" applyFont="1" applyBorder="1" applyAlignment="1">
      <alignment horizontal="center" vertical="center"/>
    </xf>
    <xf numFmtId="49" fontId="38" fillId="0" borderId="71" xfId="7" applyNumberFormat="1" applyFont="1" applyBorder="1" applyAlignment="1">
      <alignment horizontal="left" vertical="center"/>
    </xf>
    <xf numFmtId="39" fontId="38" fillId="0" borderId="71" xfId="7" applyNumberFormat="1" applyFont="1" applyBorder="1" applyAlignment="1">
      <alignment horizontal="left" vertical="center"/>
    </xf>
    <xf numFmtId="0" fontId="38" fillId="0" borderId="58" xfId="7" applyFont="1" applyBorder="1" applyAlignment="1">
      <alignment horizontal="center" vertical="center"/>
    </xf>
    <xf numFmtId="39" fontId="38" fillId="0" borderId="59" xfId="7" applyNumberFormat="1" applyFont="1" applyBorder="1" applyAlignment="1">
      <alignment horizontal="left" vertical="center"/>
    </xf>
    <xf numFmtId="0" fontId="38" fillId="0" borderId="5" xfId="7" applyFont="1" applyBorder="1" applyAlignment="1">
      <alignment horizontal="center" vertical="center"/>
    </xf>
    <xf numFmtId="39" fontId="38" fillId="0" borderId="0" xfId="7" applyNumberFormat="1" applyFont="1" applyAlignment="1">
      <alignment horizontal="left" vertical="center" wrapText="1"/>
    </xf>
    <xf numFmtId="181" fontId="2" fillId="0" borderId="0" xfId="4" applyNumberFormat="1"/>
    <xf numFmtId="176" fontId="2" fillId="0" borderId="94" xfId="3" quotePrefix="1" applyNumberFormat="1" applyFont="1" applyBorder="1" applyAlignment="1">
      <alignment horizontal="center"/>
    </xf>
    <xf numFmtId="44" fontId="37" fillId="6" borderId="16" xfId="2" applyFont="1" applyFill="1" applyBorder="1" applyAlignment="1">
      <alignment vertical="center"/>
    </xf>
    <xf numFmtId="0" fontId="2" fillId="0" borderId="0" xfId="4" applyAlignment="1" applyProtection="1">
      <alignment horizontal="right"/>
      <protection locked="0"/>
    </xf>
    <xf numFmtId="0" fontId="11" fillId="0" borderId="0" xfId="4" applyFont="1" applyAlignment="1" applyProtection="1">
      <alignment horizontal="right"/>
      <protection locked="0"/>
    </xf>
    <xf numFmtId="176" fontId="2" fillId="0" borderId="109" xfId="4" applyNumberFormat="1" applyBorder="1" applyAlignment="1">
      <alignment horizontal="center" vertical="center"/>
    </xf>
    <xf numFmtId="176" fontId="2" fillId="0" borderId="110" xfId="4" applyNumberFormat="1" applyBorder="1" applyAlignment="1">
      <alignment horizontal="center" vertical="center"/>
    </xf>
    <xf numFmtId="0" fontId="2" fillId="0" borderId="88" xfId="4" applyBorder="1" applyAlignment="1">
      <alignment horizontal="center"/>
    </xf>
    <xf numFmtId="171" fontId="32" fillId="0" borderId="0" xfId="0" applyNumberFormat="1" applyFont="1" applyAlignment="1">
      <alignment horizontal="center" vertical="center"/>
    </xf>
    <xf numFmtId="169" fontId="32" fillId="0" borderId="0" xfId="0" applyNumberFormat="1" applyFont="1" applyAlignment="1">
      <alignment horizontal="center" vertical="center"/>
    </xf>
    <xf numFmtId="172" fontId="3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4" applyFont="1" applyBorder="1" applyAlignment="1">
      <alignment vertical="center"/>
    </xf>
    <xf numFmtId="0" fontId="8" fillId="0" borderId="5" xfId="4" applyFont="1" applyBorder="1" applyAlignment="1">
      <alignment vertical="center"/>
    </xf>
    <xf numFmtId="0" fontId="8" fillId="0" borderId="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8" fillId="0" borderId="3" xfId="4" applyFont="1" applyBorder="1" applyAlignment="1" applyProtection="1">
      <alignment vertical="center"/>
      <protection locked="0"/>
    </xf>
    <xf numFmtId="0" fontId="6" fillId="0" borderId="0" xfId="4" applyFont="1" applyAlignment="1" applyProtection="1">
      <alignment vertical="center"/>
      <protection locked="0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" fillId="0" borderId="28" xfId="4" applyBorder="1" applyProtection="1">
      <protection locked="0"/>
    </xf>
    <xf numFmtId="0" fontId="2" fillId="0" borderId="33" xfId="4" applyBorder="1" applyProtection="1">
      <protection locked="0"/>
    </xf>
    <xf numFmtId="0" fontId="2" fillId="0" borderId="36" xfId="4" applyBorder="1" applyProtection="1">
      <protection locked="0"/>
    </xf>
    <xf numFmtId="0" fontId="6" fillId="0" borderId="3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8" fillId="0" borderId="1" xfId="4" applyFont="1" applyBorder="1" applyAlignment="1">
      <alignment vertical="center"/>
    </xf>
    <xf numFmtId="0" fontId="52" fillId="3" borderId="111" xfId="4" applyFont="1" applyFill="1" applyBorder="1" applyAlignment="1" applyProtection="1">
      <alignment horizontal="center" vertical="center"/>
      <protection locked="0"/>
    </xf>
    <xf numFmtId="14" fontId="52" fillId="3" borderId="37" xfId="4" applyNumberFormat="1" applyFont="1" applyFill="1" applyBorder="1" applyAlignment="1" applyProtection="1">
      <alignment horizontal="center" vertical="center"/>
      <protection locked="0"/>
    </xf>
    <xf numFmtId="0" fontId="52" fillId="3" borderId="37" xfId="4" applyFont="1" applyFill="1" applyBorder="1" applyAlignment="1" applyProtection="1">
      <alignment horizontal="center" vertical="center"/>
      <protection locked="0"/>
    </xf>
    <xf numFmtId="168" fontId="52" fillId="3" borderId="112" xfId="4" applyNumberFormat="1" applyFont="1" applyFill="1" applyBorder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/>
      <protection locked="0"/>
    </xf>
    <xf numFmtId="0" fontId="6" fillId="3" borderId="9" xfId="4" applyFont="1" applyFill="1" applyBorder="1" applyAlignment="1" applyProtection="1">
      <alignment horizontal="centerContinuous"/>
      <protection locked="0"/>
    </xf>
    <xf numFmtId="49" fontId="2" fillId="3" borderId="10" xfId="4" applyNumberFormat="1" applyFill="1" applyBorder="1" applyAlignment="1" applyProtection="1">
      <alignment horizontal="centerContinuous"/>
      <protection locked="0"/>
    </xf>
    <xf numFmtId="0" fontId="6" fillId="3" borderId="10" xfId="4" applyFont="1" applyFill="1" applyBorder="1" applyAlignment="1" applyProtection="1">
      <alignment horizontal="centerContinuous"/>
      <protection locked="0"/>
    </xf>
    <xf numFmtId="0" fontId="6" fillId="3" borderId="11" xfId="4" applyFont="1" applyFill="1" applyBorder="1" applyAlignment="1" applyProtection="1">
      <alignment horizontal="centerContinuous"/>
      <protection locked="0"/>
    </xf>
    <xf numFmtId="0" fontId="6" fillId="3" borderId="9" xfId="4" applyFont="1" applyFill="1" applyBorder="1" applyAlignment="1" applyProtection="1">
      <alignment horizontal="center"/>
      <protection locked="0"/>
    </xf>
    <xf numFmtId="0" fontId="6" fillId="3" borderId="9" xfId="4" applyFont="1" applyFill="1" applyBorder="1" applyAlignment="1" applyProtection="1">
      <alignment horizontal="center" vertical="center"/>
      <protection locked="0"/>
    </xf>
    <xf numFmtId="0" fontId="10" fillId="3" borderId="11" xfId="4" applyFont="1" applyFill="1" applyBorder="1" applyAlignment="1" applyProtection="1">
      <alignment horizontal="centerContinuous"/>
      <protection locked="0"/>
    </xf>
    <xf numFmtId="0" fontId="6" fillId="3" borderId="12" xfId="4" applyFont="1" applyFill="1" applyBorder="1" applyAlignment="1" applyProtection="1">
      <alignment horizontal="left"/>
      <protection locked="0"/>
    </xf>
    <xf numFmtId="49" fontId="6" fillId="3" borderId="0" xfId="4" applyNumberFormat="1" applyFont="1" applyFill="1" applyAlignment="1" applyProtection="1">
      <alignment horizontal="left"/>
      <protection locked="0"/>
    </xf>
    <xf numFmtId="0" fontId="6" fillId="3" borderId="12" xfId="4" applyFont="1" applyFill="1" applyBorder="1" applyAlignment="1" applyProtection="1">
      <alignment horizontal="center"/>
      <protection locked="0"/>
    </xf>
    <xf numFmtId="0" fontId="6" fillId="3" borderId="2" xfId="4" applyFont="1" applyFill="1" applyBorder="1" applyAlignment="1" applyProtection="1">
      <alignment horizontal="center"/>
      <protection locked="0"/>
    </xf>
    <xf numFmtId="0" fontId="6" fillId="3" borderId="13" xfId="4" applyFont="1" applyFill="1" applyBorder="1" applyAlignment="1" applyProtection="1">
      <alignment horizontal="center" vertical="center"/>
      <protection locked="0"/>
    </xf>
    <xf numFmtId="0" fontId="6" fillId="3" borderId="10" xfId="4" applyFont="1" applyFill="1" applyBorder="1" applyAlignment="1" applyProtection="1">
      <alignment horizontal="center" vertical="center"/>
      <protection locked="0"/>
    </xf>
    <xf numFmtId="0" fontId="6" fillId="3" borderId="10" xfId="4" applyFont="1" applyFill="1" applyBorder="1" applyAlignment="1" applyProtection="1">
      <alignment horizontal="left"/>
      <protection locked="0"/>
    </xf>
    <xf numFmtId="0" fontId="6" fillId="3" borderId="14" xfId="4" applyFont="1" applyFill="1" applyBorder="1" applyAlignment="1" applyProtection="1">
      <alignment horizontal="center" vertical="center"/>
      <protection locked="0"/>
    </xf>
    <xf numFmtId="49" fontId="11" fillId="3" borderId="0" xfId="4" applyNumberFormat="1" applyFont="1" applyFill="1" applyAlignment="1" applyProtection="1">
      <alignment horizontal="center" vertical="center"/>
      <protection locked="0"/>
    </xf>
    <xf numFmtId="0" fontId="6" fillId="3" borderId="14" xfId="4" applyFont="1" applyFill="1" applyBorder="1" applyAlignment="1" applyProtection="1">
      <alignment horizontal="center"/>
      <protection locked="0"/>
    </xf>
    <xf numFmtId="0" fontId="6" fillId="3" borderId="15" xfId="4" applyFont="1" applyFill="1" applyBorder="1" applyAlignment="1" applyProtection="1">
      <alignment horizontal="center" textRotation="90"/>
      <protection locked="0"/>
    </xf>
    <xf numFmtId="0" fontId="6" fillId="3" borderId="14" xfId="4" applyFont="1" applyFill="1" applyBorder="1" applyProtection="1">
      <protection locked="0"/>
    </xf>
    <xf numFmtId="49" fontId="2" fillId="3" borderId="6" xfId="4" applyNumberFormat="1" applyFill="1" applyBorder="1" applyProtection="1">
      <protection locked="0"/>
    </xf>
    <xf numFmtId="0" fontId="6" fillId="3" borderId="5" xfId="4" applyFont="1" applyFill="1" applyBorder="1" applyAlignment="1" applyProtection="1">
      <alignment horizontal="center"/>
      <protection locked="0"/>
    </xf>
    <xf numFmtId="0" fontId="6" fillId="3" borderId="13" xfId="4" applyFont="1" applyFill="1" applyBorder="1" applyAlignment="1" applyProtection="1">
      <alignment horizontal="center"/>
      <protection locked="0"/>
    </xf>
    <xf numFmtId="0" fontId="6" fillId="3" borderId="14" xfId="4" applyFont="1" applyFill="1" applyBorder="1" applyAlignment="1" applyProtection="1">
      <alignment horizontal="left"/>
      <protection locked="0"/>
    </xf>
    <xf numFmtId="0" fontId="6" fillId="3" borderId="14" xfId="4" applyFont="1" applyFill="1" applyBorder="1" applyAlignment="1" applyProtection="1">
      <alignment horizontal="centerContinuous"/>
      <protection locked="0"/>
    </xf>
    <xf numFmtId="0" fontId="11" fillId="9" borderId="31" xfId="4" applyFont="1" applyFill="1" applyBorder="1" applyAlignment="1">
      <alignment horizontal="center"/>
    </xf>
    <xf numFmtId="49" fontId="11" fillId="9" borderId="32" xfId="4" applyNumberFormat="1" applyFont="1" applyFill="1" applyBorder="1"/>
    <xf numFmtId="39" fontId="11" fillId="9" borderId="36" xfId="5" applyNumberFormat="1" applyFont="1" applyFill="1" applyBorder="1" applyAlignment="1" applyProtection="1">
      <alignment horizontal="right"/>
      <protection locked="0"/>
    </xf>
    <xf numFmtId="165" fontId="2" fillId="9" borderId="36" xfId="4" applyNumberFormat="1" applyFill="1" applyBorder="1" applyAlignment="1">
      <alignment horizontal="right"/>
    </xf>
    <xf numFmtId="0" fontId="2" fillId="9" borderId="36" xfId="4" applyFill="1" applyBorder="1" applyAlignment="1">
      <alignment horizontal="center"/>
    </xf>
    <xf numFmtId="0" fontId="2" fillId="9" borderId="34" xfId="4" applyFill="1" applyBorder="1" applyAlignment="1" applyProtection="1">
      <alignment horizontal="center"/>
      <protection locked="0"/>
    </xf>
    <xf numFmtId="0" fontId="2" fillId="9" borderId="36" xfId="4" applyFill="1" applyBorder="1" applyAlignment="1" applyProtection="1">
      <alignment horizontal="center" vertical="center"/>
      <protection locked="0"/>
    </xf>
    <xf numFmtId="0" fontId="2" fillId="9" borderId="36" xfId="4" applyFill="1" applyBorder="1" applyAlignment="1" applyProtection="1">
      <alignment horizontal="center"/>
      <protection locked="0"/>
    </xf>
    <xf numFmtId="2" fontId="2" fillId="9" borderId="36" xfId="4" applyNumberFormat="1" applyFill="1" applyBorder="1"/>
    <xf numFmtId="0" fontId="2" fillId="9" borderId="0" xfId="4" applyFill="1" applyAlignment="1" applyProtection="1">
      <alignment horizontal="right"/>
      <protection locked="0"/>
    </xf>
    <xf numFmtId="0" fontId="2" fillId="9" borderId="0" xfId="4" applyFill="1" applyAlignment="1">
      <alignment horizontal="left"/>
    </xf>
    <xf numFmtId="0" fontId="2" fillId="9" borderId="0" xfId="4" applyFill="1"/>
    <xf numFmtId="2" fontId="2" fillId="9" borderId="32" xfId="4" applyNumberFormat="1" applyFill="1" applyBorder="1"/>
    <xf numFmtId="39" fontId="11" fillId="7" borderId="36" xfId="5" applyNumberFormat="1" applyFont="1" applyFill="1" applyBorder="1" applyAlignment="1" applyProtection="1">
      <alignment horizontal="right"/>
      <protection locked="0"/>
    </xf>
    <xf numFmtId="0" fontId="2" fillId="7" borderId="36" xfId="4" applyFill="1" applyBorder="1" applyAlignment="1" applyProtection="1">
      <alignment horizontal="center"/>
      <protection locked="0"/>
    </xf>
    <xf numFmtId="0" fontId="11" fillId="3" borderId="31" xfId="4" applyFont="1" applyFill="1" applyBorder="1" applyAlignment="1">
      <alignment horizontal="center"/>
    </xf>
    <xf numFmtId="49" fontId="11" fillId="3" borderId="32" xfId="4" applyNumberFormat="1" applyFont="1" applyFill="1" applyBorder="1"/>
    <xf numFmtId="39" fontId="11" fillId="3" borderId="36" xfId="5" applyNumberFormat="1" applyFont="1" applyFill="1" applyBorder="1" applyAlignment="1" applyProtection="1">
      <alignment horizontal="right"/>
      <protection locked="0"/>
    </xf>
    <xf numFmtId="165" fontId="2" fillId="3" borderId="36" xfId="4" applyNumberFormat="1" applyFill="1" applyBorder="1" applyAlignment="1">
      <alignment horizontal="right"/>
    </xf>
    <xf numFmtId="0" fontId="2" fillId="3" borderId="36" xfId="4" applyFill="1" applyBorder="1" applyAlignment="1">
      <alignment horizontal="center"/>
    </xf>
    <xf numFmtId="9" fontId="2" fillId="3" borderId="36" xfId="3" applyFont="1" applyFill="1" applyBorder="1" applyAlignment="1" applyProtection="1">
      <alignment horizontal="center"/>
      <protection locked="0"/>
    </xf>
    <xf numFmtId="0" fontId="2" fillId="3" borderId="34" xfId="4" applyFill="1" applyBorder="1" applyAlignment="1" applyProtection="1">
      <alignment horizontal="center"/>
      <protection locked="0"/>
    </xf>
    <xf numFmtId="0" fontId="2" fillId="3" borderId="36" xfId="4" applyFill="1" applyBorder="1" applyAlignment="1" applyProtection="1">
      <alignment horizontal="center" vertical="center"/>
      <protection locked="0"/>
    </xf>
    <xf numFmtId="0" fontId="2" fillId="3" borderId="36" xfId="4" applyFill="1" applyBorder="1" applyAlignment="1" applyProtection="1">
      <alignment horizontal="center"/>
      <protection locked="0"/>
    </xf>
    <xf numFmtId="2" fontId="2" fillId="3" borderId="36" xfId="4" applyNumberFormat="1" applyFill="1" applyBorder="1"/>
    <xf numFmtId="10" fontId="2" fillId="3" borderId="36" xfId="3" applyNumberFormat="1" applyFont="1" applyFill="1" applyBorder="1"/>
    <xf numFmtId="177" fontId="2" fillId="3" borderId="37" xfId="4" applyNumberFormat="1" applyFill="1" applyBorder="1"/>
    <xf numFmtId="0" fontId="2" fillId="3" borderId="0" xfId="4" applyFill="1" applyAlignment="1" applyProtection="1">
      <alignment horizontal="right"/>
      <protection locked="0"/>
    </xf>
    <xf numFmtId="0" fontId="2" fillId="3" borderId="0" xfId="4" applyFill="1" applyAlignment="1">
      <alignment horizontal="left"/>
    </xf>
    <xf numFmtId="0" fontId="2" fillId="3" borderId="0" xfId="4" applyFill="1"/>
    <xf numFmtId="2" fontId="2" fillId="3" borderId="32" xfId="4" applyNumberFormat="1" applyFill="1" applyBorder="1"/>
    <xf numFmtId="179" fontId="2" fillId="3" borderId="37" xfId="4" applyNumberFormat="1" applyFill="1" applyBorder="1"/>
    <xf numFmtId="2" fontId="2" fillId="3" borderId="37" xfId="4" applyNumberFormat="1" applyFill="1" applyBorder="1"/>
    <xf numFmtId="37" fontId="11" fillId="3" borderId="31" xfId="5" applyNumberFormat="1" applyFont="1" applyFill="1" applyBorder="1" applyAlignment="1" applyProtection="1">
      <alignment horizontal="center"/>
    </xf>
    <xf numFmtId="39" fontId="11" fillId="3" borderId="32" xfId="5" applyNumberFormat="1" applyFont="1" applyFill="1" applyBorder="1" applyAlignment="1" applyProtection="1"/>
    <xf numFmtId="39" fontId="11" fillId="3" borderId="36" xfId="5" applyNumberFormat="1" applyFont="1" applyFill="1" applyBorder="1" applyAlignment="1" applyProtection="1">
      <protection locked="0"/>
    </xf>
    <xf numFmtId="39" fontId="2" fillId="3" borderId="36" xfId="5" applyNumberFormat="1" applyFont="1" applyFill="1" applyBorder="1" applyAlignment="1" applyProtection="1"/>
    <xf numFmtId="39" fontId="2" fillId="3" borderId="36" xfId="5" applyNumberFormat="1" applyFont="1" applyFill="1" applyBorder="1" applyAlignment="1" applyProtection="1">
      <protection locked="0"/>
    </xf>
    <xf numFmtId="39" fontId="2" fillId="3" borderId="34" xfId="5" applyNumberFormat="1" applyFont="1" applyFill="1" applyBorder="1" applyAlignment="1" applyProtection="1">
      <protection locked="0"/>
    </xf>
    <xf numFmtId="39" fontId="2" fillId="3" borderId="34" xfId="5" applyNumberFormat="1" applyFont="1" applyFill="1" applyBorder="1" applyAlignment="1" applyProtection="1">
      <alignment horizontal="center"/>
      <protection locked="0"/>
    </xf>
    <xf numFmtId="39" fontId="2" fillId="3" borderId="36" xfId="5" applyNumberFormat="1" applyFont="1" applyFill="1" applyBorder="1" applyAlignment="1" applyProtection="1">
      <alignment horizontal="center" vertical="center"/>
      <protection locked="0"/>
    </xf>
    <xf numFmtId="180" fontId="2" fillId="3" borderId="37" xfId="5" applyNumberFormat="1" applyFont="1" applyFill="1" applyBorder="1" applyAlignment="1" applyProtection="1">
      <protection locked="0"/>
    </xf>
    <xf numFmtId="0" fontId="11" fillId="3" borderId="0" xfId="4" applyFont="1" applyFill="1" applyAlignment="1" applyProtection="1">
      <alignment horizontal="right"/>
      <protection locked="0"/>
    </xf>
    <xf numFmtId="0" fontId="11" fillId="3" borderId="0" xfId="4" applyFont="1" applyFill="1" applyAlignment="1">
      <alignment horizontal="justify"/>
    </xf>
    <xf numFmtId="39" fontId="2" fillId="3" borderId="37" xfId="5" applyNumberFormat="1" applyFont="1" applyFill="1" applyBorder="1" applyAlignment="1" applyProtection="1">
      <protection locked="0"/>
    </xf>
    <xf numFmtId="2" fontId="2" fillId="9" borderId="37" xfId="4" applyNumberFormat="1" applyFill="1" applyBorder="1"/>
    <xf numFmtId="39" fontId="11" fillId="9" borderId="36" xfId="5" applyNumberFormat="1" applyFont="1" applyFill="1" applyBorder="1" applyAlignment="1" applyProtection="1">
      <protection locked="0"/>
    </xf>
    <xf numFmtId="0" fontId="2" fillId="9" borderId="36" xfId="4" applyFill="1" applyBorder="1" applyAlignment="1">
      <alignment horizontal="center" vertical="center"/>
    </xf>
    <xf numFmtId="39" fontId="11" fillId="9" borderId="31" xfId="5" applyNumberFormat="1" applyFont="1" applyFill="1" applyBorder="1" applyAlignment="1" applyProtection="1">
      <alignment horizontal="center"/>
    </xf>
    <xf numFmtId="39" fontId="11" fillId="9" borderId="32" xfId="5" applyNumberFormat="1" applyFont="1" applyFill="1" applyBorder="1" applyAlignment="1" applyProtection="1"/>
    <xf numFmtId="39" fontId="2" fillId="9" borderId="36" xfId="5" applyNumberFormat="1" applyFont="1" applyFill="1" applyBorder="1" applyAlignment="1" applyProtection="1"/>
    <xf numFmtId="39" fontId="2" fillId="9" borderId="36" xfId="5" applyNumberFormat="1" applyFont="1" applyFill="1" applyBorder="1" applyAlignment="1" applyProtection="1">
      <protection locked="0"/>
    </xf>
    <xf numFmtId="39" fontId="2" fillId="9" borderId="36" xfId="5" applyNumberFormat="1" applyFont="1" applyFill="1" applyBorder="1" applyAlignment="1" applyProtection="1">
      <alignment horizontal="center"/>
      <protection locked="0"/>
    </xf>
    <xf numFmtId="39" fontId="2" fillId="9" borderId="34" xfId="5" applyNumberFormat="1" applyFont="1" applyFill="1" applyBorder="1" applyAlignment="1" applyProtection="1">
      <protection locked="0"/>
    </xf>
    <xf numFmtId="39" fontId="2" fillId="9" borderId="34" xfId="5" applyNumberFormat="1" applyFont="1" applyFill="1" applyBorder="1" applyAlignment="1" applyProtection="1">
      <alignment horizontal="center"/>
      <protection locked="0"/>
    </xf>
    <xf numFmtId="39" fontId="2" fillId="9" borderId="36" xfId="5" applyNumberFormat="1" applyFont="1" applyFill="1" applyBorder="1" applyAlignment="1" applyProtection="1">
      <alignment horizontal="center" vertical="center"/>
      <protection locked="0"/>
    </xf>
    <xf numFmtId="39" fontId="2" fillId="9" borderId="37" xfId="5" applyNumberFormat="1" applyFont="1" applyFill="1" applyBorder="1" applyAlignment="1" applyProtection="1">
      <protection locked="0"/>
    </xf>
    <xf numFmtId="0" fontId="11" fillId="9" borderId="0" xfId="4" applyFont="1" applyFill="1" applyAlignment="1" applyProtection="1">
      <alignment horizontal="right"/>
      <protection locked="0"/>
    </xf>
    <xf numFmtId="0" fontId="11" fillId="9" borderId="0" xfId="4" applyFont="1" applyFill="1" applyAlignment="1">
      <alignment horizontal="justify"/>
    </xf>
    <xf numFmtId="2" fontId="2" fillId="9" borderId="36" xfId="3" applyNumberFormat="1" applyFont="1" applyFill="1" applyBorder="1" applyAlignment="1" applyProtection="1">
      <alignment horizontal="center"/>
      <protection locked="0"/>
    </xf>
    <xf numFmtId="37" fontId="11" fillId="9" borderId="31" xfId="5" applyNumberFormat="1" applyFont="1" applyFill="1" applyBorder="1" applyAlignment="1" applyProtection="1">
      <alignment horizontal="center"/>
    </xf>
    <xf numFmtId="0" fontId="11" fillId="10" borderId="38" xfId="4" applyFont="1" applyFill="1" applyBorder="1" applyAlignment="1">
      <alignment horizontal="center"/>
    </xf>
    <xf numFmtId="49" fontId="11" fillId="10" borderId="39" xfId="4" applyNumberFormat="1" applyFont="1" applyFill="1" applyBorder="1" applyAlignment="1">
      <alignment horizontal="centerContinuous"/>
    </xf>
    <xf numFmtId="39" fontId="2" fillId="10" borderId="39" xfId="4" applyNumberFormat="1" applyFill="1" applyBorder="1"/>
    <xf numFmtId="165" fontId="2" fillId="10" borderId="39" xfId="4" applyNumberFormat="1" applyFill="1" applyBorder="1"/>
    <xf numFmtId="165" fontId="2" fillId="10" borderId="40" xfId="4" applyNumberFormat="1" applyFill="1" applyBorder="1"/>
    <xf numFmtId="0" fontId="2" fillId="10" borderId="40" xfId="4" applyFill="1" applyBorder="1"/>
    <xf numFmtId="0" fontId="2" fillId="10" borderId="41" xfId="4" applyFill="1" applyBorder="1" applyProtection="1">
      <protection locked="0"/>
    </xf>
    <xf numFmtId="0" fontId="2" fillId="10" borderId="39" xfId="4" applyFill="1" applyBorder="1" applyAlignment="1">
      <alignment horizontal="right" vertical="center"/>
    </xf>
    <xf numFmtId="0" fontId="2" fillId="10" borderId="39" xfId="4" applyFill="1" applyBorder="1" applyAlignment="1">
      <alignment horizontal="right"/>
    </xf>
    <xf numFmtId="0" fontId="11" fillId="10" borderId="39" xfId="4" applyFont="1" applyFill="1" applyBorder="1" applyAlignment="1">
      <alignment horizontal="right"/>
    </xf>
    <xf numFmtId="2" fontId="11" fillId="10" borderId="39" xfId="4" applyNumberFormat="1" applyFont="1" applyFill="1" applyBorder="1"/>
    <xf numFmtId="2" fontId="11" fillId="10" borderId="42" xfId="4" applyNumberFormat="1" applyFont="1" applyFill="1" applyBorder="1"/>
    <xf numFmtId="0" fontId="2" fillId="10" borderId="0" xfId="4" applyFill="1" applyProtection="1">
      <protection locked="0"/>
    </xf>
    <xf numFmtId="0" fontId="2" fillId="10" borderId="0" xfId="4" applyFill="1" applyAlignment="1">
      <alignment horizontal="left"/>
    </xf>
    <xf numFmtId="0" fontId="2" fillId="10" borderId="0" xfId="4" applyFill="1"/>
    <xf numFmtId="49" fontId="2" fillId="11" borderId="79" xfId="7" applyNumberFormat="1" applyFill="1" applyBorder="1" applyAlignment="1">
      <alignment horizontal="left" vertical="center"/>
    </xf>
    <xf numFmtId="39" fontId="2" fillId="11" borderId="96" xfId="7" applyNumberFormat="1" applyFill="1" applyBorder="1" applyAlignment="1">
      <alignment horizontal="left" vertical="center"/>
    </xf>
    <xf numFmtId="182" fontId="2" fillId="11" borderId="93" xfId="3" applyNumberFormat="1" applyFont="1" applyFill="1" applyBorder="1" applyAlignment="1">
      <alignment horizontal="center"/>
    </xf>
    <xf numFmtId="176" fontId="2" fillId="11" borderId="81" xfId="3" applyNumberFormat="1" applyFont="1" applyFill="1" applyBorder="1" applyAlignment="1">
      <alignment horizontal="center"/>
    </xf>
    <xf numFmtId="176" fontId="2" fillId="11" borderId="82" xfId="3" applyNumberFormat="1" applyFont="1" applyFill="1" applyBorder="1" applyAlignment="1">
      <alignment horizontal="center"/>
    </xf>
    <xf numFmtId="181" fontId="2" fillId="11" borderId="88" xfId="3" applyNumberFormat="1" applyFont="1" applyFill="1" applyBorder="1" applyAlignment="1">
      <alignment horizontal="center"/>
    </xf>
    <xf numFmtId="181" fontId="2" fillId="11" borderId="27" xfId="3" applyNumberFormat="1" applyFont="1" applyFill="1" applyBorder="1" applyAlignment="1">
      <alignment horizontal="center"/>
    </xf>
    <xf numFmtId="181" fontId="2" fillId="11" borderId="92" xfId="3" applyNumberFormat="1" applyFont="1" applyFill="1" applyBorder="1" applyAlignment="1">
      <alignment horizontal="center"/>
    </xf>
    <xf numFmtId="182" fontId="2" fillId="11" borderId="88" xfId="3" applyNumberFormat="1" applyFont="1" applyFill="1" applyBorder="1" applyAlignment="1">
      <alignment horizontal="center"/>
    </xf>
    <xf numFmtId="182" fontId="2" fillId="11" borderId="27" xfId="3" applyNumberFormat="1" applyFont="1" applyFill="1" applyBorder="1" applyAlignment="1">
      <alignment horizontal="center"/>
    </xf>
    <xf numFmtId="182" fontId="2" fillId="11" borderId="92" xfId="3" applyNumberFormat="1" applyFont="1" applyFill="1" applyBorder="1" applyAlignment="1">
      <alignment horizontal="center"/>
    </xf>
    <xf numFmtId="176" fontId="2" fillId="11" borderId="28" xfId="3" applyNumberFormat="1" applyFont="1" applyFill="1" applyBorder="1" applyAlignment="1">
      <alignment horizontal="center"/>
    </xf>
    <xf numFmtId="176" fontId="2" fillId="11" borderId="27" xfId="3" applyNumberFormat="1" applyFont="1" applyFill="1" applyBorder="1" applyAlignment="1">
      <alignment horizontal="center"/>
    </xf>
    <xf numFmtId="176" fontId="2" fillId="11" borderId="92" xfId="3" applyNumberFormat="1" applyFont="1" applyFill="1" applyBorder="1" applyAlignment="1">
      <alignment horizontal="center"/>
    </xf>
    <xf numFmtId="183" fontId="2" fillId="11" borderId="88" xfId="3" applyNumberFormat="1" applyFont="1" applyFill="1" applyBorder="1" applyAlignment="1">
      <alignment horizontal="center"/>
    </xf>
    <xf numFmtId="183" fontId="2" fillId="11" borderId="27" xfId="3" applyNumberFormat="1" applyFont="1" applyFill="1" applyBorder="1" applyAlignment="1">
      <alignment horizontal="center"/>
    </xf>
    <xf numFmtId="183" fontId="2" fillId="11" borderId="92" xfId="3" applyNumberFormat="1" applyFont="1" applyFill="1" applyBorder="1" applyAlignment="1">
      <alignment horizontal="center"/>
    </xf>
    <xf numFmtId="181" fontId="11" fillId="12" borderId="1" xfId="0" applyNumberFormat="1" applyFont="1" applyFill="1" applyBorder="1" applyAlignment="1">
      <alignment horizontal="center"/>
    </xf>
    <xf numFmtId="181" fontId="11" fillId="12" borderId="57" xfId="0" applyNumberFormat="1" applyFont="1" applyFill="1" applyBorder="1" applyAlignment="1">
      <alignment horizontal="center"/>
    </xf>
    <xf numFmtId="181" fontId="11" fillId="12" borderId="61" xfId="0" applyNumberFormat="1" applyFont="1" applyFill="1" applyBorder="1" applyAlignment="1">
      <alignment horizontal="center"/>
    </xf>
    <xf numFmtId="39" fontId="11" fillId="12" borderId="13" xfId="0" applyNumberFormat="1" applyFont="1" applyFill="1" applyBorder="1" applyAlignment="1">
      <alignment horizontal="left" vertical="center"/>
    </xf>
    <xf numFmtId="181" fontId="11" fillId="12" borderId="10" xfId="0" applyNumberFormat="1" applyFont="1" applyFill="1" applyBorder="1" applyAlignment="1">
      <alignment horizontal="center"/>
    </xf>
    <xf numFmtId="181" fontId="11" fillId="12" borderId="75" xfId="0" applyNumberFormat="1" applyFont="1" applyFill="1" applyBorder="1" applyAlignment="1">
      <alignment horizontal="center"/>
    </xf>
    <xf numFmtId="181" fontId="11" fillId="12" borderId="86" xfId="0" applyNumberFormat="1" applyFont="1" applyFill="1" applyBorder="1" applyAlignment="1">
      <alignment horizontal="center"/>
    </xf>
    <xf numFmtId="39" fontId="11" fillId="12" borderId="15" xfId="0" applyNumberFormat="1" applyFont="1" applyFill="1" applyBorder="1" applyAlignment="1">
      <alignment horizontal="left" vertical="center"/>
    </xf>
    <xf numFmtId="39" fontId="11" fillId="12" borderId="15" xfId="0" applyNumberFormat="1" applyFont="1" applyFill="1" applyBorder="1" applyAlignment="1">
      <alignment horizontal="center" vertical="center"/>
    </xf>
    <xf numFmtId="10" fontId="11" fillId="12" borderId="15" xfId="3" applyNumberFormat="1" applyFont="1" applyFill="1" applyBorder="1" applyAlignment="1">
      <alignment horizontal="center" vertical="center"/>
    </xf>
    <xf numFmtId="0" fontId="18" fillId="3" borderId="3" xfId="7" applyFont="1" applyFill="1" applyBorder="1" applyAlignment="1">
      <alignment horizontal="left" vertical="center"/>
    </xf>
    <xf numFmtId="49" fontId="28" fillId="3" borderId="3" xfId="8" applyNumberFormat="1" applyFont="1" applyFill="1" applyBorder="1" applyAlignment="1" applyProtection="1">
      <alignment horizontal="left" vertical="center"/>
      <protection locked="0"/>
    </xf>
    <xf numFmtId="49" fontId="37" fillId="3" borderId="3" xfId="8" applyNumberFormat="1" applyFont="1" applyFill="1" applyBorder="1" applyAlignment="1" applyProtection="1">
      <alignment horizontal="left" vertical="center"/>
      <protection locked="0"/>
    </xf>
    <xf numFmtId="0" fontId="28" fillId="3" borderId="3" xfId="7" applyFont="1" applyFill="1" applyBorder="1" applyAlignment="1" applyProtection="1">
      <alignment horizontal="right" vertical="center"/>
      <protection locked="0"/>
    </xf>
    <xf numFmtId="0" fontId="18" fillId="3" borderId="3" xfId="7" applyFont="1" applyFill="1" applyBorder="1" applyAlignment="1" applyProtection="1">
      <alignment horizontal="right" vertical="center"/>
      <protection locked="0"/>
    </xf>
    <xf numFmtId="1" fontId="18" fillId="3" borderId="4" xfId="7" applyNumberFormat="1" applyFont="1" applyFill="1" applyBorder="1" applyAlignment="1" applyProtection="1">
      <alignment horizontal="center" vertical="center"/>
      <protection locked="0"/>
    </xf>
    <xf numFmtId="0" fontId="18" fillId="3" borderId="5" xfId="7" applyFont="1" applyFill="1" applyBorder="1" applyAlignment="1">
      <alignment vertical="center"/>
    </xf>
    <xf numFmtId="0" fontId="18" fillId="3" borderId="0" xfId="7" applyFont="1" applyFill="1" applyAlignment="1">
      <alignment vertical="center"/>
    </xf>
    <xf numFmtId="49" fontId="28" fillId="3" borderId="0" xfId="8" applyNumberFormat="1" applyFont="1" applyFill="1" applyAlignment="1" applyProtection="1">
      <alignment vertical="center"/>
      <protection locked="0"/>
    </xf>
    <xf numFmtId="49" fontId="37" fillId="3" borderId="0" xfId="8" applyNumberFormat="1" applyFont="1" applyFill="1" applyAlignment="1" applyProtection="1">
      <alignment horizontal="left" vertical="center"/>
      <protection locked="0"/>
    </xf>
    <xf numFmtId="0" fontId="28" fillId="3" borderId="0" xfId="7" applyFont="1" applyFill="1" applyAlignment="1" applyProtection="1">
      <alignment horizontal="right" vertical="center"/>
      <protection locked="0"/>
    </xf>
    <xf numFmtId="0" fontId="18" fillId="3" borderId="0" xfId="7" applyFont="1" applyFill="1" applyAlignment="1" applyProtection="1">
      <alignment horizontal="right" vertical="center"/>
      <protection locked="0"/>
    </xf>
    <xf numFmtId="14" fontId="18" fillId="3" borderId="6" xfId="9" applyNumberFormat="1" applyFont="1" applyFill="1" applyBorder="1" applyAlignment="1" applyProtection="1">
      <alignment horizontal="center" vertical="center"/>
      <protection locked="0"/>
    </xf>
    <xf numFmtId="49" fontId="42" fillId="3" borderId="0" xfId="8" applyNumberFormat="1" applyFont="1" applyFill="1" applyAlignment="1" applyProtection="1">
      <alignment vertical="center"/>
      <protection locked="0"/>
    </xf>
    <xf numFmtId="0" fontId="18" fillId="3" borderId="6" xfId="7" applyFont="1" applyFill="1" applyBorder="1" applyAlignment="1" applyProtection="1">
      <alignment horizontal="center" vertical="center"/>
      <protection locked="0"/>
    </xf>
    <xf numFmtId="167" fontId="18" fillId="3" borderId="6" xfId="7" applyNumberFormat="1" applyFont="1" applyFill="1" applyBorder="1" applyAlignment="1" applyProtection="1">
      <alignment horizontal="center" vertical="center"/>
      <protection locked="0"/>
    </xf>
    <xf numFmtId="0" fontId="42" fillId="3" borderId="1" xfId="8" applyFont="1" applyFill="1" applyBorder="1" applyAlignment="1" applyProtection="1">
      <alignment vertical="center"/>
      <protection locked="0"/>
    </xf>
    <xf numFmtId="0" fontId="38" fillId="3" borderId="1" xfId="7" applyFont="1" applyFill="1" applyBorder="1" applyAlignment="1" applyProtection="1">
      <alignment vertical="center"/>
      <protection locked="0"/>
    </xf>
    <xf numFmtId="0" fontId="28" fillId="3" borderId="1" xfId="7" applyFont="1" applyFill="1" applyBorder="1" applyAlignment="1" applyProtection="1">
      <alignment horizontal="right" vertical="center"/>
      <protection locked="0"/>
    </xf>
    <xf numFmtId="0" fontId="28" fillId="3" borderId="1" xfId="7" applyFont="1" applyFill="1" applyBorder="1" applyAlignment="1" applyProtection="1">
      <alignment horizontal="right" vertical="center" wrapText="1"/>
      <protection locked="0"/>
    </xf>
    <xf numFmtId="0" fontId="18" fillId="3" borderId="1" xfId="7" applyFont="1" applyFill="1" applyBorder="1" applyAlignment="1" applyProtection="1">
      <alignment horizontal="right" vertical="center" wrapText="1"/>
      <protection locked="0"/>
    </xf>
    <xf numFmtId="173" fontId="18" fillId="3" borderId="8" xfId="7" applyNumberFormat="1" applyFont="1" applyFill="1" applyBorder="1" applyAlignment="1" applyProtection="1">
      <alignment horizontal="center" vertical="center"/>
      <protection locked="0"/>
    </xf>
    <xf numFmtId="0" fontId="18" fillId="9" borderId="9" xfId="7" applyFont="1" applyFill="1" applyBorder="1" applyAlignment="1">
      <alignment horizontal="center" vertical="center"/>
    </xf>
    <xf numFmtId="0" fontId="18" fillId="9" borderId="70" xfId="7" applyFont="1" applyFill="1" applyBorder="1" applyAlignment="1">
      <alignment horizontal="center" vertical="center" wrapText="1"/>
    </xf>
    <xf numFmtId="0" fontId="40" fillId="9" borderId="70" xfId="7" applyFont="1" applyFill="1" applyBorder="1" applyAlignment="1">
      <alignment horizontal="center" vertical="center" wrapText="1"/>
    </xf>
    <xf numFmtId="0" fontId="18" fillId="9" borderId="11" xfId="7" applyFont="1" applyFill="1" applyBorder="1" applyAlignment="1">
      <alignment horizontal="center" vertical="center" wrapText="1"/>
    </xf>
    <xf numFmtId="0" fontId="18" fillId="9" borderId="53" xfId="7" applyFont="1" applyFill="1" applyBorder="1" applyAlignment="1">
      <alignment horizontal="center" vertical="center"/>
    </xf>
    <xf numFmtId="0" fontId="18" fillId="9" borderId="56" xfId="7" applyFont="1" applyFill="1" applyBorder="1" applyAlignment="1">
      <alignment horizontal="center" vertical="center" wrapText="1"/>
    </xf>
    <xf numFmtId="44" fontId="27" fillId="3" borderId="70" xfId="2" applyFont="1" applyFill="1" applyBorder="1" applyAlignment="1">
      <alignment vertical="center"/>
    </xf>
    <xf numFmtId="10" fontId="27" fillId="3" borderId="70" xfId="11" applyNumberFormat="1" applyFont="1" applyFill="1" applyBorder="1" applyAlignment="1">
      <alignment horizontal="center" vertical="center"/>
    </xf>
    <xf numFmtId="10" fontId="27" fillId="3" borderId="75" xfId="7" applyNumberFormat="1" applyFont="1" applyFill="1" applyBorder="1" applyAlignment="1">
      <alignment horizontal="center" vertical="center"/>
    </xf>
    <xf numFmtId="10" fontId="27" fillId="3" borderId="70" xfId="7" applyNumberFormat="1" applyFont="1" applyFill="1" applyBorder="1" applyAlignment="1">
      <alignment horizontal="center" vertical="center"/>
    </xf>
    <xf numFmtId="10" fontId="27" fillId="3" borderId="11" xfId="3" applyNumberFormat="1" applyFont="1" applyFill="1" applyBorder="1" applyAlignment="1">
      <alignment horizontal="center" vertical="center"/>
    </xf>
    <xf numFmtId="0" fontId="18" fillId="3" borderId="2" xfId="7" applyFont="1" applyFill="1" applyBorder="1" applyAlignment="1">
      <alignment vertical="center"/>
    </xf>
    <xf numFmtId="49" fontId="37" fillId="3" borderId="3" xfId="8" applyNumberFormat="1" applyFont="1" applyFill="1" applyBorder="1" applyAlignment="1">
      <alignment horizontal="left" vertical="center"/>
    </xf>
    <xf numFmtId="0" fontId="28" fillId="3" borderId="3" xfId="7" applyFont="1" applyFill="1" applyBorder="1" applyAlignment="1">
      <alignment horizontal="right" vertical="center"/>
    </xf>
    <xf numFmtId="1" fontId="28" fillId="3" borderId="3" xfId="7" applyNumberFormat="1" applyFont="1" applyFill="1" applyBorder="1" applyAlignment="1">
      <alignment horizontal="center" vertical="center"/>
    </xf>
    <xf numFmtId="1" fontId="28" fillId="3" borderId="3" xfId="7" applyNumberFormat="1" applyFont="1" applyFill="1" applyBorder="1" applyAlignment="1">
      <alignment horizontal="right" vertical="center"/>
    </xf>
    <xf numFmtId="49" fontId="28" fillId="3" borderId="0" xfId="8" applyNumberFormat="1" applyFont="1" applyFill="1" applyAlignment="1">
      <alignment vertical="center"/>
    </xf>
    <xf numFmtId="49" fontId="37" fillId="3" borderId="0" xfId="8" applyNumberFormat="1" applyFont="1" applyFill="1" applyAlignment="1">
      <alignment horizontal="left" vertical="center"/>
    </xf>
    <xf numFmtId="0" fontId="28" fillId="3" borderId="0" xfId="7" applyFont="1" applyFill="1" applyAlignment="1">
      <alignment horizontal="right" vertical="center"/>
    </xf>
    <xf numFmtId="168" fontId="28" fillId="3" borderId="0" xfId="9" applyNumberFormat="1" applyFont="1" applyFill="1" applyAlignment="1">
      <alignment horizontal="center" vertical="center"/>
    </xf>
    <xf numFmtId="168" fontId="28" fillId="3" borderId="0" xfId="9" applyNumberFormat="1" applyFont="1" applyFill="1" applyAlignment="1">
      <alignment horizontal="right" vertical="center"/>
    </xf>
    <xf numFmtId="49" fontId="42" fillId="3" borderId="0" xfId="8" applyNumberFormat="1" applyFont="1" applyFill="1" applyAlignment="1">
      <alignment vertical="center"/>
    </xf>
    <xf numFmtId="0" fontId="28" fillId="3" borderId="0" xfId="7" applyFont="1" applyFill="1" applyAlignment="1">
      <alignment horizontal="center" vertical="center"/>
    </xf>
    <xf numFmtId="167" fontId="28" fillId="3" borderId="0" xfId="7" applyNumberFormat="1" applyFont="1" applyFill="1" applyAlignment="1">
      <alignment horizontal="center" vertical="center"/>
    </xf>
    <xf numFmtId="167" fontId="28" fillId="3" borderId="0" xfId="7" applyNumberFormat="1" applyFont="1" applyFill="1" applyAlignment="1">
      <alignment horizontal="right" vertical="center"/>
    </xf>
    <xf numFmtId="0" fontId="18" fillId="3" borderId="7" xfId="7" applyFont="1" applyFill="1" applyBorder="1" applyAlignment="1">
      <alignment vertical="center"/>
    </xf>
    <xf numFmtId="0" fontId="42" fillId="3" borderId="1" xfId="8" applyFont="1" applyFill="1" applyBorder="1" applyAlignment="1">
      <alignment vertical="center"/>
    </xf>
    <xf numFmtId="0" fontId="38" fillId="3" borderId="1" xfId="7" applyFont="1" applyFill="1" applyBorder="1" applyAlignment="1">
      <alignment vertical="center"/>
    </xf>
    <xf numFmtId="0" fontId="28" fillId="3" borderId="1" xfId="7" applyFont="1" applyFill="1" applyBorder="1" applyAlignment="1">
      <alignment horizontal="right" vertical="center"/>
    </xf>
    <xf numFmtId="0" fontId="28" fillId="3" borderId="1" xfId="7" applyFont="1" applyFill="1" applyBorder="1" applyAlignment="1">
      <alignment horizontal="right" vertical="center" wrapText="1"/>
    </xf>
    <xf numFmtId="173" fontId="28" fillId="3" borderId="1" xfId="7" applyNumberFormat="1" applyFont="1" applyFill="1" applyBorder="1" applyAlignment="1">
      <alignment horizontal="center" vertical="center"/>
    </xf>
    <xf numFmtId="49" fontId="38" fillId="3" borderId="1" xfId="7" applyNumberFormat="1" applyFont="1" applyFill="1" applyBorder="1" applyAlignment="1">
      <alignment horizontal="left" vertical="center"/>
    </xf>
    <xf numFmtId="0" fontId="35" fillId="3" borderId="9" xfId="0" applyFont="1" applyFill="1" applyBorder="1" applyAlignment="1">
      <alignment horizontal="center" vertical="center" wrapText="1"/>
    </xf>
    <xf numFmtId="174" fontId="32" fillId="3" borderId="87" xfId="0" applyNumberFormat="1" applyFont="1" applyFill="1" applyBorder="1" applyAlignment="1">
      <alignment horizontal="center" vertical="center"/>
    </xf>
    <xf numFmtId="174" fontId="32" fillId="3" borderId="70" xfId="0" applyNumberFormat="1" applyFont="1" applyFill="1" applyBorder="1" applyAlignment="1">
      <alignment horizontal="center" vertical="center"/>
    </xf>
    <xf numFmtId="174" fontId="32" fillId="3" borderId="70" xfId="3" applyNumberFormat="1" applyFont="1" applyFill="1" applyBorder="1" applyAlignment="1" applyProtection="1">
      <alignment horizontal="center" vertical="center"/>
    </xf>
    <xf numFmtId="174" fontId="32" fillId="3" borderId="86" xfId="0" applyNumberFormat="1" applyFont="1" applyFill="1" applyBorder="1" applyAlignment="1">
      <alignment horizontal="center" vertical="center"/>
    </xf>
    <xf numFmtId="0" fontId="44" fillId="9" borderId="79" xfId="0" applyFont="1" applyFill="1" applyBorder="1" applyAlignment="1">
      <alignment vertical="center" wrapText="1"/>
    </xf>
    <xf numFmtId="10" fontId="44" fillId="9" borderId="80" xfId="3" applyNumberFormat="1" applyFont="1" applyFill="1" applyBorder="1" applyAlignment="1" applyProtection="1">
      <alignment horizontal="center" vertical="center" wrapText="1"/>
      <protection locked="0"/>
    </xf>
    <xf numFmtId="10" fontId="44" fillId="9" borderId="81" xfId="3" applyNumberFormat="1" applyFont="1" applyFill="1" applyBorder="1" applyAlignment="1" applyProtection="1">
      <alignment horizontal="center" vertical="center" wrapText="1"/>
      <protection locked="0"/>
    </xf>
    <xf numFmtId="10" fontId="44" fillId="9" borderId="82" xfId="3" applyNumberFormat="1" applyFont="1" applyFill="1" applyBorder="1" applyAlignment="1" applyProtection="1">
      <alignment horizontal="center" vertical="center" wrapText="1"/>
      <protection locked="0"/>
    </xf>
    <xf numFmtId="0" fontId="31" fillId="9" borderId="79" xfId="0" applyFont="1" applyFill="1" applyBorder="1" applyAlignment="1">
      <alignment vertical="center" wrapText="1"/>
    </xf>
    <xf numFmtId="14" fontId="31" fillId="9" borderId="84" xfId="0" applyNumberFormat="1" applyFont="1" applyFill="1" applyBorder="1" applyAlignment="1">
      <alignment vertical="center" wrapText="1"/>
    </xf>
    <xf numFmtId="10" fontId="44" fillId="9" borderId="80" xfId="3" applyNumberFormat="1" applyFont="1" applyFill="1" applyBorder="1" applyAlignment="1" applyProtection="1">
      <alignment horizontal="center" vertical="center" wrapText="1"/>
    </xf>
    <xf numFmtId="10" fontId="44" fillId="9" borderId="81" xfId="3" applyNumberFormat="1" applyFont="1" applyFill="1" applyBorder="1" applyAlignment="1" applyProtection="1">
      <alignment horizontal="center" vertical="center" wrapText="1"/>
    </xf>
    <xf numFmtId="10" fontId="44" fillId="9" borderId="82" xfId="3" applyNumberFormat="1" applyFont="1" applyFill="1" applyBorder="1" applyAlignment="1" applyProtection="1">
      <alignment horizontal="center" vertical="center" wrapText="1"/>
    </xf>
    <xf numFmtId="0" fontId="21" fillId="3" borderId="0" xfId="7" applyFont="1" applyFill="1" applyAlignment="1">
      <alignment vertical="center"/>
    </xf>
    <xf numFmtId="1" fontId="24" fillId="3" borderId="0" xfId="0" applyNumberFormat="1" applyFont="1" applyFill="1" applyAlignment="1">
      <alignment vertical="center" wrapText="1"/>
    </xf>
    <xf numFmtId="0" fontId="24" fillId="3" borderId="0" xfId="0" applyFont="1" applyFill="1" applyAlignment="1">
      <alignment vertical="center" wrapText="1"/>
    </xf>
    <xf numFmtId="0" fontId="21" fillId="3" borderId="0" xfId="7" applyFont="1" applyFill="1" applyAlignment="1">
      <alignment horizontal="right" vertical="center"/>
    </xf>
    <xf numFmtId="0" fontId="25" fillId="3" borderId="1" xfId="8" applyFont="1" applyFill="1" applyBorder="1" applyAlignment="1">
      <alignment vertical="center"/>
    </xf>
    <xf numFmtId="14" fontId="24" fillId="3" borderId="1" xfId="0" applyNumberFormat="1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5" fillId="3" borderId="1" xfId="8" applyFont="1" applyFill="1" applyBorder="1" applyAlignment="1">
      <alignment horizontal="right" vertical="center"/>
    </xf>
    <xf numFmtId="4" fontId="2" fillId="7" borderId="27" xfId="4" applyNumberFormat="1" applyFill="1" applyBorder="1" applyProtection="1">
      <protection locked="0"/>
    </xf>
    <xf numFmtId="39" fontId="2" fillId="7" borderId="46" xfId="5" applyNumberFormat="1" applyFont="1" applyFill="1" applyBorder="1" applyAlignment="1" applyProtection="1">
      <alignment horizontal="right"/>
      <protection locked="0"/>
    </xf>
    <xf numFmtId="39" fontId="2" fillId="7" borderId="32" xfId="5" applyNumberFormat="1" applyFont="1" applyFill="1" applyBorder="1" applyAlignment="1" applyProtection="1">
      <alignment horizontal="right"/>
      <protection locked="0"/>
    </xf>
    <xf numFmtId="0" fontId="2" fillId="7" borderId="27" xfId="4" applyFill="1" applyBorder="1" applyAlignment="1" applyProtection="1">
      <alignment horizontal="center"/>
      <protection locked="0"/>
    </xf>
    <xf numFmtId="0" fontId="2" fillId="7" borderId="46" xfId="4" applyFill="1" applyBorder="1" applyAlignment="1" applyProtection="1">
      <alignment horizontal="center"/>
      <protection locked="0"/>
    </xf>
    <xf numFmtId="0" fontId="2" fillId="7" borderId="32" xfId="4" applyFill="1" applyBorder="1" applyAlignment="1" applyProtection="1">
      <alignment horizontal="center"/>
      <protection locked="0"/>
    </xf>
    <xf numFmtId="39" fontId="2" fillId="7" borderId="33" xfId="5" applyNumberFormat="1" applyFont="1" applyFill="1" applyBorder="1" applyAlignment="1" applyProtection="1">
      <alignment horizontal="right"/>
      <protection locked="0"/>
    </xf>
    <xf numFmtId="39" fontId="2" fillId="7" borderId="47" xfId="5" applyNumberFormat="1" applyFont="1" applyFill="1" applyBorder="1" applyAlignment="1" applyProtection="1">
      <alignment horizontal="right"/>
      <protection locked="0"/>
    </xf>
    <xf numFmtId="39" fontId="2" fillId="7" borderId="32" xfId="5" applyNumberFormat="1" applyFont="1" applyFill="1" applyBorder="1" applyAlignment="1" applyProtection="1">
      <protection locked="0"/>
    </xf>
    <xf numFmtId="2" fontId="2" fillId="11" borderId="103" xfId="7" applyNumberFormat="1" applyFill="1" applyBorder="1" applyAlignment="1">
      <alignment horizontal="center" vertical="center"/>
    </xf>
    <xf numFmtId="178" fontId="2" fillId="11" borderId="105" xfId="3" applyNumberFormat="1" applyFont="1" applyFill="1" applyBorder="1" applyAlignment="1">
      <alignment horizontal="center" vertical="center"/>
    </xf>
    <xf numFmtId="178" fontId="2" fillId="11" borderId="106" xfId="3" applyNumberFormat="1" applyFont="1" applyFill="1" applyBorder="1" applyAlignment="1">
      <alignment horizontal="center" vertical="center"/>
    </xf>
    <xf numFmtId="2" fontId="2" fillId="11" borderId="104" xfId="7" applyNumberFormat="1" applyFill="1" applyBorder="1" applyAlignment="1">
      <alignment horizontal="center" vertical="center"/>
    </xf>
    <xf numFmtId="178" fontId="2" fillId="11" borderId="108" xfId="3" applyNumberFormat="1" applyFont="1" applyFill="1" applyBorder="1" applyAlignment="1">
      <alignment horizontal="center" vertical="center"/>
    </xf>
    <xf numFmtId="2" fontId="2" fillId="11" borderId="12" xfId="7" applyNumberFormat="1" applyFill="1" applyBorder="1" applyAlignment="1">
      <alignment horizontal="center" vertical="center"/>
    </xf>
    <xf numFmtId="2" fontId="2" fillId="11" borderId="102" xfId="7" applyNumberFormat="1" applyFill="1" applyBorder="1" applyAlignment="1">
      <alignment horizontal="center" vertical="center"/>
    </xf>
    <xf numFmtId="178" fontId="2" fillId="11" borderId="12" xfId="3" applyNumberFormat="1" applyFont="1" applyFill="1" applyBorder="1" applyAlignment="1">
      <alignment horizontal="center" vertical="center"/>
    </xf>
    <xf numFmtId="178" fontId="2" fillId="11" borderId="102" xfId="3" applyNumberFormat="1" applyFont="1" applyFill="1" applyBorder="1" applyAlignment="1">
      <alignment horizontal="center" vertical="center"/>
    </xf>
    <xf numFmtId="2" fontId="2" fillId="11" borderId="77" xfId="7" applyNumberFormat="1" applyFill="1" applyBorder="1" applyAlignment="1">
      <alignment horizontal="center" vertical="center"/>
    </xf>
    <xf numFmtId="178" fontId="2" fillId="11" borderId="107" xfId="3" applyNumberFormat="1" applyFont="1" applyFill="1" applyBorder="1" applyAlignment="1">
      <alignment horizontal="center" vertical="center"/>
    </xf>
    <xf numFmtId="4" fontId="11" fillId="0" borderId="9" xfId="4" applyNumberFormat="1" applyFont="1" applyBorder="1" applyAlignment="1">
      <alignment horizontal="center"/>
    </xf>
    <xf numFmtId="4" fontId="11" fillId="0" borderId="11" xfId="4" applyNumberFormat="1" applyFont="1" applyBorder="1" applyAlignment="1">
      <alignment horizontal="center"/>
    </xf>
    <xf numFmtId="0" fontId="2" fillId="0" borderId="0" xfId="4" applyAlignment="1">
      <alignment wrapText="1"/>
    </xf>
    <xf numFmtId="0" fontId="2" fillId="0" borderId="1" xfId="4" applyBorder="1" applyAlignment="1">
      <alignment wrapText="1"/>
    </xf>
    <xf numFmtId="0" fontId="11" fillId="2" borderId="10" xfId="4" applyFont="1" applyFill="1" applyBorder="1" applyAlignment="1" applyProtection="1">
      <alignment horizontal="right"/>
      <protection locked="0"/>
    </xf>
    <xf numFmtId="0" fontId="11" fillId="2" borderId="11" xfId="4" applyFont="1" applyFill="1" applyBorder="1" applyAlignment="1" applyProtection="1">
      <alignment horizontal="right"/>
      <protection locked="0"/>
    </xf>
    <xf numFmtId="0" fontId="6" fillId="3" borderId="9" xfId="4" applyFont="1" applyFill="1" applyBorder="1" applyAlignment="1" applyProtection="1">
      <alignment horizontal="center"/>
      <protection locked="0"/>
    </xf>
    <xf numFmtId="0" fontId="6" fillId="3" borderId="10" xfId="4" applyFont="1" applyFill="1" applyBorder="1" applyAlignment="1" applyProtection="1">
      <alignment horizontal="center"/>
      <protection locked="0"/>
    </xf>
    <xf numFmtId="0" fontId="10" fillId="3" borderId="4" xfId="4" applyFont="1" applyFill="1" applyBorder="1" applyAlignment="1" applyProtection="1">
      <alignment horizontal="center" textRotation="90" wrapText="1"/>
      <protection locked="0"/>
    </xf>
    <xf numFmtId="0" fontId="2" fillId="3" borderId="15" xfId="4" applyFill="1" applyBorder="1" applyAlignment="1">
      <alignment horizontal="center" textRotation="90" wrapText="1"/>
    </xf>
    <xf numFmtId="0" fontId="10" fillId="3" borderId="12" xfId="4" applyFont="1" applyFill="1" applyBorder="1" applyAlignment="1" applyProtection="1">
      <alignment horizontal="center" textRotation="90" wrapText="1"/>
      <protection locked="0"/>
    </xf>
    <xf numFmtId="0" fontId="10" fillId="3" borderId="12" xfId="4" applyFont="1" applyFill="1" applyBorder="1" applyAlignment="1" applyProtection="1">
      <alignment horizontal="center" textRotation="90"/>
      <protection locked="0"/>
    </xf>
    <xf numFmtId="0" fontId="10" fillId="3" borderId="15" xfId="4" applyFont="1" applyFill="1" applyBorder="1" applyAlignment="1" applyProtection="1">
      <alignment horizontal="center" textRotation="90"/>
      <protection locked="0"/>
    </xf>
    <xf numFmtId="0" fontId="6" fillId="3" borderId="2" xfId="4" applyFont="1" applyFill="1" applyBorder="1" applyAlignment="1" applyProtection="1">
      <alignment horizontal="center"/>
      <protection locked="0"/>
    </xf>
    <xf numFmtId="0" fontId="6" fillId="3" borderId="3" xfId="4" applyFont="1" applyFill="1" applyBorder="1" applyAlignment="1" applyProtection="1">
      <alignment horizontal="center"/>
      <protection locked="0"/>
    </xf>
    <xf numFmtId="49" fontId="53" fillId="3" borderId="3" xfId="4" applyNumberFormat="1" applyFont="1" applyFill="1" applyBorder="1" applyAlignment="1" applyProtection="1">
      <alignment horizontal="left" vertical="center"/>
      <protection locked="0"/>
    </xf>
    <xf numFmtId="49" fontId="53" fillId="3" borderId="36" xfId="4" applyNumberFormat="1" applyFont="1" applyFill="1" applyBorder="1" applyAlignment="1" applyProtection="1">
      <alignment horizontal="left" vertical="center"/>
      <protection locked="0"/>
    </xf>
    <xf numFmtId="49" fontId="53" fillId="3" borderId="1" xfId="4" applyNumberFormat="1" applyFont="1" applyFill="1" applyBorder="1" applyAlignment="1" applyProtection="1">
      <alignment horizontal="left" vertical="center"/>
      <protection locked="0"/>
    </xf>
    <xf numFmtId="0" fontId="18" fillId="9" borderId="53" xfId="7" applyFont="1" applyFill="1" applyBorder="1" applyAlignment="1">
      <alignment horizontal="center" vertical="center" wrapText="1"/>
    </xf>
    <xf numFmtId="0" fontId="18" fillId="9" borderId="56" xfId="7" applyFont="1" applyFill="1" applyBorder="1" applyAlignment="1">
      <alignment horizontal="center" vertical="center" wrapText="1"/>
    </xf>
    <xf numFmtId="0" fontId="18" fillId="9" borderId="4" xfId="7" applyFont="1" applyFill="1" applyBorder="1" applyAlignment="1">
      <alignment horizontal="center" vertical="center" wrapText="1"/>
    </xf>
    <xf numFmtId="0" fontId="18" fillId="9" borderId="8" xfId="7" applyFont="1" applyFill="1" applyBorder="1" applyAlignment="1">
      <alignment horizontal="center" vertical="center" wrapText="1"/>
    </xf>
    <xf numFmtId="0" fontId="18" fillId="9" borderId="66" xfId="7" applyFont="1" applyFill="1" applyBorder="1" applyAlignment="1">
      <alignment horizontal="center" vertical="center"/>
    </xf>
    <xf numFmtId="0" fontId="18" fillId="9" borderId="53" xfId="7" applyFont="1" applyFill="1" applyBorder="1" applyAlignment="1">
      <alignment horizontal="center" vertical="center"/>
    </xf>
    <xf numFmtId="0" fontId="18" fillId="9" borderId="67" xfId="7" applyFont="1" applyFill="1" applyBorder="1" applyAlignment="1">
      <alignment horizontal="center" vertical="center"/>
    </xf>
    <xf numFmtId="0" fontId="18" fillId="9" borderId="56" xfId="7" applyFont="1" applyFill="1" applyBorder="1" applyAlignment="1">
      <alignment horizontal="center" vertical="center"/>
    </xf>
    <xf numFmtId="0" fontId="18" fillId="9" borderId="68" xfId="7" applyFont="1" applyFill="1" applyBorder="1" applyAlignment="1">
      <alignment horizontal="center" vertical="center" wrapText="1"/>
    </xf>
    <xf numFmtId="0" fontId="18" fillId="9" borderId="57" xfId="7" applyFont="1" applyFill="1" applyBorder="1" applyAlignment="1">
      <alignment horizontal="center" vertical="center" wrapText="1"/>
    </xf>
    <xf numFmtId="0" fontId="49" fillId="0" borderId="9" xfId="7" applyFont="1" applyBorder="1" applyAlignment="1">
      <alignment horizontal="center" vertical="center" wrapText="1"/>
    </xf>
    <xf numFmtId="0" fontId="27" fillId="0" borderId="10" xfId="7" applyFont="1" applyBorder="1" applyAlignment="1">
      <alignment horizontal="center" vertical="center" wrapText="1"/>
    </xf>
    <xf numFmtId="10" fontId="3" fillId="5" borderId="5" xfId="3" applyNumberFormat="1" applyFont="1" applyFill="1" applyBorder="1" applyAlignment="1">
      <alignment horizontal="center" vertical="center"/>
    </xf>
    <xf numFmtId="0" fontId="28" fillId="3" borderId="9" xfId="7" applyFont="1" applyFill="1" applyBorder="1" applyAlignment="1">
      <alignment horizontal="center" vertical="center"/>
    </xf>
    <xf numFmtId="0" fontId="28" fillId="3" borderId="69" xfId="7" applyFont="1" applyFill="1" applyBorder="1" applyAlignment="1">
      <alignment horizontal="center" vertical="center"/>
    </xf>
    <xf numFmtId="0" fontId="18" fillId="0" borderId="63" xfId="7" applyFont="1" applyBorder="1" applyAlignment="1" applyProtection="1">
      <alignment horizontal="center" vertical="center"/>
      <protection locked="0"/>
    </xf>
    <xf numFmtId="0" fontId="41" fillId="0" borderId="17" xfId="7" applyFont="1" applyBorder="1" applyAlignment="1" applyProtection="1">
      <alignment horizontal="center" vertical="center"/>
      <protection locked="0"/>
    </xf>
    <xf numFmtId="0" fontId="18" fillId="3" borderId="2" xfId="7" applyFont="1" applyFill="1" applyBorder="1" applyAlignment="1">
      <alignment horizontal="left" vertical="center"/>
    </xf>
    <xf numFmtId="0" fontId="18" fillId="3" borderId="3" xfId="7" applyFont="1" applyFill="1" applyBorder="1" applyAlignment="1">
      <alignment horizontal="left" vertical="center"/>
    </xf>
    <xf numFmtId="0" fontId="18" fillId="3" borderId="5" xfId="7" applyFont="1" applyFill="1" applyBorder="1" applyAlignment="1">
      <alignment horizontal="left" vertical="center"/>
    </xf>
    <xf numFmtId="0" fontId="18" fillId="3" borderId="0" xfId="7" applyFont="1" applyFill="1" applyAlignment="1">
      <alignment horizontal="left" vertical="center"/>
    </xf>
    <xf numFmtId="0" fontId="18" fillId="3" borderId="7" xfId="7" applyFont="1" applyFill="1" applyBorder="1" applyAlignment="1">
      <alignment horizontal="left" vertical="center"/>
    </xf>
    <xf numFmtId="0" fontId="18" fillId="3" borderId="1" xfId="7" applyFont="1" applyFill="1" applyBorder="1" applyAlignment="1">
      <alignment horizontal="left" vertical="center"/>
    </xf>
    <xf numFmtId="0" fontId="18" fillId="5" borderId="5" xfId="7" applyFont="1" applyFill="1" applyBorder="1" applyAlignment="1">
      <alignment horizontal="center" vertical="center" wrapText="1"/>
    </xf>
    <xf numFmtId="0" fontId="38" fillId="0" borderId="66" xfId="7" applyFont="1" applyBorder="1" applyAlignment="1">
      <alignment horizontal="center" vertical="center"/>
    </xf>
    <xf numFmtId="0" fontId="38" fillId="0" borderId="67" xfId="7" applyFont="1" applyBorder="1" applyAlignment="1">
      <alignment horizontal="center" vertical="center"/>
    </xf>
    <xf numFmtId="49" fontId="3" fillId="0" borderId="4" xfId="7" applyNumberFormat="1" applyFont="1" applyBorder="1" applyAlignment="1">
      <alignment horizontal="left" vertical="center"/>
    </xf>
    <xf numFmtId="49" fontId="3" fillId="0" borderId="8" xfId="7" applyNumberFormat="1" applyFont="1" applyBorder="1" applyAlignment="1">
      <alignment horizontal="left" vertical="center"/>
    </xf>
    <xf numFmtId="0" fontId="3" fillId="0" borderId="63" xfId="7" applyFont="1" applyBorder="1" applyAlignment="1" applyProtection="1">
      <alignment horizontal="left" vertical="center" wrapText="1"/>
      <protection locked="0"/>
    </xf>
    <xf numFmtId="0" fontId="3" fillId="0" borderId="76" xfId="7" applyFont="1" applyBorder="1" applyAlignment="1" applyProtection="1">
      <alignment horizontal="left" vertical="center" wrapText="1"/>
      <protection locked="0"/>
    </xf>
    <xf numFmtId="0" fontId="3" fillId="0" borderId="52" xfId="7" quotePrefix="1" applyFont="1" applyBorder="1" applyAlignment="1" applyProtection="1">
      <alignment horizontal="left" vertical="center" wrapText="1"/>
      <protection locked="0"/>
    </xf>
    <xf numFmtId="0" fontId="3" fillId="0" borderId="0" xfId="7" quotePrefix="1" applyFont="1" applyAlignment="1" applyProtection="1">
      <alignment horizontal="left" vertical="center" wrapText="1"/>
      <protection locked="0"/>
    </xf>
    <xf numFmtId="0" fontId="3" fillId="0" borderId="44" xfId="7" quotePrefix="1" applyFont="1" applyBorder="1" applyAlignment="1" applyProtection="1">
      <alignment horizontal="left" vertical="center" wrapText="1"/>
      <protection locked="0"/>
    </xf>
    <xf numFmtId="0" fontId="3" fillId="0" borderId="100" xfId="7" quotePrefix="1" applyFont="1" applyBorder="1" applyAlignment="1" applyProtection="1">
      <alignment horizontal="left" vertical="center" wrapText="1"/>
      <protection locked="0"/>
    </xf>
    <xf numFmtId="0" fontId="3" fillId="0" borderId="59" xfId="7" quotePrefix="1" applyFont="1" applyBorder="1" applyAlignment="1" applyProtection="1">
      <alignment horizontal="left" vertical="center" wrapText="1"/>
      <protection locked="0"/>
    </xf>
    <xf numFmtId="0" fontId="3" fillId="0" borderId="101" xfId="7" quotePrefix="1" applyFont="1" applyBorder="1" applyAlignment="1" applyProtection="1">
      <alignment horizontal="left" vertical="center" wrapText="1"/>
      <protection locked="0"/>
    </xf>
    <xf numFmtId="0" fontId="27" fillId="0" borderId="9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1" fontId="18" fillId="3" borderId="3" xfId="7" applyNumberFormat="1" applyFont="1" applyFill="1" applyBorder="1" applyAlignment="1">
      <alignment horizontal="center" vertical="center"/>
    </xf>
    <xf numFmtId="1" fontId="18" fillId="3" borderId="4" xfId="7" applyNumberFormat="1" applyFont="1" applyFill="1" applyBorder="1" applyAlignment="1">
      <alignment horizontal="center" vertical="center"/>
    </xf>
    <xf numFmtId="14" fontId="18" fillId="3" borderId="0" xfId="9" applyNumberFormat="1" applyFont="1" applyFill="1" applyAlignment="1">
      <alignment horizontal="center" vertical="center"/>
    </xf>
    <xf numFmtId="14" fontId="18" fillId="3" borderId="6" xfId="9" applyNumberFormat="1" applyFont="1" applyFill="1" applyBorder="1" applyAlignment="1">
      <alignment horizontal="center" vertical="center"/>
    </xf>
    <xf numFmtId="0" fontId="18" fillId="3" borderId="0" xfId="7" applyFont="1" applyFill="1" applyAlignment="1">
      <alignment horizontal="center" vertical="center"/>
    </xf>
    <xf numFmtId="0" fontId="18" fillId="3" borderId="6" xfId="7" applyFont="1" applyFill="1" applyBorder="1" applyAlignment="1">
      <alignment horizontal="center" vertical="center"/>
    </xf>
    <xf numFmtId="0" fontId="2" fillId="0" borderId="0" xfId="7" applyAlignment="1">
      <alignment horizontal="center" vertical="center"/>
    </xf>
    <xf numFmtId="0" fontId="18" fillId="0" borderId="63" xfId="7" applyFont="1" applyBorder="1" applyAlignment="1">
      <alignment horizontal="center" vertical="center"/>
    </xf>
    <xf numFmtId="0" fontId="18" fillId="0" borderId="63" xfId="7" applyFont="1" applyBorder="1" applyAlignment="1">
      <alignment horizontal="center"/>
    </xf>
    <xf numFmtId="167" fontId="18" fillId="3" borderId="0" xfId="7" applyNumberFormat="1" applyFont="1" applyFill="1" applyAlignment="1">
      <alignment horizontal="center" vertical="center"/>
    </xf>
    <xf numFmtId="167" fontId="18" fillId="3" borderId="6" xfId="7" applyNumberFormat="1" applyFont="1" applyFill="1" applyBorder="1" applyAlignment="1">
      <alignment horizontal="center" vertical="center"/>
    </xf>
    <xf numFmtId="173" fontId="18" fillId="3" borderId="1" xfId="7" applyNumberFormat="1" applyFont="1" applyFill="1" applyBorder="1" applyAlignment="1">
      <alignment horizontal="center" vertical="center"/>
    </xf>
    <xf numFmtId="173" fontId="18" fillId="3" borderId="8" xfId="7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10" fontId="34" fillId="0" borderId="0" xfId="0" applyNumberFormat="1" applyFont="1" applyAlignment="1">
      <alignment horizontal="center" vertical="center"/>
    </xf>
    <xf numFmtId="171" fontId="32" fillId="0" borderId="0" xfId="0" applyNumberFormat="1" applyFont="1" applyAlignment="1">
      <alignment horizontal="center" vertical="center"/>
    </xf>
    <xf numFmtId="169" fontId="32" fillId="0" borderId="0" xfId="0" applyNumberFormat="1" applyFont="1" applyAlignment="1">
      <alignment horizontal="center" vertical="center"/>
    </xf>
    <xf numFmtId="172" fontId="32" fillId="0" borderId="0" xfId="0" applyNumberFormat="1" applyFont="1" applyAlignment="1">
      <alignment horizontal="center" vertical="center"/>
    </xf>
    <xf numFmtId="0" fontId="24" fillId="7" borderId="19" xfId="0" applyFont="1" applyFill="1" applyBorder="1" applyAlignment="1" applyProtection="1">
      <alignment horizontal="left" vertical="center"/>
      <protection locked="0"/>
    </xf>
    <xf numFmtId="0" fontId="24" fillId="7" borderId="0" xfId="0" applyFont="1" applyFill="1" applyAlignment="1" applyProtection="1">
      <alignment horizontal="left" vertical="center"/>
      <protection locked="0"/>
    </xf>
    <xf numFmtId="0" fontId="23" fillId="0" borderId="6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 wrapText="1"/>
    </xf>
    <xf numFmtId="49" fontId="24" fillId="3" borderId="4" xfId="0" applyNumberFormat="1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168" fontId="24" fillId="3" borderId="1" xfId="0" applyNumberFormat="1" applyFont="1" applyFill="1" applyBorder="1" applyAlignment="1">
      <alignment horizontal="center" vertical="center" wrapText="1"/>
    </xf>
    <xf numFmtId="168" fontId="24" fillId="3" borderId="8" xfId="0" applyNumberFormat="1" applyFont="1" applyFill="1" applyBorder="1" applyAlignment="1">
      <alignment horizontal="center" vertical="center" wrapText="1"/>
    </xf>
    <xf numFmtId="0" fontId="21" fillId="3" borderId="5" xfId="8" applyFont="1" applyFill="1" applyBorder="1" applyAlignment="1">
      <alignment horizontal="left" vertical="center"/>
    </xf>
    <xf numFmtId="0" fontId="21" fillId="3" borderId="0" xfId="8" applyFont="1" applyFill="1" applyAlignment="1">
      <alignment horizontal="left" vertical="center"/>
    </xf>
    <xf numFmtId="0" fontId="21" fillId="3" borderId="7" xfId="8" applyFont="1" applyFill="1" applyBorder="1" applyAlignment="1">
      <alignment horizontal="left" vertical="center"/>
    </xf>
    <xf numFmtId="0" fontId="21" fillId="3" borderId="1" xfId="8" applyFont="1" applyFill="1" applyBorder="1" applyAlignment="1">
      <alignment horizontal="left" vertical="center"/>
    </xf>
    <xf numFmtId="14" fontId="24" fillId="3" borderId="0" xfId="0" applyNumberFormat="1" applyFont="1" applyFill="1" applyAlignment="1">
      <alignment horizontal="center" vertical="center" wrapText="1"/>
    </xf>
    <xf numFmtId="14" fontId="24" fillId="3" borderId="6" xfId="0" applyNumberFormat="1" applyFont="1" applyFill="1" applyBorder="1" applyAlignment="1">
      <alignment horizontal="center" vertical="center" wrapText="1"/>
    </xf>
  </cellXfs>
  <cellStyles count="20">
    <cellStyle name="Moeda" xfId="2" builtinId="4"/>
    <cellStyle name="Moeda 2" xfId="16" xr:uid="{00000000-0005-0000-0000-000001000000}"/>
    <cellStyle name="Moeda 3" xfId="19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14" xr:uid="{00000000-0005-0000-0000-000006000000}"/>
    <cellStyle name="Normal_24º RAE - Saint Laurent" xfId="4" xr:uid="{00000000-0005-0000-0000-000007000000}"/>
    <cellStyle name="Normal_24º RAE - Saint Laurent 2" xfId="8" xr:uid="{00000000-0005-0000-0000-000008000000}"/>
    <cellStyle name="Normal_Plan1" xfId="9" xr:uid="{00000000-0005-0000-0000-000009000000}"/>
    <cellStyle name="Porcentagem" xfId="3" builtinId="5"/>
    <cellStyle name="Porcentagem 2" xfId="11" xr:uid="{00000000-0005-0000-0000-00000B000000}"/>
    <cellStyle name="Porcentagem 3" xfId="12" xr:uid="{00000000-0005-0000-0000-00000C000000}"/>
    <cellStyle name="Separador de milhares 2" xfId="10" xr:uid="{00000000-0005-0000-0000-00000D000000}"/>
    <cellStyle name="Separador de milhares_24º RAE - Saint Laurent" xfId="5" xr:uid="{00000000-0005-0000-0000-00000E000000}"/>
    <cellStyle name="Vírgula" xfId="1" builtinId="3"/>
    <cellStyle name="Vírgula 2" xfId="13" xr:uid="{00000000-0005-0000-0000-000010000000}"/>
    <cellStyle name="Vírgula 2 2" xfId="17" xr:uid="{00000000-0005-0000-0000-000011000000}"/>
    <cellStyle name="Vírgula 3" xfId="15" xr:uid="{00000000-0005-0000-0000-000012000000}"/>
    <cellStyle name="Vírgula 3 2" xfId="18" xr:uid="{00000000-0005-0000-0000-000013000000}"/>
  </cellStyles>
  <dxfs count="63">
    <dxf>
      <font>
        <color auto="1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2000" b="0" i="0" u="none" strike="noStrike" baseline="0"/>
              <a:t>NOME DO EMPREENDIMENTO</a:t>
            </a:r>
            <a:endParaRPr lang="pt-BR" sz="2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734904213997017E-2"/>
          <c:y val="0.12316447918813973"/>
          <c:w val="0.9110750047241819"/>
          <c:h val="0.70769660148362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'ACOMP. TECNICO'!$B$17</c:f>
              <c:strCache>
                <c:ptCount val="1"/>
                <c:pt idx="0">
                  <c:v>% Previsto no Periodo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'ACOMP. TECNICO'!$C$10:$AA$10</c:f>
              <c:numCache>
                <c:formatCode>0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'ACOMP. TECNICO'!$C$17:$AA$17</c:f>
              <c:numCache>
                <c:formatCode>0.00%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2D5E-44F5-B208-E14DB8ADD4EB}"/>
            </c:ext>
          </c:extLst>
        </c:ser>
        <c:ser>
          <c:idx val="3"/>
          <c:order val="2"/>
          <c:tx>
            <c:strRef>
              <c:f>'ACOMP. TECNICO'!$B$19</c:f>
              <c:strCache>
                <c:ptCount val="1"/>
                <c:pt idx="0">
                  <c:v>% Executado no Periodo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'ACOMP. TECNICO'!$C$10:$AA$10</c:f>
              <c:numCache>
                <c:formatCode>0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'ACOMP. TECNICO'!$C$19:$AA$19</c:f>
              <c:numCache>
                <c:formatCode>0.00%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E-44F5-B208-E14DB8ADD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302559"/>
        <c:axId val="1014300895"/>
      </c:barChart>
      <c:lineChart>
        <c:grouping val="standard"/>
        <c:varyColors val="0"/>
        <c:ser>
          <c:idx val="2"/>
          <c:order val="1"/>
          <c:tx>
            <c:strRef>
              <c:f>'ACOMP. TECNICO'!$B$18</c:f>
              <c:strCache>
                <c:ptCount val="1"/>
                <c:pt idx="0">
                  <c:v>% Previsto Acumulado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diamond"/>
            <c:size val="8"/>
            <c:spPr>
              <a:solidFill>
                <a:sysClr val="windowText" lastClr="000000"/>
              </a:solidFill>
              <a:ln w="9525">
                <a:noFill/>
              </a:ln>
              <a:effectLst/>
            </c:spPr>
          </c:marker>
          <c:val>
            <c:numRef>
              <c:f>'ACOMP. TECNICO'!$C$18:$AA$18</c:f>
              <c:numCache>
                <c:formatCode>0.00%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5E-44F5-B208-E14DB8ADD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121759"/>
        <c:axId val="1492121343"/>
      </c:lineChart>
      <c:lineChart>
        <c:grouping val="standard"/>
        <c:varyColors val="0"/>
        <c:ser>
          <c:idx val="1"/>
          <c:order val="3"/>
          <c:tx>
            <c:strRef>
              <c:f>'ACOMP. TECNICO'!$B$20</c:f>
              <c:strCache>
                <c:ptCount val="1"/>
                <c:pt idx="0">
                  <c:v>% Executado Acumulado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1"/>
            <c:marker>
              <c:symbol val="circle"/>
              <c:size val="8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B82-4FC6-A3F1-4CFCC91F19CA}"/>
              </c:ext>
            </c:extLst>
          </c:dPt>
          <c:val>
            <c:numRef>
              <c:f>'ACOMP. TECNICO'!$C$57:$Z$57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5E-44F5-B208-E14DB8ADD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121759"/>
        <c:axId val="1492121343"/>
      </c:lineChart>
      <c:valAx>
        <c:axId val="149212134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2121759"/>
        <c:crosses val="autoZero"/>
        <c:crossBetween val="between"/>
      </c:valAx>
      <c:catAx>
        <c:axId val="149212175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2121343"/>
        <c:crosses val="autoZero"/>
        <c:auto val="1"/>
        <c:lblAlgn val="ctr"/>
        <c:lblOffset val="100"/>
        <c:noMultiLvlLbl val="0"/>
      </c:catAx>
      <c:valAx>
        <c:axId val="1014300895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2559"/>
        <c:crosses val="max"/>
        <c:crossBetween val="between"/>
      </c:valAx>
      <c:catAx>
        <c:axId val="1014302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0143008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57151</xdr:colOff>
      <xdr:row>0</xdr:row>
      <xdr:rowOff>9526</xdr:rowOff>
    </xdr:from>
    <xdr:to>
      <xdr:col>6</xdr:col>
      <xdr:colOff>1276351</xdr:colOff>
      <xdr:row>0</xdr:row>
      <xdr:rowOff>334142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5726" y="600076"/>
          <a:ext cx="1219200" cy="324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42</xdr:row>
      <xdr:rowOff>0</xdr:rowOff>
    </xdr:from>
    <xdr:to>
      <xdr:col>3</xdr:col>
      <xdr:colOff>304800</xdr:colOff>
      <xdr:row>43</xdr:row>
      <xdr:rowOff>141514</xdr:rowOff>
    </xdr:to>
    <xdr:sp macro="" textlink="">
      <xdr:nvSpPr>
        <xdr:cNvPr id="2" name="AutoShape 2" descr="data:image/png;base64,iVBORw0KGgoAAAANSUhEUgAAAJQAAAA7CAYAAACddqPvAAAAAXNSR0IArs4c6QAAFb5JREFUeF7tXQd4lFW6fpOQNulF0iGBGEIJSAhFQAXFtSLqYnd1r4+uvYCu7l1R915B9Kroeu276loWARVXBQnXvau4FpCEAEkIKQRISO9t0jP7fv9kkin/FMKQuGHOIyCTf875z3fe87Xzfgc3HRtczSUBSqC1R4d1h1rxRG4n4OkxJJm4uQA1JLmNyi+5ADUql3XkJuUC1MjJflSO7ALUqFzWkZuUC1AjJ/tRObILUKNyWUduUi5AjZzsR+XILkCNymUduUm5ADVysh+VI7sANSqXdeQm5QLUyMl+VI48YoCS47/evj7+4p8Urf440A3u/N3Dww0ebvzl7qZ8ZqvJ99z47Mg3w3GmrXfRz9H5zZGxHRtVB8pTeXRocj/JgDIVYG1LB8rq21Bc3YJDFU04Vq+FfNas7UZ3dw/c3d2h8fFEmL83okI0iB/rh4SIQEQHazA2yAf+Pl5QMGY02YrGVuw9Uo/Wzl6HlkrA50nUevPgUuPtCT/vMex3DAJ9vRCo8YIPP3cfAkBL61pw4FgDmto5D7Pvy14J8fPElNhgRIf42VysysY25JQ2oKGtmxvFFASyeQIonymxIRgX7j/www7KrqiyCQfLmy1QI2PLBo0L9UNKXAh8vMbYRFZ7Vw8OljWgqKqFYnazkKnIPzrYF3OTxvZvf9PuTjKgoGig/PJ6fJ9fjZ+KapFztAH1zZ0EQA/au/vQ1dOLHj7TJ5pGtBNB5TXGnQtLcI3xgB8XO/Y0P0yKCULahFBcmjYewRqfgVl8nVuG1Zv2oqSmzd6m6t93FBIHEsGM4W+eXu4I9vdBdKgG4zlOIgE8mWMlx4QgSONtsajWVmNL5lG8tjUXBbKoHqJnjVofMDkuCPddOhVLpsfaXNCvc8qw7vNsHCxlP2bdoFeHCZH+uIv9LEuLH+inprkd7+0owBvp+dQvZo0f+Hl54PzUWDy0bDoignxtjl/V1I5Xt+Vi/Y5DCqBMEMW+vLku56RE4pVbF6r2c1IBVcHd9uF3RfhqfwXyS5pQ39aF1u5eBWT61r8FzbXrgFT0IPPiAvlRc8ycGII371iICRFBA5PZtqcE976zC4cqW20KytoPRWZj2L83f2nGuMHf1xMxBFbKuBCcPyMaC5OjEBbgY1f7bfzhENZsykI252kBKG6WmQkheOLqVCybPd7me27lfFatz6DWbdQvqAkw+zAlOhCPXjMT1y9MHPhJZaMW/5uei7Wbc+g6mAOKWo1a+Iozx2PtDWn9GtL6K5Q3tOGpT/bilfSDHN8c0YAvAbU0LQYbVy4ZPkD19vXih/xKvLY9H9/nVaOqpROd1EbKqgzBnCjbrrcP50wdi7fvPpuAChwEVJYA6ic9oE7EPZEx+lfDk+Dy9/ZAbLgGi6dF4toFE3BGfDh8bZiLjT8W4ykCar8AihrWFAh6QP3h6pm4jBrWVvtSALUhE1mHCSi9fR9slMGU6ACsIqCuW2AEqCYtXk4/gKc+tQIoavkr5o7H09fPoishJtc2oNZu3sv+8vWAMnsFDed2aVo0Nq4YJkCJ9vlsdzFe2noAGcX1aOsikKQNBUgmu1OH5WfGYd3N8xAXNug/bHMWoIzHUna53tkP1XjizKRw3HJuEs5NiaEZ9FJdjZ81oERDzXMeoJYSUBuGC1Dpe0vw+IYs7DvSgC4xbdaAZNAIA1ZP78Dr3Pinrv9DY8vIvu64IAlPXJWKSDrphmYLUOxN32c/QJTvmJsEe1qTX/ajLzcvKQz3XjIV5xFU/nSMzZsLUHqJONWHyimtw71v7aSZq0G3tQhZPme6wJe7JmGsBjPiw5AYFYhw+imSJujo6UEDTWRJbRvyyxpxpFrLiKcL3XTiH7tmBu67JEV51hFAyTM+VNGJUQF05D0FWnT+gQ76cU2MopoYXTa3d6OL5ljBmbmJMQxCUImqvzg1Bisum4Y5iWNp1UzNmgtQTgZUa0c3Hl2/G3/6qgDtjEZUNZN8zKVLph9w2ZxxWDw1mubLD6EB3tDQP5Fwu4dga2cKoEnbyZRCJyPERvxYUI0f8qrwwNKpuHZ+ohLeOwQojhcR5I1Vv5yB1IQwBS8CnB6+n4TH5Q1aZDPq3FVYjdzSRiXk11nTqERiqL8n7rowGXecPxkxDMONmwtQTgbUV/uP4T9e/Q7lde3Qqe30fjAtTD4N91w4mSYkArFcFHdrWqF/tQSokrvax1zTFIbeSVHBTCsMkt9t+lAcMy7MB+/QkV88NcokPyTAau/sRk1zBwormpFOX+yTn0pxtFZrGXobaaq5iWF48tpUxfQZ55tcgHIioFo7OnWPfLAbrzEy6DMzBQO7mFphFsP+/2KEsoiaSZKKxxOUaWnyJEHn5eFhovwcBdQiAkqy72qtu6cPpXWt+JCh/1t/L8SRGoLKyssFMPp79MrpuG1JMjWW90B3LkA5EVD5ZQ26pc/8HYVM6unUAEUfRKKl52+ejavmT2B22tKpVV1pBz50BqAMwxypacYLW3Lx4T8Po6a1SzUNITHDNfPH4fdXzmCuKswFKLM1copT/vHOYt0N63aAlVjqrbcXVy2Ixx9/faYSoZ1oBsF4EGcCSrL1YrrXfLwPPxbWgiVmlo2+VBo17errZuGCGXEOAyq1Pw+11KE81B7moRqcl4f6d0sbPPLBTt2zf8tVN3eS+vd0w5/vXoAr5ySY+D8OKCC7jzgTUDKYnKWtYWLvgx2H0cgo0CLyI6DGhfviqevTcA0TnoZoz6bJI1DlWOfy2XFMkIZaZrONZpldUo/Nu0roy7VbasihJjb/3QB10Zovdel7K9UjJAohZXwIU/WLMIkOtT0n3C6CzB5wNqAkynx1ey7WfZaLowww1AB1WoAXVl01A7csnjSQk7IJKL6zpC/CGCXKYbSt1sYIt5bmtpN+nUU7VQA1ZcVHurxjreqObFcvrlwYjzd+s4AC5ZnY8XjiDqDL2YCSIT/68RCepNnLKW2y3CTUUMFkDjx02VTczvSBISdmD1DKVByq2Dc7kDWWwakCqIjb/qqraqITq9Y6enDn0mQ896t5jOxs704H8GPxyMkA1P/tK8XjZDDsLqqDhZ4gKAJ5gHzfxZNx9wWTB7L2DgFqKBM8FQEV8usPdA3ib6g1ZqJXLk/Bmmtnk4sztMsTbK3DyQCUUEge25jFhGqtKqCEk2QAlPC2pDkEKOMjIKuTcmkot7G3rtdVNzHGUzNnTEzes2wq/ufGOTZP64e6eU8GoBQNtZEa6pCKhqLJC2QKZMWlU3DXL5JJ/HMMUArXq5+HZYsWIYdActCgah1Hkcnz4DzJFkKnSsLPLfn+j3T55VZ8KCYkr1mUgNduW0Dfwz6v6HiBdTIAtYkJTsWHOkYqigUnSX8E88gVKbjtvGQyMfXJTXsaKtzfi8c/oRjHaE9nJWsqQ5XyDDOjuA51kgczbycIqLWkr+gZo9abwodilPuKFfqKL4MLYRsMnb6igzvnnxYMxGvcsb26D009fB8jZeR24eovddv3WYnyGK3MSgzB+gcWIzEyaEj02uE0eRLlvUzG4guf56KkXj3Kiwz2Vo5ffnXO6fDuPwaynTYApsUFKlptCY9srPnmQpf5Oqccz32eow7mIQEK8KersWzuOAigjKk/anKVY67Vn+zB69sLGOHSRTGzOnpAkWC34jzVZbGX2BQvemYA8NskHyT6eeDV4g5sKu9Bc++gqXf7LfNQz3/KPJQ59VWGFCeWxxVv372QLxKv0Hud2ZytoWSHriZjcf23h3lYrJ6HksPttTemMa8UPzAVe0cvqRP0BLulsxwh2B1fYrOKBLtXtucxf5ajUKlNGv+qIdv1wtRoPHPDLG5qqgYbrbS2FY9tyMC7/yjihWGWQZSGjM3LZsfiw/vPPW5ASW9pgW54YKIXroj2IbffHXmkgz9b1IHNlb1o7tGDyu3jXcW6G5kp71DLLMuw3FnXnRWP526ai6hgP6emDpwJKKnC2b63FGs+2U/+ex1EE1s0LtgFM6LIy5pJ4l2Ew4A6mYzNOhZ6vP5VHiPTfQo9xxxQnnTe5FD+2ZvSMCthrFU4CRal2OHBd3fhCyZXufstnhVtd/X88XjrzrOPA1D0l4iUmQTTgxO9sSzKGz79ykeqbHKbu/FckRafVuoIKgKqoKJBdznP8vJIrNdZ0VJylrf2xlkKdVV4285KRzkLUDKx4qpmrPsiG5u+P4pacrDUkC8VM/delIwHLplmYj7saaiTCShhZPzlmwKsfHc3hGlt3njFIKbGBiqc8kttaMhubvyfSOW57+2d2MOAhGR7i76CGeHe/otEPH3DnP6fma6kmskTWE4PEDB54XJqJo0ZRmQPZDOoe/ZQBz6rYPWStrNLt+rDDLy0JQ89KjxkZWTufiH+r1o+g35EtOLMHm89nRpnzz6gfElfOYsMB+tsg06WIR2pbcH6fxbjL18XoaROq87n4vafwNKuJ69LxS/nJQz4TzK9kQRUN89KN+86gnsJhBrudovdyveODPTGndwIK5emkC+vfjjf2NaJ978txB8Y4dZLGkglCx1B7trq68/AredOdkhDyUgpBNNKgumqGB94mZEHpOqpk4RHUTI5fPdnC7VQ7tj89mA5bnn5O+7yNnU+lLCM+N8Z44Nx65IknD05isUGASTWUVvZUFdSi9bc3oWKxnbaXNaXhftREw+qYkcBZc6HEu57C/uVEqR81ghu21OKzzOOoayhQ50PxXf3oekQdf/wFdO540NNBDqSgBK/SYpCfvfXDHx/sNbyuIjv7sV3n0sa82PLz1BkbwgmDJMQFuvuomqa+300++WWlTt8UJYpKcIf7953FuYmDpp7Y0EMaqgujKHvNp0O+P0JXrg2Th1MPxZW4khVq1IeJ3Sg/BbWIwqgpNhwzeYs/PGLA2iRwgSrzMc+sh01rGCJpKaKIj03CGO5e/xZaClcJ2my49qYbhCKbj39g8KqJmSwpi8pMoBgTMZpgY5xygUZEez74WXTSDUOHWBs9jLRI3WBxxjRyGGsqPeCsma08phIlbHJfty5aCnjg/Dw5SmsXIm34JWPJKBEZodZPPvilhyl0kiVfi3BEatflkyPws2LEll3GKzUHUpr1naxuLMRG38opqYrVeol1XwSX4LyItKg37h9oQkN2xxQzxe14cm8TkwL9sAK0Uxi5syCMdFMuwjgtZ/uQyHTMyuXpbC6aKLechluAT5a00I7vhPpmWXQWqMBy+j8mTtfLizAExOppSbFBCpHGP7eemqvVpiULe3MyWip8VpIBe4iB7wTl8+Jw4ukwMQZVc3aq3oRhzQ2hBRjRpqyw8RpFQ65lqDXEkByGNvN3TlQ/ammyPmluDBfnt0lcTGSEGtUdWN4fKQB1UY/6ovMEkZoe1BUwZIyyaKaN9GyzCYmcmPOPj1cqT6W2uBjJBdmHKpFHjeVUu6mwqKVDRUX4ovHyeu/edEkpSBXrYmGepHXSm8o6cJDk3xxXawPvI2eFbelm2D6iWB6itowXbQhh0yI9MN/kqq9fG7CIKBkgMziajxBf+qbA7VoMyyU2sjSs4QVyrz1kxe+uUWgaPhAoquZ0Xidh8zxp1GP9jd7gFI6tHUoa14da/yu/K6sS3SoD4OJCWRpTsJE5tLULPRIA0pe+xA1+YskCL5LP7CFG0W16GJA7jILKaTV1wYNrIWaZZESeG7IZUwXrLl+NoE4KH/zpZV6gr+Vt6GeG/a2BH8Ln0n8pYziGqz+eC9p1wQTwav40sxXTmA65vdXppgCSl5yJ+3iCzR9X+dUkorRrYeJTZqBYYmM4aSf8ECjlpifHIb37llErXYSCj0NAxkNqWGZ+uks/V4+L55pj0Q65AFWA4lNNBdrPhqZQk/Dq3dy5+8sqMJzn2XjH9mV0AoFxi69w0zOFlpNx2phlpFRoz1Gyo4Ultg6Ouol+GpoYXyolYLN0g4GM/fM5mx8mXWs39ce3J5uXOOECKaVTC++18dislve/P8CbKOjW8JkmeyYPqVOT348hKQBv5syLhAfP3SeUqjgsIZS044WQhvUYmOokiQRGM7LOSQZuZwFkuelxNI8+9pMdfwcACXTEu79t3kVeGXbAR5u1ygkQQbYVgIlK8LRqyxFwQUz+kpjYcY9F03BxTPH9d+IY1+o+ltcBtdZwJ5ZXEvNlKVoJsVXtcABP2Pqwuq/pNDJGrvtROKWzFLlooxq3rbSSDpLB3fOoCKwBS59ZCiZCEmETaJK3PDguQpRzwRQb/Nugwr9bSEOt/75SLZW7k7wlXsN6LRGMGBI5mUZZ02OYBl6tOJnWPMXjMfa+H3/3QYsx2I1helrDNxtMJNmI97mK27dc5R3G2Sq320gRy8xAbzbINXkbgOzwRRyXnZJHd7fUYhvcqpQRl+0mUDrVrKe9mTEJCSRFEiqUUyoLxZMicBNPGKap9y2Yu+76lOTtIyASc5H07PKaOYsS9yNv2n3n+aQTK44YZl0/DIP1+MoHW25wkec4k4KqZt2V39kILtCfy+ULLI3IwNRtwEktMUyXSC87NvPn8Jau8Eob0deOZ7mi5bK7SuONPYv8xHmqBf7DvLzQkSwD8axPjCBAUISi07l5pVwaiT9/VSONbmT4E1qhSK121c4t0mxQbj74qlKObut9k1uOfN52Sg4xttXVA6mJ9Ak/Ib92EpQihwFOzU8ktnJROU3uZXkqNejkhtarj2SFIHIXMyTNKkGkuBFrjKSOx0ieF3PDB5kL2IkPj85ApFBtg+Ubc1H7zOJA74fX+4hmJRgwbZc7QLKMKAgtaqpg7xtLU1iM6/gaeXf2xW13MVdJe6hJ0EkNNlQho8RjPwkopM0QxgTaqE8sZeKGXejW0HqW5lWqGxhqNvj0P5x43fFrA0AlkcJMp7cWSB3Jw3lbiiZXzXzWRLlStRojgNZN9F+EkwYVz2rLUQd5yMpgDZqcvMJST8avq/0M9bOtTyGvsXNaOnoUu7iOkyZF9EVKRdLwZOADqmYZp/e7DOEJxlykYZUcUvkHUPZyzVHJ9IETFmHRTNlYZtVM2c5gsOAMv+qjpOV033jA0199lynv8HO3HScyOxc31UkILKWM0uRvV4/6S8FkY0kF74NdUOZi1cB05Ea/DfPFwVMikPmoMIfMqD0L2Fs1639vwsNzpeAQdaO+FXHN7qAad/RWoJpL7bSzLnRfbFIB9no8gQBdXwv63r65y0B0X45pfVKYLElQ3wm2w642mxcgPp5r/Gwvl0bc1Avb8vB797ZLc6Zw2bO+CVdgBrWJft5DyZUmnVb9uOJ9/bI/YlDelkXoIYkttH5JQHUCwTU4+8TUCoXszkyaxegHJHSKfKMC1CnyEIP1zRdgBouSZ8i47gAdYos9HBN0wWo4ZL0KTKOC1CnyEIP1zSVtMFWSRtkMspTv9Pd3ru4ojx7EjqFfi5U5JfSc3jZyF7SrgfvID0eEfwLCTfvyM0ZgagAAAAASUVORK5CYII=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46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138112</xdr:rowOff>
    </xdr:to>
    <xdr:sp macro="" textlink="">
      <xdr:nvSpPr>
        <xdr:cNvPr id="3" name="AutoShape 3" descr="data:image/png;base64,iVBORw0KGgoAAAANSUhEUgAAAJQAAAA7CAYAAACddqPvAAAAAXNSR0IArs4c6QAAFb5JREFUeF7tXQd4lFW6fpOQNulF0iGBGEIJSAhFQAXFtSLqYnd1r4+uvYCu7l1R915B9Kroeu276loWARVXBQnXvau4FpCEAEkIKQRISO9t0jP7fv9kkin/FMKQuGHOIyCTf875z3fe87Xzfgc3HRtczSUBSqC1R4d1h1rxRG4n4OkxJJm4uQA1JLmNyi+5ADUql3XkJuUC1MjJflSO7ALUqFzWkZuUC1AjJ/tRObILUKNyWUduUi5AjZzsR+XILkCNymUduUm5ADVysh+VI7sANSqXdeQm5QLUyMl+VI48YoCS47/evj7+4p8Urf440A3u/N3Dww0ebvzl7qZ8ZqvJ99z47Mg3w3GmrXfRz9H5zZGxHRtVB8pTeXRocj/JgDIVYG1LB8rq21Bc3YJDFU04Vq+FfNas7UZ3dw/c3d2h8fFEmL83okI0iB/rh4SIQEQHazA2yAf+Pl5QMGY02YrGVuw9Uo/Wzl6HlkrA50nUevPgUuPtCT/vMex3DAJ9vRCo8YIPP3cfAkBL61pw4FgDmto5D7Pvy14J8fPElNhgRIf42VysysY25JQ2oKGtmxvFFASyeQIonymxIRgX7j/www7KrqiyCQfLmy1QI2PLBo0L9UNKXAh8vMbYRFZ7Vw8OljWgqKqFYnazkKnIPzrYF3OTxvZvf9PuTjKgoGig/PJ6fJ9fjZ+KapFztAH1zZ0EQA/au/vQ1dOLHj7TJ5pGtBNB5TXGnQtLcI3xgB8XO/Y0P0yKCULahFBcmjYewRqfgVl8nVuG1Zv2oqSmzd6m6t93FBIHEsGM4W+eXu4I9vdBdKgG4zlOIgE8mWMlx4QgSONtsajWVmNL5lG8tjUXBbKoHqJnjVofMDkuCPddOhVLpsfaXNCvc8qw7vNsHCxlP2bdoFeHCZH+uIv9LEuLH+inprkd7+0owBvp+dQvZo0f+Hl54PzUWDy0bDoignxtjl/V1I5Xt+Vi/Y5DCqBMEMW+vLku56RE4pVbF6r2c1IBVcHd9uF3RfhqfwXyS5pQ39aF1u5eBWT61r8FzbXrgFT0IPPiAvlRc8ycGII371iICRFBA5PZtqcE976zC4cqW20KytoPRWZj2L83f2nGuMHf1xMxBFbKuBCcPyMaC5OjEBbgY1f7bfzhENZsykI252kBKG6WmQkheOLqVCybPd7me27lfFatz6DWbdQvqAkw+zAlOhCPXjMT1y9MHPhJZaMW/5uei7Wbc+g6mAOKWo1a+Iozx2PtDWn9GtL6K5Q3tOGpT/bilfSDHN8c0YAvAbU0LQYbVy4ZPkD19vXih/xKvLY9H9/nVaOqpROd1EbKqgzBnCjbrrcP50wdi7fvPpuAChwEVJYA6ic9oE7EPZEx+lfDk+Dy9/ZAbLgGi6dF4toFE3BGfDh8bZiLjT8W4ykCar8AihrWFAh6QP3h6pm4jBrWVvtSALUhE1mHCSi9fR9slMGU6ACsIqCuW2AEqCYtXk4/gKc+tQIoavkr5o7H09fPoishJtc2oNZu3sv+8vWAMnsFDed2aVo0Nq4YJkCJ9vlsdzFe2noAGcX1aOsikKQNBUgmu1OH5WfGYd3N8xAXNug/bHMWoIzHUna53tkP1XjizKRw3HJuEs5NiaEZ9FJdjZ81oERDzXMeoJYSUBuGC1Dpe0vw+IYs7DvSgC4xbdaAZNAIA1ZP78Dr3Pinrv9DY8vIvu64IAlPXJWKSDrphmYLUOxN32c/QJTvmJsEe1qTX/ajLzcvKQz3XjIV5xFU/nSMzZsLUHqJONWHyimtw71v7aSZq0G3tQhZPme6wJe7JmGsBjPiw5AYFYhw+imSJujo6UEDTWRJbRvyyxpxpFrLiKcL3XTiH7tmBu67JEV51hFAyTM+VNGJUQF05D0FWnT+gQ76cU2MopoYXTa3d6OL5ljBmbmJMQxCUImqvzg1Bisum4Y5iWNp1UzNmgtQTgZUa0c3Hl2/G3/6qgDtjEZUNZN8zKVLph9w2ZxxWDw1mubLD6EB3tDQP5Fwu4dga2cKoEnbyZRCJyPERvxYUI0f8qrwwNKpuHZ+ohLeOwQojhcR5I1Vv5yB1IQwBS8CnB6+n4TH5Q1aZDPq3FVYjdzSRiXk11nTqERiqL8n7rowGXecPxkxDMONmwtQTgbUV/uP4T9e/Q7lde3Qqe30fjAtTD4N91w4mSYkArFcFHdrWqF/tQSokrvax1zTFIbeSVHBTCsMkt9t+lAcMy7MB+/QkV88NcokPyTAau/sRk1zBwormpFOX+yTn0pxtFZrGXobaaq5iWF48tpUxfQZ55tcgHIioFo7OnWPfLAbrzEy6DMzBQO7mFphFsP+/2KEsoiaSZKKxxOUaWnyJEHn5eFhovwcBdQiAkqy72qtu6cPpXWt+JCh/1t/L8SRGoLKyssFMPp79MrpuG1JMjWW90B3LkA5EVD5ZQ26pc/8HYVM6unUAEUfRKKl52+ejavmT2B22tKpVV1pBz50BqAMwxypacYLW3Lx4T8Po6a1SzUNITHDNfPH4fdXzmCuKswFKLM1copT/vHOYt0N63aAlVjqrbcXVy2Ixx9/faYSoZ1oBsF4EGcCSrL1YrrXfLwPPxbWgiVmlo2+VBo17errZuGCGXEOAyq1Pw+11KE81B7moRqcl4f6d0sbPPLBTt2zf8tVN3eS+vd0w5/vXoAr5ySY+D8OKCC7jzgTUDKYnKWtYWLvgx2H0cgo0CLyI6DGhfviqevTcA0TnoZoz6bJI1DlWOfy2XFMkIZaZrONZpldUo/Nu0roy7VbasihJjb/3QB10Zovdel7K9UjJAohZXwIU/WLMIkOtT0n3C6CzB5wNqAkynx1ey7WfZaLowww1AB1WoAXVl01A7csnjSQk7IJKL6zpC/CGCXKYbSt1sYIt5bmtpN+nUU7VQA1ZcVHurxjreqObFcvrlwYjzd+s4AC5ZnY8XjiDqDL2YCSIT/68RCepNnLKW2y3CTUUMFkDjx02VTczvSBISdmD1DKVByq2Dc7kDWWwakCqIjb/qqraqITq9Y6enDn0mQ896t5jOxs704H8GPxyMkA1P/tK8XjZDDsLqqDhZ4gKAJ5gHzfxZNx9wWTB7L2DgFqKBM8FQEV8usPdA3ib6g1ZqJXLk/Bmmtnk4sztMsTbK3DyQCUUEge25jFhGqtKqCEk2QAlPC2pDkEKOMjIKuTcmkot7G3rtdVNzHGUzNnTEzes2wq/ufGOTZP64e6eU8GoBQNtZEa6pCKhqLJC2QKZMWlU3DXL5JJ/HMMUArXq5+HZYsWIYdActCgah1Hkcnz4DzJFkKnSsLPLfn+j3T55VZ8KCYkr1mUgNduW0Dfwz6v6HiBdTIAtYkJTsWHOkYqigUnSX8E88gVKbjtvGQyMfXJTXsaKtzfi8c/oRjHaE9nJWsqQ5XyDDOjuA51kgczbycIqLWkr+gZo9abwodilPuKFfqKL4MLYRsMnb6igzvnnxYMxGvcsb26D009fB8jZeR24eovddv3WYnyGK3MSgzB+gcWIzEyaEj02uE0eRLlvUzG4guf56KkXj3Kiwz2Vo5ffnXO6fDuPwaynTYApsUFKlptCY9srPnmQpf5Oqccz32eow7mIQEK8KersWzuOAigjKk/anKVY67Vn+zB69sLGOHSRTGzOnpAkWC34jzVZbGX2BQvemYA8NskHyT6eeDV4g5sKu9Bc++gqXf7LfNQz3/KPJQ59VWGFCeWxxVv372QLxKv0Hud2ZytoWSHriZjcf23h3lYrJ6HksPttTemMa8UPzAVe0cvqRP0BLulsxwh2B1fYrOKBLtXtucxf5ajUKlNGv+qIdv1wtRoPHPDLG5qqgYbrbS2FY9tyMC7/yjihWGWQZSGjM3LZsfiw/vPPW5ASW9pgW54YKIXroj2IbffHXmkgz9b1IHNlb1o7tGDyu3jXcW6G5kp71DLLMuw3FnXnRWP526ai6hgP6emDpwJKKnC2b63FGs+2U/+ex1EE1s0LtgFM6LIy5pJ4l2Ew4A6mYzNOhZ6vP5VHiPTfQo9xxxQnnTe5FD+2ZvSMCthrFU4CRal2OHBd3fhCyZXufstnhVtd/X88XjrzrOPA1D0l4iUmQTTgxO9sSzKGz79ykeqbHKbu/FckRafVuoIKgKqoKJBdznP8vJIrNdZ0VJylrf2xlkKdVV4285KRzkLUDKx4qpmrPsiG5u+P4pacrDUkC8VM/delIwHLplmYj7saaiTCShhZPzlmwKsfHc3hGlt3njFIKbGBiqc8kttaMhubvyfSOW57+2d2MOAhGR7i76CGeHe/otEPH3DnP6fma6kmskTWE4PEDB54XJqJo0ZRmQPZDOoe/ZQBz6rYPWStrNLt+rDDLy0JQ89KjxkZWTufiH+r1o+g35EtOLMHm89nRpnzz6gfElfOYsMB+tsg06WIR2pbcH6fxbjL18XoaROq87n4vafwNKuJ69LxS/nJQz4TzK9kQRUN89KN+86gnsJhBrudovdyveODPTGndwIK5emkC+vfjjf2NaJ978txB8Y4dZLGkglCx1B7trq68/AredOdkhDyUgpBNNKgumqGB94mZEHpOqpk4RHUTI5fPdnC7VQ7tj89mA5bnn5O+7yNnU+lLCM+N8Z44Nx65IknD05isUGASTWUVvZUFdSi9bc3oWKxnbaXNaXhftREw+qYkcBZc6HEu57C/uVEqR81ghu21OKzzOOoayhQ50PxXf3oekQdf/wFdO540NNBDqSgBK/SYpCfvfXDHx/sNbyuIjv7sV3n0sa82PLz1BkbwgmDJMQFuvuomqa+300++WWlTt8UJYpKcIf7953FuYmDpp7Y0EMaqgujKHvNp0O+P0JXrg2Th1MPxZW4khVq1IeJ3Sg/BbWIwqgpNhwzeYs/PGLA2iRwgSrzMc+sh01rGCJpKaKIj03CGO5e/xZaClcJ2my49qYbhCKbj39g8KqJmSwpi8pMoBgTMZpgY5xygUZEez74WXTSDUOHWBs9jLRI3WBxxjRyGGsqPeCsma08phIlbHJfty5aCnjg/Dw5SmsXIm34JWPJKBEZodZPPvilhyl0kiVfi3BEatflkyPws2LEll3GKzUHUpr1naxuLMRG38opqYrVeol1XwSX4LyItKg37h9oQkN2xxQzxe14cm8TkwL9sAK0Uxi5syCMdFMuwjgtZ/uQyHTMyuXpbC6aKLechluAT5a00I7vhPpmWXQWqMBy+j8mTtfLizAExOppSbFBCpHGP7eemqvVpiULe3MyWip8VpIBe4iB7wTl8+Jw4ukwMQZVc3aq3oRhzQ2hBRjRpqyw8RpFQ65lqDXEkByGNvN3TlQ/ammyPmluDBfnt0lcTGSEGtUdWN4fKQB1UY/6ovMEkZoe1BUwZIyyaKaN9GyzCYmcmPOPj1cqT6W2uBjJBdmHKpFHjeVUu6mwqKVDRUX4ovHyeu/edEkpSBXrYmGepHXSm8o6cJDk3xxXawPvI2eFbelm2D6iWB6itowXbQhh0yI9MN/kqq9fG7CIKBkgMziajxBf+qbA7VoMyyU2sjSs4QVyrz1kxe+uUWgaPhAoquZ0Xidh8zxp1GP9jd7gFI6tHUoa14da/yu/K6sS3SoD4OJCWRpTsJE5tLULPRIA0pe+xA1+YskCL5LP7CFG0W16GJA7jILKaTV1wYNrIWaZZESeG7IZUwXrLl+NoE4KH/zpZV6gr+Vt6GeG/a2BH8Ln0n8pYziGqz+eC9p1wQTwav40sxXTmA65vdXppgCSl5yJ+3iCzR9X+dUkorRrYeJTZqBYYmM4aSf8ECjlpifHIb37llErXYSCj0NAxkNqWGZ+uks/V4+L55pj0Q65AFWA4lNNBdrPhqZQk/Dq3dy5+8sqMJzn2XjH9mV0AoFxi69w0zOFlpNx2phlpFRoz1Gyo4Ultg6Ouol+GpoYXyolYLN0g4GM/fM5mx8mXWs39ce3J5uXOOECKaVTC++18dislve/P8CbKOjW8JkmeyYPqVOT348hKQBv5syLhAfP3SeUqjgsIZS044WQhvUYmOokiQRGM7LOSQZuZwFkuelxNI8+9pMdfwcACXTEu79t3kVeGXbAR5u1ygkQQbYVgIlK8LRqyxFwQUz+kpjYcY9F03BxTPH9d+IY1+o+ltcBtdZwJ5ZXEvNlKVoJsVXtcABP2Pqwuq/pNDJGrvtROKWzFLlooxq3rbSSDpLB3fOoCKwBS59ZCiZCEmETaJK3PDguQpRzwRQb/Nugwr9bSEOt/75SLZW7k7wlXsN6LRGMGBI5mUZZ02OYBl6tOJnWPMXjMfa+H3/3QYsx2I1helrDNxtMJNmI97mK27dc5R3G2Sq320gRy8xAbzbINXkbgOzwRRyXnZJHd7fUYhvcqpQRl+0mUDrVrKe9mTEJCSRFEiqUUyoLxZMicBNPGKap9y2Yu+76lOTtIyASc5H07PKaOYsS9yNv2n3n+aQTK44YZl0/DIP1+MoHW25wkec4k4KqZt2V39kILtCfy+ULLI3IwNRtwEktMUyXSC87NvPn8Jau8Eob0deOZ7mi5bK7SuONPYv8xHmqBf7DvLzQkSwD8axPjCBAUISi07l5pVwaiT9/VSONbmT4E1qhSK121c4t0mxQbj74qlKObut9k1uOfN52Sg4xttXVA6mJ9Ak/Ib92EpQihwFOzU8ktnJROU3uZXkqNejkhtarj2SFIHIXMyTNKkGkuBFrjKSOx0ieF3PDB5kL2IkPj85ApFBtg+Ubc1H7zOJA74fX+4hmJRgwbZc7QLKMKAgtaqpg7xtLU1iM6/gaeXf2xW13MVdJe6hJ0EkNNlQho8RjPwkopM0QxgTaqE8sZeKGXejW0HqW5lWqGxhqNvj0P5x43fFrA0AlkcJMp7cWSB3Jw3lbiiZXzXzWRLlStRojgNZN9F+EkwYVz2rLUQd5yMpgDZqcvMJST8avq/0M9bOtTyGvsXNaOnoUu7iOkyZF9EVKRdLwZOADqmYZp/e7DOEJxlykYZUcUvkHUPZyzVHJ9IETFmHRTNlYZtVM2c5gsOAMv+qjpOV033jA0199lynv8HO3HScyOxc31UkILKWM0uRvV4/6S8FkY0kF74NdUOZi1cB05Ea/DfPFwVMikPmoMIfMqD0L2Fs1639vwsNzpeAQdaO+FXHN7qAad/RWoJpL7bSzLnRfbFIB9no8gQBdXwv63r65y0B0X45pfVKYLElQ3wm2w642mxcgPp5r/Gwvl0bc1Avb8vB797ZLc6Zw2bO+CVdgBrWJft5DyZUmnVb9uOJ9/bI/YlDelkXoIYkttH5JQHUCwTU4+8TUCoXszkyaxegHJHSKfKMC1CnyEIP1zRdgBouSZ8i47gAdYos9HBN0wWo4ZL0KTKOC1CnyEIP1zSVtMFWSRtkMspTv9Pd3ru4ojx7EjqFfi5U5JfSc3jZyF7SrgfvID0eEfwLCTfvyM0ZgagAAAAASUVORK5CYII=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229225" y="13868400"/>
          <a:ext cx="304800" cy="300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138112</xdr:rowOff>
    </xdr:to>
    <xdr:sp macro="" textlink="">
      <xdr:nvSpPr>
        <xdr:cNvPr id="5" name="AutoShape 3" descr="data:image/png;base64,iVBORw0KGgoAAAANSUhEUgAAAJQAAAA7CAYAAACddqPvAAAAAXNSR0IArs4c6QAAFb5JREFUeF7tXQd4lFW6fpOQNulF0iGBGEIJSAhFQAXFtSLqYnd1r4+uvYCu7l1R915B9Kroeu276loWARVXBQnXvau4FpCEAEkIKQRISO9t0jP7fv9kkin/FMKQuGHOIyCTf875z3fe87Xzfgc3HRtczSUBSqC1R4d1h1rxRG4n4OkxJJm4uQA1JLmNyi+5ADUql3XkJuUC1MjJflSO7ALUqFzWkZuUC1AjJ/tRObILUKNyWUduUi5AjZzsR+XILkCNymUduUm5ADVysh+VI7sANSqXdeQm5QLUyMl+VI48YoCS47/evj7+4p8Urf440A3u/N3Dww0ebvzl7qZ8ZqvJ99z47Mg3w3GmrXfRz9H5zZGxHRtVB8pTeXRocj/JgDIVYG1LB8rq21Bc3YJDFU04Vq+FfNas7UZ3dw/c3d2h8fFEmL83okI0iB/rh4SIQEQHazA2yAf+Pl5QMGY02YrGVuw9Uo/Wzl6HlkrA50nUevPgUuPtCT/vMex3DAJ9vRCo8YIPP3cfAkBL61pw4FgDmto5D7Pvy14J8fPElNhgRIf42VysysY25JQ2oKGtmxvFFASyeQIonymxIRgX7j/www7KrqiyCQfLmy1QI2PLBo0L9UNKXAh8vMbYRFZ7Vw8OljWgqKqFYnazkKnIPzrYF3OTxvZvf9PuTjKgoGig/PJ6fJ9fjZ+KapFztAH1zZ0EQA/au/vQ1dOLHj7TJ5pGtBNB5TXGnQtLcI3xgB8XO/Y0P0yKCULahFBcmjYewRqfgVl8nVuG1Zv2oqSmzd6m6t93FBIHEsGM4W+eXu4I9vdBdKgG4zlOIgE8mWMlx4QgSONtsajWVmNL5lG8tjUXBbKoHqJnjVofMDkuCPddOhVLpsfaXNCvc8qw7vNsHCxlP2bdoFeHCZH+uIv9LEuLH+inprkd7+0owBvp+dQvZo0f+Hl54PzUWDy0bDoignxtjl/V1I5Xt+Vi/Y5DCqBMEMW+vLku56RE4pVbF6r2c1IBVcHd9uF3RfhqfwXyS5pQ39aF1u5eBWT61r8FzbXrgFT0IPPiAvlRc8ycGII371iICRFBA5PZtqcE976zC4cqW20KytoPRWZj2L83f2nGuMHf1xMxBFbKuBCcPyMaC5OjEBbgY1f7bfzhENZsykI252kBKG6WmQkheOLqVCybPd7me27lfFatz6DWbdQvqAkw+zAlOhCPXjMT1y9MHPhJZaMW/5uei7Wbc+g6mAOKWo1a+Iozx2PtDWn9GtL6K5Q3tOGpT/bilfSDHN8c0YAvAbU0LQYbVy4ZPkD19vXih/xKvLY9H9/nVaOqpROd1EbKqgzBnCjbrrcP50wdi7fvPpuAChwEVJYA6ic9oE7EPZEx+lfDk+Dy9/ZAbLgGi6dF4toFE3BGfDh8bZiLjT8W4ykCar8AihrWFAh6QP3h6pm4jBrWVvtSALUhE1mHCSi9fR9slMGU6ACsIqCuW2AEqCYtXk4/gKc+tQIoavkr5o7H09fPoishJtc2oNZu3sv+8vWAMnsFDed2aVo0Nq4YJkCJ9vlsdzFe2noAGcX1aOsikKQNBUgmu1OH5WfGYd3N8xAXNug/bHMWoIzHUna53tkP1XjizKRw3HJuEs5NiaEZ9FJdjZ81oERDzXMeoJYSUBuGC1Dpe0vw+IYs7DvSgC4xbdaAZNAIA1ZP78Dr3Pinrv9DY8vIvu64IAlPXJWKSDrphmYLUOxN32c/QJTvmJsEe1qTX/ajLzcvKQz3XjIV5xFU/nSMzZsLUHqJONWHyimtw71v7aSZq0G3tQhZPme6wJe7JmGsBjPiw5AYFYhw+imSJujo6UEDTWRJbRvyyxpxpFrLiKcL3XTiH7tmBu67JEV51hFAyTM+VNGJUQF05D0FWnT+gQ76cU2MopoYXTa3d6OL5ljBmbmJMQxCUImqvzg1Bisum4Y5iWNp1UzNmgtQTgZUa0c3Hl2/G3/6qgDtjEZUNZN8zKVLph9w2ZxxWDw1mubLD6EB3tDQP5Fwu4dga2cKoEnbyZRCJyPERvxYUI0f8qrwwNKpuHZ+ohLeOwQojhcR5I1Vv5yB1IQwBS8CnB6+n4TH5Q1aZDPq3FVYjdzSRiXk11nTqERiqL8n7rowGXecPxkxDMONmwtQTgbUV/uP4T9e/Q7lde3Qqe30fjAtTD4N91w4mSYkArFcFHdrWqF/tQSokrvax1zTFIbeSVHBTCsMkt9t+lAcMy7MB+/QkV88NcokPyTAau/sRk1zBwormpFOX+yTn0pxtFZrGXobaaq5iWF48tpUxfQZ55tcgHIioFo7OnWPfLAbrzEy6DMzBQO7mFphFsP+/2KEsoiaSZKKxxOUaWnyJEHn5eFhovwcBdQiAkqy72qtu6cPpXWt+JCh/1t/L8SRGoLKyssFMPp79MrpuG1JMjWW90B3LkA5EVD5ZQ26pc/8HYVM6unUAEUfRKKl52+ejavmT2B22tKpVV1pBz50BqAMwxypacYLW3Lx4T8Po6a1SzUNITHDNfPH4fdXzmCuKswFKLM1copT/vHOYt0N63aAlVjqrbcXVy2Ixx9/faYSoZ1oBsF4EGcCSrL1YrrXfLwPPxbWgiVmlo2+VBo17errZuGCGXEOAyq1Pw+11KE81B7moRqcl4f6d0sbPPLBTt2zf8tVN3eS+vd0w5/vXoAr5ySY+D8OKCC7jzgTUDKYnKWtYWLvgx2H0cgo0CLyI6DGhfviqevTcA0TnoZoz6bJI1DlWOfy2XFMkIZaZrONZpldUo/Nu0roy7VbasihJjb/3QB10Zovdel7K9UjJAohZXwIU/WLMIkOtT0n3C6CzB5wNqAkynx1ey7WfZaLowww1AB1WoAXVl01A7csnjSQk7IJKL6zpC/CGCXKYbSt1sYIt5bmtpN+nUU7VQA1ZcVHurxjreqObFcvrlwYjzd+s4AC5ZnY8XjiDqDL2YCSIT/68RCepNnLKW2y3CTUUMFkDjx02VTczvSBISdmD1DKVByq2Dc7kDWWwakCqIjb/qqraqITq9Y6enDn0mQ896t5jOxs704H8GPxyMkA1P/tK8XjZDDsLqqDhZ4gKAJ5gHzfxZNx9wWTB7L2DgFqKBM8FQEV8usPdA3ib6g1ZqJXLk/Bmmtnk4sztMsTbK3DyQCUUEge25jFhGqtKqCEk2QAlPC2pDkEKOMjIKuTcmkot7G3rtdVNzHGUzNnTEzes2wq/ufGOTZP64e6eU8GoBQNtZEa6pCKhqLJC2QKZMWlU3DXL5JJ/HMMUArXq5+HZYsWIYdActCgah1Hkcnz4DzJFkKnSsLPLfn+j3T55VZ8KCYkr1mUgNduW0Dfwz6v6HiBdTIAtYkJTsWHOkYqigUnSX8E88gVKbjtvGQyMfXJTXsaKtzfi8c/oRjHaE9nJWsqQ5XyDDOjuA51kgczbycIqLWkr+gZo9abwodilPuKFfqKL4MLYRsMnb6igzvnnxYMxGvcsb26D009fB8jZeR24eovddv3WYnyGK3MSgzB+gcWIzEyaEj02uE0eRLlvUzG4guf56KkXj3Kiwz2Vo5ffnXO6fDuPwaynTYApsUFKlptCY9srPnmQpf5Oqccz32eow7mIQEK8KersWzuOAigjKk/anKVY67Vn+zB69sLGOHSRTGzOnpAkWC34jzVZbGX2BQvemYA8NskHyT6eeDV4g5sKu9Bc++gqXf7LfNQz3/KPJQ59VWGFCeWxxVv372QLxKv0Hud2ZytoWSHriZjcf23h3lYrJ6HksPttTemMa8UPzAVe0cvqRP0BLulsxwh2B1fYrOKBLtXtucxf5ajUKlNGv+qIdv1wtRoPHPDLG5qqgYbrbS2FY9tyMC7/yjihWGWQZSGjM3LZsfiw/vPPW5ASW9pgW54YKIXroj2IbffHXmkgz9b1IHNlb1o7tGDyu3jXcW6G5kp71DLLMuw3FnXnRWP526ai6hgP6emDpwJKKnC2b63FGs+2U/+ex1EE1s0LtgFM6LIy5pJ4l2Ew4A6mYzNOhZ6vP5VHiPTfQo9xxxQnnTe5FD+2ZvSMCthrFU4CRal2OHBd3fhCyZXufstnhVtd/X88XjrzrOPA1D0l4iUmQTTgxO9sSzKGz79ykeqbHKbu/FckRafVuoIKgKqoKJBdznP8vJIrNdZ0VJylrf2xlkKdVV4285KRzkLUDKx4qpmrPsiG5u+P4pacrDUkC8VM/delIwHLplmYj7saaiTCShhZPzlmwKsfHc3hGlt3njFIKbGBiqc8kttaMhubvyfSOW57+2d2MOAhGR7i76CGeHe/otEPH3DnP6fma6kmskTWE4PEDB54XJqJo0ZRmQPZDOoe/ZQBz6rYPWStrNLt+rDDLy0JQ89KjxkZWTufiH+r1o+g35EtOLMHm89nRpnzz6gfElfOYsMB+tsg06WIR2pbcH6fxbjL18XoaROq87n4vafwNKuJ69LxS/nJQz4TzK9kQRUN89KN+86gnsJhBrudovdyveODPTGndwIK5emkC+vfjjf2NaJ978txB8Y4dZLGkglCx1B7trq68/AredOdkhDyUgpBNNKgumqGB94mZEHpOqpk4RHUTI5fPdnC7VQ7tj89mA5bnn5O+7yNnU+lLCM+N8Z44Nx65IknD05isUGASTWUVvZUFdSi9bc3oWKxnbaXNaXhftREw+qYkcBZc6HEu57C/uVEqR81ghu21OKzzOOoayhQ50PxXf3oekQdf/wFdO540NNBDqSgBK/SYpCfvfXDHx/sNbyuIjv7sV3n0sa82PLz1BkbwgmDJMQFuvuomqa+300++WWlTt8UJYpKcIf7953FuYmDpp7Y0EMaqgujKHvNp0O+P0JXrg2Th1MPxZW4khVq1IeJ3Sg/BbWIwqgpNhwzeYs/PGLA2iRwgSrzMc+sh01rGCJpKaKIj03CGO5e/xZaClcJ2my49qYbhCKbj39g8KqJmSwpi8pMoBgTMZpgY5xygUZEez74WXTSDUOHWBs9jLRI3WBxxjRyGGsqPeCsma08phIlbHJfty5aCnjg/Dw5SmsXIm34JWPJKBEZodZPPvilhyl0kiVfi3BEatflkyPws2LEll3GKzUHUpr1naxuLMRG38opqYrVeol1XwSX4LyItKg37h9oQkN2xxQzxe14cm8TkwL9sAK0Uxi5syCMdFMuwjgtZ/uQyHTMyuXpbC6aKLechluAT5a00I7vhPpmWXQWqMBy+j8mTtfLizAExOppSbFBCpHGP7eemqvVpiULe3MyWip8VpIBe4iB7wTl8+Jw4ukwMQZVc3aq3oRhzQ2hBRjRpqyw8RpFQ65lqDXEkByGNvN3TlQ/ammyPmluDBfnt0lcTGSEGtUdWN4fKQB1UY/6ovMEkZoe1BUwZIyyaKaN9GyzCYmcmPOPj1cqT6W2uBjJBdmHKpFHjeVUu6mwqKVDRUX4ovHyeu/edEkpSBXrYmGepHXSm8o6cJDk3xxXawPvI2eFbelm2D6iWB6itowXbQhh0yI9MN/kqq9fG7CIKBkgMziajxBf+qbA7VoMyyU2sjSs4QVyrz1kxe+uUWgaPhAoquZ0Xidh8zxp1GP9jd7gFI6tHUoa14da/yu/K6sS3SoD4OJCWRpTsJE5tLULPRIA0pe+xA1+YskCL5LP7CFG0W16GJA7jILKaTV1wYNrIWaZZESeG7IZUwXrLl+NoE4KH/zpZV6gr+Vt6GeG/a2BH8Ln0n8pYziGqz+eC9p1wQTwav40sxXTmA65vdXppgCSl5yJ+3iCzR9X+dUkorRrYeJTZqBYYmM4aSf8ECjlpifHIb37llErXYSCj0NAxkNqWGZ+uks/V4+L55pj0Q65AFWA4lNNBdrPhqZQk/Dq3dy5+8sqMJzn2XjH9mV0AoFxi69w0zOFlpNx2phlpFRoz1Gyo4Ultg6Ouol+GpoYXyolYLN0g4GM/fM5mx8mXWs39ce3J5uXOOECKaVTC++18dislve/P8CbKOjW8JkmeyYPqVOT348hKQBv5syLhAfP3SeUqjgsIZS044WQhvUYmOokiQRGM7LOSQZuZwFkuelxNI8+9pMdfwcACXTEu79t3kVeGXbAR5u1ygkQQbYVgIlK8LRqyxFwQUz+kpjYcY9F03BxTPH9d+IY1+o+ltcBtdZwJ5ZXEvNlKVoJsVXtcABP2Pqwuq/pNDJGrvtROKWzFLlooxq3rbSSDpLB3fOoCKwBS59ZCiZCEmETaJK3PDguQpRzwRQb/Nugwr9bSEOt/75SLZW7k7wlXsN6LRGMGBI5mUZZ02OYBl6tOJnWPMXjMfa+H3/3QYsx2I1helrDNxtMJNmI97mK27dc5R3G2Sq320gRy8xAbzbINXkbgOzwRRyXnZJHd7fUYhvcqpQRl+0mUDrVrKe9mTEJCSRFEiqUUyoLxZMicBNPGKap9y2Yu+76lOTtIyASc5H07PKaOYsS9yNv2n3n+aQTK44YZl0/DIP1+MoHW25wkec4k4KqZt2V39kILtCfy+ULLI3IwNRtwEktMUyXSC87NvPn8Jau8Eob0deOZ7mi5bK7SuONPYv8xHmqBf7DvLzQkSwD8axPjCBAUISi07l5pVwaiT9/VSONbmT4E1qhSK121c4t0mxQbj74qlKObut9k1uOfN52Sg4xttXVA6mJ9Ak/Ib92EpQihwFOzU8ktnJROU3uZXkqNejkhtarj2SFIHIXMyTNKkGkuBFrjKSOx0ieF3PDB5kL2IkPj85ApFBtg+Ubc1H7zOJA74fX+4hmJRgwbZc7QLKMKAgtaqpg7xtLU1iM6/gaeXf2xW13MVdJe6hJ0EkNNlQho8RjPwkopM0QxgTaqE8sZeKGXejW0HqW5lWqGxhqNvj0P5x43fFrA0AlkcJMp7cWSB3Jw3lbiiZXzXzWRLlStRojgNZN9F+EkwYVz2rLUQd5yMpgDZqcvMJST8avq/0M9bOtTyGvsXNaOnoUu7iOkyZF9EVKRdLwZOADqmYZp/e7DOEJxlykYZUcUvkHUPZyzVHJ9IETFmHRTNlYZtVM2c5gsOAMv+qjpOV033jA0199lynv8HO3HScyOxc31UkILKWM0uRvV4/6S8FkY0kF74NdUOZi1cB05Ea/DfPFwVMikPmoMIfMqD0L2Fs1639vwsNzpeAQdaO+FXHN7qAad/RWoJpL7bSzLnRfbFIB9no8gQBdXwv63r65y0B0X45pfVKYLElQ3wm2w642mxcgPp5r/Gwvl0bc1Avb8vB797ZLc6Zw2bO+CVdgBrWJft5DyZUmnVb9uOJ9/bI/YlDelkXoIYkttH5JQHUCwTU4+8TUCoXszkyaxegHJHSKfKMC1CnyEIP1zRdgBouSZ8i47gAdYos9HBN0wWo4ZL0KTKOC1CnyEIP1zSVtMFWSRtkMspTv9Pd3ru4ojx7EjqFfi5U5JfSc3jZyF7SrgfvID0eEfwLCTfvyM0ZgagAAAAASUVORK5CYII=">
          <a:extLst>
            <a:ext uri="{FF2B5EF4-FFF2-40B4-BE49-F238E27FC236}">
              <a16:creationId xmlns:a16="http://schemas.microsoft.com/office/drawing/2014/main" id="{00000000-0008-0000-0100-000005000000}"/>
            </a:ext>
            <a:ext uri="{147F2762-F138-4A5C-976F-8EAC2B608ADB}">
              <a16:predDERef xmlns:a16="http://schemas.microsoft.com/office/drawing/2014/main" pred="{1CDEC661-1F23-4FB3-9F65-D5D619966112}"/>
            </a:ext>
          </a:extLst>
        </xdr:cNvPr>
        <xdr:cNvSpPr>
          <a:spLocks noChangeAspect="1" noChangeArrowheads="1"/>
        </xdr:cNvSpPr>
      </xdr:nvSpPr>
      <xdr:spPr bwMode="auto">
        <a:xfrm>
          <a:off x="5229225" y="13868400"/>
          <a:ext cx="304800" cy="300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42</xdr:row>
      <xdr:rowOff>0</xdr:rowOff>
    </xdr:from>
    <xdr:ext cx="304800" cy="304800"/>
    <xdr:sp macro="" textlink="">
      <xdr:nvSpPr>
        <xdr:cNvPr id="6" name="AutoShape 2" descr="data:image/png;base64,iVBORw0KGgoAAAANSUhEUgAAAJQAAAA7CAYAAACddqPvAAAAAXNSR0IArs4c6QAAFb5JREFUeF7tXQd4lFW6fpOQNulF0iGBGEIJSAhFQAXFtSLqYnd1r4+uvYCu7l1R915B9Kroeu276loWARVXBQnXvau4FpCEAEkIKQRISO9t0jP7fv9kkin/FMKQuGHOIyCTf875z3fe87Xzfgc3HRtczSUBSqC1R4d1h1rxRG4n4OkxJJm4uQA1JLmNyi+5ADUql3XkJuUC1MjJflSO7ALUqFzWkZuUC1AjJ/tRObILUKNyWUduUi5AjZzsR+XILkCNymUduUm5ADVysh+VI7sANSqXdeQm5QLUyMl+VI48YoCS47/evj7+4p8Urf440A3u/N3Dww0ebvzl7qZ8ZqvJ99z47Mg3w3GmrXfRz9H5zZGxHRtVB8pTeXRocj/JgDIVYG1LB8rq21Bc3YJDFU04Vq+FfNas7UZ3dw/c3d2h8fFEmL83okI0iB/rh4SIQEQHazA2yAf+Pl5QMGY02YrGVuw9Uo/Wzl6HlkrA50nUevPgUuPtCT/vMex3DAJ9vRCo8YIPP3cfAkBL61pw4FgDmto5D7Pvy14J8fPElNhgRIf42VysysY25JQ2oKGtmxvFFASyeQIonymxIRgX7j/www7KrqiyCQfLmy1QI2PLBo0L9UNKXAh8vMbYRFZ7Vw8OljWgqKqFYnazkKnIPzrYF3OTxvZvf9PuTjKgoGig/PJ6fJ9fjZ+KapFztAH1zZ0EQA/au/vQ1dOLHj7TJ5pGtBNB5TXGnQtLcI3xgB8XO/Y0P0yKCULahFBcmjYewRqfgVl8nVuG1Zv2oqSmzd6m6t93FBIHEsGM4W+eXu4I9vdBdKgG4zlOIgE8mWMlx4QgSONtsajWVmNL5lG8tjUXBbKoHqJnjVofMDkuCPddOhVLpsfaXNCvc8qw7vNsHCxlP2bdoFeHCZH+uIv9LEuLH+inprkd7+0owBvp+dQvZo0f+Hl54PzUWDy0bDoignxtjl/V1I5Xt+Vi/Y5DCqBMEMW+vLku56RE4pVbF6r2c1IBVcHd9uF3RfhqfwXyS5pQ39aF1u5eBWT61r8FzbXrgFT0IPPiAvlRc8ycGII371iICRFBA5PZtqcE976zC4cqW20KytoPRWZj2L83f2nGuMHf1xMxBFbKuBCcPyMaC5OjEBbgY1f7bfzhENZsykI252kBKG6WmQkheOLqVCybPd7me27lfFatz6DWbdQvqAkw+zAlOhCPXjMT1y9MHPhJZaMW/5uei7Wbc+g6mAOKWo1a+Iozx2PtDWn9GtL6K5Q3tOGpT/bilfSDHN8c0YAvAbU0LQYbVy4ZPkD19vXih/xKvLY9H9/nVaOqpROd1EbKqgzBnCjbrrcP50wdi7fvPpuAChwEVJYA6ic9oE7EPZEx+lfDk+Dy9/ZAbLgGi6dF4toFE3BGfDh8bZiLjT8W4ykCar8AihrWFAh6QP3h6pm4jBrWVvtSALUhE1mHCSi9fR9slMGU6ACsIqCuW2AEqCYtXk4/gKc+tQIoavkr5o7H09fPoishJtc2oNZu3sv+8vWAMnsFDed2aVo0Nq4YJkCJ9vlsdzFe2noAGcX1aOsikKQNBUgmu1OH5WfGYd3N8xAXNug/bHMWoIzHUna53tkP1XjizKRw3HJuEs5NiaEZ9FJdjZ81oERDzXMeoJYSUBuGC1Dpe0vw+IYs7DvSgC4xbdaAZNAIA1ZP78Dr3Pinrv9DY8vIvu64IAlPXJWKSDrphmYLUOxN32c/QJTvmJsEe1qTX/ajLzcvKQz3XjIV5xFU/nSMzZsLUHqJONWHyimtw71v7aSZq0G3tQhZPme6wJe7JmGsBjPiw5AYFYhw+imSJujo6UEDTWRJbRvyyxpxpFrLiKcL3XTiH7tmBu67JEV51hFAyTM+VNGJUQF05D0FWnT+gQ76cU2MopoYXTa3d6OL5ljBmbmJMQxCUImqvzg1Bisum4Y5iWNp1UzNmgtQTgZUa0c3Hl2/G3/6qgDtjEZUNZN8zKVLph9w2ZxxWDw1mubLD6EB3tDQP5Fwu4dga2cKoEnbyZRCJyPERvxYUI0f8qrwwNKpuHZ+ohLeOwQojhcR5I1Vv5yB1IQwBS8CnB6+n4TH5Q1aZDPq3FVYjdzSRiXk11nTqERiqL8n7rowGXecPxkxDMONmwtQTgbUV/uP4T9e/Q7lde3Qqe30fjAtTD4N91w4mSYkArFcFHdrWqF/tQSokrvax1zTFIbeSVHBTCsMkt9t+lAcMy7MB+/QkV88NcokPyTAau/sRk1zBwormpFOX+yTn0pxtFZrGXobaaq5iWF48tpUxfQZ55tcgHIioFo7OnWPfLAbrzEy6DMzBQO7mFphFsP+/2KEsoiaSZKKxxOUaWnyJEHn5eFhovwcBdQiAkqy72qtu6cPpXWt+JCh/1t/L8SRGoLKyssFMPp79MrpuG1JMjWW90B3LkA5EVD5ZQ26pc/8HYVM6unUAEUfRKKl52+ejavmT2B22tKpVV1pBz50BqAMwxypacYLW3Lx4T8Po6a1SzUNITHDNfPH4fdXzmCuKswFKLM1copT/vHOYt0N63aAlVjqrbcXVy2Ixx9/faYSoZ1oBsF4EGcCSrL1YrrXfLwPPxbWgiVmlo2+VBo17errZuGCGXEOAyq1Pw+11KE81B7moRqcl4f6d0sbPPLBTt2zf8tVN3eS+vd0w5/vXoAr5ySY+D8OKCC7jzgTUDKYnKWtYWLvgx2H0cgo0CLyI6DGhfviqevTcA0TnoZoz6bJI1DlWOfy2XFMkIZaZrONZpldUo/Nu0roy7VbasihJjb/3QB10Zovdel7K9UjJAohZXwIU/WLMIkOtT0n3C6CzB5wNqAkynx1ey7WfZaLowww1AB1WoAXVl01A7csnjSQk7IJKL6zpC/CGCXKYbSt1sYIt5bmtpN+nUU7VQA1ZcVHurxjreqObFcvrlwYjzd+s4AC5ZnY8XjiDqDL2YCSIT/68RCepNnLKW2y3CTUUMFkDjx02VTczvSBISdmD1DKVByq2Dc7kDWWwakCqIjb/qqraqITq9Y6enDn0mQ896t5jOxs704H8GPxyMkA1P/tK8XjZDDsLqqDhZ4gKAJ5gHzfxZNx9wWTB7L2DgFqKBM8FQEV8usPdA3ib6g1ZqJXLk/Bmmtnk4sztMsTbK3DyQCUUEge25jFhGqtKqCEk2QAlPC2pDkEKOMjIKuTcmkot7G3rtdVNzHGUzNnTEzes2wq/ufGOTZP64e6eU8GoBQNtZEa6pCKhqLJC2QKZMWlU3DXL5JJ/HMMUArXq5+HZYsWIYdActCgah1Hkcnz4DzJFkKnSsLPLfn+j3T55VZ8KCYkr1mUgNduW0Dfwz6v6HiBdTIAtYkJTsWHOkYqigUnSX8E88gVKbjtvGQyMfXJTXsaKtzfi8c/oRjHaE9nJWsqQ5XyDDOjuA51kgczbycIqLWkr+gZo9abwodilPuKFfqKL4MLYRsMnb6igzvnnxYMxGvcsb26D009fB8jZeR24eovddv3WYnyGK3MSgzB+gcWIzEyaEj02uE0eRLlvUzG4guf56KkXj3Kiwz2Vo5ffnXO6fDuPwaynTYApsUFKlptCY9srPnmQpf5Oqccz32eow7mIQEK8KersWzuOAigjKk/anKVY67Vn+zB69sLGOHSRTGzOnpAkWC34jzVZbGX2BQvemYA8NskHyT6eeDV4g5sKu9Bc++gqXf7LfNQz3/KPJQ59VWGFCeWxxVv372QLxKv0Hud2ZytoWSHriZjcf23h3lYrJ6HksPttTemMa8UPzAVe0cvqRP0BLulsxwh2B1fYrOKBLtXtucxf5ajUKlNGv+qIdv1wtRoPHPDLG5qqgYbrbS2FY9tyMC7/yjihWGWQZSGjM3LZsfiw/vPPW5ASW9pgW54YKIXroj2IbffHXmkgz9b1IHNlb1o7tGDyu3jXcW6G5kp71DLLMuw3FnXnRWP526ai6hgP6emDpwJKKnC2b63FGs+2U/+ex1EE1s0LtgFM6LIy5pJ4l2Ew4A6mYzNOhZ6vP5VHiPTfQo9xxxQnnTe5FD+2ZvSMCthrFU4CRal2OHBd3fhCyZXufstnhVtd/X88XjrzrOPA1D0l4iUmQTTgxO9sSzKGz79ykeqbHKbu/FckRafVuoIKgKqoKJBdznP8vJIrNdZ0VJylrf2xlkKdVV4285KRzkLUDKx4qpmrPsiG5u+P4pacrDUkC8VM/delIwHLplmYj7saaiTCShhZPzlmwKsfHc3hGlt3njFIKbGBiqc8kttaMhubvyfSOW57+2d2MOAhGR7i76CGeHe/otEPH3DnP6fma6kmskTWE4PEDB54XJqJo0ZRmQPZDOoe/ZQBz6rYPWStrNLt+rDDLy0JQ89KjxkZWTufiH+r1o+g35EtOLMHm89nRpnzz6gfElfOYsMB+tsg06WIR2pbcH6fxbjL18XoaROq87n4vafwNKuJ69LxS/nJQz4TzK9kQRUN89KN+86gnsJhBrudovdyveODPTGndwIK5emkC+vfjjf2NaJ978txB8Y4dZLGkglCx1B7trq68/AredOdkhDyUgpBNNKgumqGB94mZEHpOqpk4RHUTI5fPdnC7VQ7tj89mA5bnn5O+7yNnU+lLCM+N8Z44Nx65IknD05isUGASTWUVvZUFdSi9bc3oWKxnbaXNaXhftREw+qYkcBZc6HEu57C/uVEqR81ghu21OKzzOOoayhQ50PxXf3oekQdf/wFdO540NNBDqSgBK/SYpCfvfXDHx/sNbyuIjv7sV3n0sa82PLz1BkbwgmDJMQFuvuomqa+300++WWlTt8UJYpKcIf7953FuYmDpp7Y0EMaqgujKHvNp0O+P0JXrg2Th1MPxZW4khVq1IeJ3Sg/BbWIwqgpNhwzeYs/PGLA2iRwgSrzMc+sh01rGCJpKaKIj03CGO5e/xZaClcJ2my49qYbhCKbj39g8KqJmSwpi8pMoBgTMZpgY5xygUZEez74WXTSDUOHWBs9jLRI3WBxxjRyGGsqPeCsma08phIlbHJfty5aCnjg/Dw5SmsXIm34JWPJKBEZodZPPvilhyl0kiVfi3BEatflkyPws2LEll3GKzUHUpr1naxuLMRG38opqYrVeol1XwSX4LyItKg37h9oQkN2xxQzxe14cm8TkwL9sAK0Uxi5syCMdFMuwjgtZ/uQyHTMyuXpbC6aKLechluAT5a00I7vhPpmWXQWqMBy+j8mTtfLizAExOppSbFBCpHGP7eemqvVpiULe3MyWip8VpIBe4iB7wTl8+Jw4ukwMQZVc3aq3oRhzQ2hBRjRpqyw8RpFQ65lqDXEkByGNvN3TlQ/ammyPmluDBfnt0lcTGSEGtUdWN4fKQB1UY/6ovMEkZoe1BUwZIyyaKaN9GyzCYmcmPOPj1cqT6W2uBjJBdmHKpFHjeVUu6mwqKVDRUX4ovHyeu/edEkpSBXrYmGepHXSm8o6cJDk3xxXawPvI2eFbelm2D6iWB6itowXbQhh0yI9MN/kqq9fG7CIKBkgMziajxBf+qbA7VoMyyU2sjSs4QVyrz1kxe+uUWgaPhAoquZ0Xidh8zxp1GP9jd7gFI6tHUoa14da/yu/K6sS3SoD4OJCWRpTsJE5tLULPRIA0pe+xA1+YskCL5LP7CFG0W16GJA7jILKaTV1wYNrIWaZZESeG7IZUwXrLl+NoE4KH/zpZV6gr+Vt6GeG/a2BH8Ln0n8pYziGqz+eC9p1wQTwav40sxXTmA65vdXppgCSl5yJ+3iCzR9X+dUkorRrYeJTZqBYYmM4aSf8ECjlpifHIb37llErXYSCj0NAxkNqWGZ+uks/V4+L55pj0Q65AFWA4lNNBdrPhqZQk/Dq3dy5+8sqMJzn2XjH9mV0AoFxi69w0zOFlpNx2phlpFRoz1Gyo4Ultg6Ouol+GpoYXyolYLN0g4GM/fM5mx8mXWs39ce3J5uXOOECKaVTC++18dislve/P8CbKOjW8JkmeyYPqVOT348hKQBv5syLhAfP3SeUqjgsIZS044WQhvUYmOokiQRGM7LOSQZuZwFkuelxNI8+9pMdfwcACXTEu79t3kVeGXbAR5u1ygkQQbYVgIlK8LRqyxFwQUz+kpjYcY9F03BxTPH9d+IY1+o+ltcBtdZwJ5ZXEvNlKVoJsVXtcABP2Pqwuq/pNDJGrvtROKWzFLlooxq3rbSSDpLB3fOoCKwBS59ZCiZCEmETaJK3PDguQpRzwRQb/Nugwr9bSEOt/75SLZW7k7wlXsN6LRGMGBI5mUZZ02OYBl6tOJnWPMXjMfa+H3/3QYsx2I1helrDNxtMJNmI97mK27dc5R3G2Sq320gRy8xAbzbINXkbgOzwRRyXnZJHd7fUYhvcqpQRl+0mUDrVrKe9mTEJCSRFEiqUUyoLxZMicBNPGKap9y2Yu+76lOTtIyASc5H07PKaOYsS9yNv2n3n+aQTK44YZl0/DIP1+MoHW25wkec4k4KqZt2V39kILtCfy+ULLI3IwNRtwEktMUyXSC87NvPn8Jau8Eob0deOZ7mi5bK7SuONPYv8xHmqBf7DvLzQkSwD8axPjCBAUISi07l5pVwaiT9/VSONbmT4E1qhSK121c4t0mxQbj74qlKObut9k1uOfN52Sg4xttXVA6mJ9Ak/Ib92EpQihwFOzU8ktnJROU3uZXkqNejkhtarj2SFIHIXMyTNKkGkuBFrjKSOx0ieF3PDB5kL2IkPj85ApFBtg+Ubc1H7zOJA74fX+4hmJRgwbZc7QLKMKAgtaqpg7xtLU1iM6/gaeXf2xW13MVdJe6hJ0EkNNlQho8RjPwkopM0QxgTaqE8sZeKGXejW0HqW5lWqGxhqNvj0P5x43fFrA0AlkcJMp7cWSB3Jw3lbiiZXzXzWRLlStRojgNZN9F+EkwYVz2rLUQd5yMpgDZqcvMJST8avq/0M9bOtTyGvsXNaOnoUu7iOkyZF9EVKRdLwZOADqmYZp/e7DOEJxlykYZUcUvkHUPZyzVHJ9IETFmHRTNlYZtVM2c5gsOAMv+qjpOV033jA0199lynv8HO3HScyOxc31UkILKWM0uRvV4/6S8FkY0kF74NdUOZi1cB05Ea/DfPFwVMikPmoMIfMqD0L2Fs1639vwsNzpeAQdaO+FXHN7qAad/RWoJpL7bSzLnRfbFIB9no8gQBdXwv63r65y0B0X45pfVKYLElQ3wm2w642mxcgPp5r/Gwvl0bc1Avb8vB797ZLc6Zw2bO+CVdgBrWJft5DyZUmnVb9uOJ9/bI/YlDelkXoIYkttH5JQHUCwTU4+8TUCoXszkyaxegHJHSKfKMC1CnyEIP1zRdgBouSZ8i47gAdYos9HBN0wWo4ZL0KTKOC1CnyEIP1zSVtMFWSRtkMspTv9Pd3ru4ojx7EjqFfi5U5JfSc3jZyF7SrgfvID0eEfwLCTfvyM0ZgagAAAAASUVORK5CYII=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46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85725</xdr:rowOff>
        </xdr:from>
        <xdr:to>
          <xdr:col>2</xdr:col>
          <xdr:colOff>466725</xdr:colOff>
          <xdr:row>21</xdr:row>
          <xdr:rowOff>285750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180975</xdr:colOff>
          <xdr:row>22</xdr:row>
          <xdr:rowOff>28575</xdr:rowOff>
        </xdr:from>
        <xdr:to>
          <xdr:col>2</xdr:col>
          <xdr:colOff>695325</xdr:colOff>
          <xdr:row>23</xdr:row>
          <xdr:rowOff>95250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1578428</xdr:colOff>
      <xdr:row>1</xdr:row>
      <xdr:rowOff>136071</xdr:rowOff>
    </xdr:from>
    <xdr:to>
      <xdr:col>9</xdr:col>
      <xdr:colOff>1697036</xdr:colOff>
      <xdr:row>1</xdr:row>
      <xdr:rowOff>660372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6678" y="312964"/>
          <a:ext cx="1969179" cy="524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178105</xdr:colOff>
      <xdr:row>21</xdr:row>
      <xdr:rowOff>131231</xdr:rowOff>
    </xdr:from>
    <xdr:to>
      <xdr:col>26</xdr:col>
      <xdr:colOff>800101</xdr:colOff>
      <xdr:row>41</xdr:row>
      <xdr:rowOff>120649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421821</xdr:colOff>
      <xdr:row>1</xdr:row>
      <xdr:rowOff>81643</xdr:rowOff>
    </xdr:from>
    <xdr:to>
      <xdr:col>26</xdr:col>
      <xdr:colOff>758143</xdr:colOff>
      <xdr:row>1</xdr:row>
      <xdr:rowOff>605944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56285" y="163286"/>
          <a:ext cx="1969179" cy="5243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257175</xdr:colOff>
      <xdr:row>2</xdr:row>
      <xdr:rowOff>161925</xdr:rowOff>
    </xdr:from>
    <xdr:to>
      <xdr:col>20</xdr:col>
      <xdr:colOff>397554</xdr:colOff>
      <xdr:row>2</xdr:row>
      <xdr:rowOff>686226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400" y="695325"/>
          <a:ext cx="1969179" cy="524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-%20HABRAS%20-%20VCI\5%20-%20Engenharia\1)%20Viabilidade\92)%20T&#233;rreo%20+%2019%20-%20Ferraz%20de%20Vasconcelos%202\5%20-%20OR&#199;AMENTO%20PARA%20VIABILIDADE\FV2-ORC-QRO-VBL-R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-%20HABRAS%20-%20VCI\5%20-%20Engenharia\3)%20Planejamento\18)%20Carapicu&#237;ba%20-%20Obra%20175\03%20-%20Banco%20-%20PLS\2022.07\175%20-%20RAE%20-%20HABITA&#199;&#195;O%20_PLS_V010%20(MEDI&#199;&#195;O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dhuspgovbr-my.sharepoint.com/Users/Livian.carriel/Desktop/Livian/Bandeja%20para%20Filipe%20Galv&#227;o/PLS%20Filipe%20Galv&#227;o/PLS%20FILIPE%20GALV&#195;O%20RE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.caixa\sp\personal\c069338_corp_caixa_gov_br\Documents\RAE-Habitacao_PLS_v00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ções"/>
      <sheetName val="PRO"/>
      <sheetName val="QRO"/>
      <sheetName val="Esquema Vertical"/>
      <sheetName val="Tipologias"/>
      <sheetName val="EAP"/>
      <sheetName val="Premissas"/>
      <sheetName val="Histograma"/>
      <sheetName val="Curva ABC"/>
      <sheetName val="Cronograma"/>
      <sheetName val="Memória de Cálculo"/>
      <sheetName val="Composi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ções de preenchimento"/>
      <sheetName val="RAE"/>
      <sheetName val="Cronograma"/>
      <sheetName val="GRÁFICO"/>
      <sheetName val="CurvasObservadas"/>
      <sheetName val="Cronograma_Apoio"/>
      <sheetName val="Anexo I Fotos"/>
      <sheetName val="PLS_MODELO_LIV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"/>
      <sheetName val="Orç_sintético_Hab"/>
      <sheetName val="PLS-HAB"/>
      <sheetName val="ORÇ_HAB"/>
      <sheetName val="ORÇ_INFRA"/>
      <sheetName val="PLS-INFRA "/>
      <sheetName val="Medição-GLOBAL-PA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ções de preenchimento"/>
      <sheetName val="RAE"/>
      <sheetName val="Cronograma"/>
      <sheetName val="Gráfico"/>
      <sheetName val="Anexo I Fotos"/>
      <sheetName val="PLS_MODELO_LIVRE"/>
      <sheetName val="CurvasObservada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4">
    <pageSetUpPr fitToPage="1"/>
  </sheetPr>
  <dimension ref="A1:EW424"/>
  <sheetViews>
    <sheetView showGridLines="0" tabSelected="1" topLeftCell="B1" zoomScaleNormal="100" zoomScaleSheetLayoutView="80" workbookViewId="0">
      <pane xSplit="7" ySplit="12" topLeftCell="I13" activePane="bottomRight" state="frozen"/>
      <selection pane="bottomRight" activeCell="P3" sqref="P3"/>
      <selection pane="bottomLeft" activeCell="B13" sqref="B13"/>
      <selection pane="topRight" activeCell="I1" sqref="I1"/>
    </sheetView>
  </sheetViews>
  <sheetFormatPr defaultColWidth="11.42578125" defaultRowHeight="15" outlineLevelRow="2" outlineLevelCol="1"/>
  <cols>
    <col min="1" max="1" width="0.140625" style="4" hidden="1" customWidth="1"/>
    <col min="2" max="2" width="21.140625" style="4" customWidth="1"/>
    <col min="3" max="3" width="50.5703125" style="53" customWidth="1"/>
    <col min="4" max="4" width="17.42578125" style="4" bestFit="1" customWidth="1"/>
    <col min="5" max="5" width="14.42578125" style="4" customWidth="1"/>
    <col min="6" max="6" width="11.140625" style="4" customWidth="1"/>
    <col min="7" max="7" width="22.5703125" style="4" customWidth="1"/>
    <col min="8" max="8" width="8.42578125" style="4" customWidth="1"/>
    <col min="9" max="17" width="3.5703125" style="4" customWidth="1"/>
    <col min="18" max="107" width="3.5703125" style="4" customWidth="1" outlineLevel="1"/>
    <col min="108" max="108" width="4.7109375" style="4" customWidth="1" outlineLevel="1"/>
    <col min="109" max="109" width="3.5703125" style="4" customWidth="1" outlineLevel="1"/>
    <col min="110" max="110" width="4.85546875" style="4" customWidth="1" outlineLevel="1"/>
    <col min="111" max="111" width="3.5703125" style="4" customWidth="1" outlineLevel="1"/>
    <col min="112" max="112" width="4.85546875" style="4" customWidth="1" outlineLevel="1"/>
    <col min="113" max="113" width="4.7109375" style="54" customWidth="1"/>
    <col min="114" max="114" width="4.7109375" style="4" customWidth="1"/>
    <col min="115" max="115" width="5.7109375" style="4" customWidth="1"/>
    <col min="116" max="116" width="10" style="4" customWidth="1"/>
    <col min="117" max="117" width="10.85546875" style="4" customWidth="1"/>
    <col min="118" max="118" width="9.85546875" style="4" customWidth="1"/>
    <col min="119" max="119" width="16.85546875" style="4" customWidth="1"/>
    <col min="120" max="120" width="31.42578125" style="4" customWidth="1"/>
    <col min="121" max="122" width="12.7109375" style="4" customWidth="1"/>
    <col min="123" max="139" width="15.7109375" customWidth="1"/>
    <col min="140" max="140" width="16" customWidth="1"/>
    <col min="141" max="141" width="16.7109375" customWidth="1"/>
    <col min="142" max="142" width="15.28515625" customWidth="1"/>
    <col min="143" max="143" width="18.5703125" customWidth="1"/>
    <col min="144" max="144" width="17.140625" customWidth="1"/>
    <col min="145" max="145" width="16.5703125" customWidth="1"/>
    <col min="146" max="147" width="16" customWidth="1"/>
    <col min="148" max="148" width="18.28515625" customWidth="1"/>
    <col min="149" max="149" width="13.42578125" bestFit="1" customWidth="1"/>
    <col min="150" max="153" width="13.42578125" style="4" bestFit="1" customWidth="1"/>
    <col min="154" max="16384" width="11.42578125" style="4"/>
  </cols>
  <sheetData>
    <row r="1" spans="1:153" s="77" customFormat="1" ht="30.75" customHeight="1" thickBot="1">
      <c r="A1" s="55"/>
      <c r="B1" s="86" t="s">
        <v>0</v>
      </c>
      <c r="C1" s="87"/>
      <c r="D1" s="88"/>
      <c r="E1" s="88"/>
      <c r="F1" s="88"/>
      <c r="G1" s="89"/>
      <c r="H1" s="125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5"/>
      <c r="DJ1" s="5"/>
      <c r="DK1" s="5"/>
      <c r="DL1" s="5"/>
      <c r="DM1" s="5"/>
      <c r="DN1" s="5"/>
      <c r="DO1" s="55"/>
    </row>
    <row r="2" spans="1:153" s="77" customFormat="1" ht="15.75" customHeight="1">
      <c r="A2" s="55"/>
      <c r="B2" s="264" t="s">
        <v>1</v>
      </c>
      <c r="C2" s="519"/>
      <c r="D2" s="519"/>
      <c r="E2" s="273" t="s">
        <v>2</v>
      </c>
      <c r="F2" s="265"/>
      <c r="G2" s="276">
        <v>0</v>
      </c>
      <c r="H2" s="126"/>
      <c r="I2" s="83"/>
      <c r="J2" s="83"/>
      <c r="K2" s="83"/>
      <c r="L2" s="83"/>
      <c r="M2" s="83"/>
      <c r="N2" s="83"/>
      <c r="O2" s="83"/>
      <c r="P2" s="83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76"/>
    </row>
    <row r="3" spans="1:153" s="77" customFormat="1" ht="15.75" customHeight="1">
      <c r="A3" s="55"/>
      <c r="B3" s="261" t="s">
        <v>3</v>
      </c>
      <c r="C3" s="520"/>
      <c r="D3" s="520"/>
      <c r="E3" s="274" t="s">
        <v>4</v>
      </c>
      <c r="F3" s="83"/>
      <c r="G3" s="277" t="s">
        <v>5</v>
      </c>
      <c r="H3" s="126"/>
      <c r="I3" s="83"/>
      <c r="J3" s="83"/>
      <c r="K3" s="83"/>
      <c r="L3" s="83"/>
      <c r="M3" s="83"/>
      <c r="N3" s="83"/>
      <c r="O3" s="83"/>
      <c r="P3" s="83"/>
      <c r="Q3" s="55"/>
      <c r="R3" s="55"/>
      <c r="S3" s="55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>
        <v>157220.21395720699</v>
      </c>
      <c r="DM3" s="55"/>
      <c r="DN3" s="16"/>
      <c r="DO3" s="76"/>
    </row>
    <row r="4" spans="1:153" s="77" customFormat="1" ht="15.75" customHeight="1">
      <c r="A4" s="55"/>
      <c r="B4" s="262" t="s">
        <v>6</v>
      </c>
      <c r="C4" s="520"/>
      <c r="D4" s="520"/>
      <c r="E4" s="274" t="s">
        <v>7</v>
      </c>
      <c r="F4" s="266"/>
      <c r="G4" s="278">
        <v>5000</v>
      </c>
      <c r="H4" s="280"/>
      <c r="I4" s="83"/>
      <c r="J4" s="83"/>
      <c r="K4" s="83"/>
      <c r="L4" s="83"/>
      <c r="M4" s="83"/>
      <c r="N4" s="83"/>
      <c r="O4" s="83"/>
      <c r="P4" s="83"/>
      <c r="Q4" s="55"/>
      <c r="R4" s="55"/>
      <c r="S4" s="55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5"/>
      <c r="DM4" s="85"/>
      <c r="DN4" s="16"/>
      <c r="DO4" s="76"/>
    </row>
    <row r="5" spans="1:153" s="77" customFormat="1" ht="15.75" customHeight="1">
      <c r="A5" s="55"/>
      <c r="B5" s="262" t="s">
        <v>8</v>
      </c>
      <c r="C5" s="520"/>
      <c r="D5" s="520"/>
      <c r="E5" s="274" t="s">
        <v>9</v>
      </c>
      <c r="F5" s="266"/>
      <c r="G5" s="278" t="s">
        <v>10</v>
      </c>
      <c r="H5" s="280"/>
      <c r="I5" s="83"/>
      <c r="J5" s="83"/>
      <c r="K5" s="83"/>
      <c r="L5" s="83"/>
      <c r="M5" s="83"/>
      <c r="N5" s="83"/>
      <c r="O5" s="83"/>
      <c r="P5" s="83"/>
      <c r="Q5" s="55"/>
      <c r="R5" s="55"/>
      <c r="S5" s="55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5"/>
      <c r="DM5" s="85"/>
      <c r="DN5" s="16"/>
      <c r="DO5" s="76"/>
    </row>
    <row r="6" spans="1:153" s="77" customFormat="1" ht="15.75" customHeight="1" thickBot="1">
      <c r="A6" s="55"/>
      <c r="B6" s="263" t="s">
        <v>11</v>
      </c>
      <c r="C6" s="521"/>
      <c r="D6" s="521"/>
      <c r="E6" s="275" t="s">
        <v>12</v>
      </c>
      <c r="F6" s="78"/>
      <c r="G6" s="279">
        <v>44593</v>
      </c>
      <c r="H6" s="127"/>
      <c r="I6" s="55"/>
      <c r="J6" s="83"/>
      <c r="K6" s="83"/>
      <c r="L6" s="83"/>
      <c r="M6" s="83"/>
      <c r="N6" s="83"/>
      <c r="O6" s="83"/>
      <c r="P6" s="83"/>
      <c r="Q6" s="55"/>
      <c r="R6" s="83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83"/>
      <c r="AQ6" s="83"/>
      <c r="AR6" s="83"/>
      <c r="AS6" s="83"/>
      <c r="AT6" s="55"/>
      <c r="AU6" s="83"/>
      <c r="AV6" s="83"/>
      <c r="AW6" s="83"/>
      <c r="AX6" s="83"/>
      <c r="AY6" s="83"/>
      <c r="AZ6" s="83"/>
      <c r="BA6" s="83"/>
      <c r="BB6" s="83"/>
      <c r="BC6" s="83"/>
      <c r="BD6" s="55"/>
      <c r="BE6" s="55"/>
      <c r="BF6" s="55"/>
      <c r="BG6" s="55"/>
      <c r="BH6" s="55"/>
      <c r="BI6" s="55"/>
      <c r="BJ6" s="83"/>
      <c r="BK6" s="83"/>
      <c r="BL6" s="55"/>
      <c r="BM6" s="55"/>
      <c r="BN6" s="55"/>
      <c r="BO6" s="55"/>
      <c r="BP6" s="55"/>
      <c r="BQ6" s="55"/>
      <c r="BR6" s="55"/>
      <c r="BS6" s="55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55"/>
      <c r="CF6" s="55"/>
      <c r="CG6" s="55"/>
      <c r="CH6" s="55"/>
      <c r="CI6" s="55"/>
      <c r="CJ6" s="83"/>
      <c r="CK6" s="83"/>
      <c r="CL6" s="55"/>
      <c r="CM6" s="55"/>
      <c r="CN6" s="55"/>
      <c r="CO6" s="55"/>
      <c r="CP6" s="55"/>
      <c r="CQ6" s="55"/>
      <c r="CR6" s="55"/>
      <c r="CS6" s="55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3"/>
      <c r="DJ6" s="85"/>
      <c r="DK6" s="85"/>
      <c r="DL6" s="85"/>
      <c r="DM6" s="85"/>
      <c r="DN6" s="16"/>
      <c r="DO6" s="76"/>
    </row>
    <row r="7" spans="1:153" ht="6.75" customHeight="1" thickBot="1">
      <c r="A7" s="1"/>
      <c r="B7" s="1"/>
      <c r="C7" s="12"/>
      <c r="D7" s="8"/>
      <c r="E7" s="8"/>
      <c r="F7" s="8"/>
      <c r="G7" s="8"/>
      <c r="H7" s="8"/>
      <c r="I7" s="1"/>
      <c r="J7" s="8"/>
      <c r="K7" s="8"/>
      <c r="L7" s="8"/>
      <c r="M7" s="8"/>
      <c r="N7" s="8"/>
      <c r="O7" s="8"/>
      <c r="P7" s="8"/>
      <c r="Q7" s="55"/>
      <c r="R7" s="8"/>
      <c r="S7" s="1"/>
      <c r="T7" s="1"/>
      <c r="U7" s="1"/>
      <c r="V7" s="1"/>
      <c r="W7" s="1"/>
      <c r="X7" s="1"/>
      <c r="Y7" s="8"/>
      <c r="Z7" s="8"/>
      <c r="AA7" s="1"/>
      <c r="AB7" s="1"/>
      <c r="AC7" s="1"/>
      <c r="AD7" s="1"/>
      <c r="AE7" s="1"/>
      <c r="AF7" s="1"/>
      <c r="AG7" s="1"/>
      <c r="AH7" s="1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1"/>
      <c r="AU7" s="8"/>
      <c r="AV7" s="8"/>
      <c r="AW7" s="8"/>
      <c r="AX7" s="8"/>
      <c r="AY7" s="8"/>
      <c r="AZ7" s="8"/>
      <c r="BA7" s="8"/>
      <c r="BB7" s="8"/>
      <c r="BC7" s="8"/>
      <c r="BD7" s="1"/>
      <c r="BE7" s="1"/>
      <c r="BF7" s="1"/>
      <c r="BG7" s="1"/>
      <c r="BH7" s="1"/>
      <c r="BI7" s="1"/>
      <c r="BJ7" s="8"/>
      <c r="BK7" s="8"/>
      <c r="BL7" s="1"/>
      <c r="BM7" s="1"/>
      <c r="BN7" s="1"/>
      <c r="BO7" s="1"/>
      <c r="BP7" s="1"/>
      <c r="BQ7" s="1"/>
      <c r="BR7" s="1"/>
      <c r="BS7" s="1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1"/>
      <c r="CF7" s="1"/>
      <c r="CG7" s="1"/>
      <c r="CH7" s="1"/>
      <c r="CI7" s="1"/>
      <c r="CJ7" s="8"/>
      <c r="CK7" s="8"/>
      <c r="CL7" s="1"/>
      <c r="CM7" s="1"/>
      <c r="CN7" s="1"/>
      <c r="CO7" s="1"/>
      <c r="CP7" s="1"/>
      <c r="CQ7" s="1"/>
      <c r="CR7" s="1"/>
      <c r="CS7" s="1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16"/>
      <c r="DJ7" s="13"/>
      <c r="DK7" s="13"/>
      <c r="DL7" s="13"/>
      <c r="DM7" s="13"/>
      <c r="DN7" s="17"/>
      <c r="DO7" s="10"/>
    </row>
    <row r="8" spans="1:153" ht="15.75" thickBot="1">
      <c r="A8" s="1"/>
      <c r="B8" s="281" t="s">
        <v>13</v>
      </c>
      <c r="C8" s="282"/>
      <c r="D8" s="283"/>
      <c r="E8" s="283"/>
      <c r="F8" s="283"/>
      <c r="G8" s="284"/>
      <c r="H8" s="283"/>
      <c r="I8" s="510" t="s">
        <v>14</v>
      </c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0" t="s">
        <v>14</v>
      </c>
      <c r="AU8" s="511"/>
      <c r="AV8" s="511"/>
      <c r="AW8" s="511"/>
      <c r="AX8" s="511"/>
      <c r="AY8" s="511"/>
      <c r="AZ8" s="511"/>
      <c r="BA8" s="511"/>
      <c r="BB8" s="511"/>
      <c r="BC8" s="511"/>
      <c r="BD8" s="511"/>
      <c r="BE8" s="511"/>
      <c r="BF8" s="511"/>
      <c r="BG8" s="511"/>
      <c r="BH8" s="511"/>
      <c r="BI8" s="511"/>
      <c r="BJ8" s="511"/>
      <c r="BK8" s="511"/>
      <c r="BL8" s="511"/>
      <c r="BM8" s="511"/>
      <c r="BN8" s="511"/>
      <c r="BO8" s="511"/>
      <c r="BP8" s="511"/>
      <c r="BQ8" s="511"/>
      <c r="BR8" s="511"/>
      <c r="BS8" s="511"/>
      <c r="BT8" s="511"/>
      <c r="BU8" s="511"/>
      <c r="BV8" s="511"/>
      <c r="BW8" s="511"/>
      <c r="BX8" s="511"/>
      <c r="BY8" s="511"/>
      <c r="BZ8" s="511"/>
      <c r="CA8" s="511"/>
      <c r="CB8" s="511"/>
      <c r="CC8" s="511"/>
      <c r="CD8" s="511"/>
      <c r="CE8" s="511"/>
      <c r="CF8" s="511"/>
      <c r="CG8" s="511"/>
      <c r="CH8" s="511"/>
      <c r="CI8" s="511"/>
      <c r="CJ8" s="511"/>
      <c r="CK8" s="511"/>
      <c r="CL8" s="511"/>
      <c r="CM8" s="511"/>
      <c r="CN8" s="511"/>
      <c r="CO8" s="511"/>
      <c r="CP8" s="511"/>
      <c r="CQ8" s="511"/>
      <c r="CR8" s="511"/>
      <c r="CS8" s="511"/>
      <c r="CT8" s="511"/>
      <c r="CU8" s="511"/>
      <c r="CV8" s="511"/>
      <c r="CW8" s="511"/>
      <c r="CX8" s="511"/>
      <c r="CY8" s="511"/>
      <c r="CZ8" s="511"/>
      <c r="DA8" s="511"/>
      <c r="DB8" s="511"/>
      <c r="DC8" s="511"/>
      <c r="DD8" s="511"/>
      <c r="DE8" s="511"/>
      <c r="DF8" s="511"/>
      <c r="DG8" s="511"/>
      <c r="DH8" s="511"/>
      <c r="DI8" s="286"/>
      <c r="DJ8" s="283" t="s">
        <v>15</v>
      </c>
      <c r="DK8" s="283"/>
      <c r="DL8" s="283"/>
      <c r="DM8" s="283"/>
      <c r="DN8" s="287"/>
      <c r="DO8" s="1"/>
    </row>
    <row r="9" spans="1:153" ht="15.75" thickBot="1">
      <c r="A9" s="1"/>
      <c r="B9" s="288"/>
      <c r="C9" s="289"/>
      <c r="D9" s="290" t="s">
        <v>16</v>
      </c>
      <c r="E9" s="288"/>
      <c r="F9" s="291" t="s">
        <v>17</v>
      </c>
      <c r="G9" s="285" t="s">
        <v>18</v>
      </c>
      <c r="H9" s="285"/>
      <c r="I9" s="292">
        <v>1</v>
      </c>
      <c r="J9" s="292">
        <v>2</v>
      </c>
      <c r="K9" s="292">
        <v>3</v>
      </c>
      <c r="L9" s="292">
        <v>4</v>
      </c>
      <c r="M9" s="292">
        <v>5</v>
      </c>
      <c r="N9" s="292">
        <v>6</v>
      </c>
      <c r="O9" s="292">
        <v>7</v>
      </c>
      <c r="P9" s="292">
        <v>8</v>
      </c>
      <c r="Q9" s="292">
        <v>9</v>
      </c>
      <c r="R9" s="292">
        <v>10</v>
      </c>
      <c r="S9" s="292">
        <v>11</v>
      </c>
      <c r="T9" s="292">
        <v>12</v>
      </c>
      <c r="U9" s="292">
        <v>13</v>
      </c>
      <c r="V9" s="292">
        <v>14</v>
      </c>
      <c r="W9" s="292">
        <v>15</v>
      </c>
      <c r="X9" s="292">
        <v>16</v>
      </c>
      <c r="Y9" s="292">
        <v>17</v>
      </c>
      <c r="Z9" s="292">
        <v>18</v>
      </c>
      <c r="AA9" s="292">
        <v>19</v>
      </c>
      <c r="AB9" s="292">
        <v>20</v>
      </c>
      <c r="AC9" s="292">
        <v>21</v>
      </c>
      <c r="AD9" s="292">
        <v>22</v>
      </c>
      <c r="AE9" s="292">
        <v>23</v>
      </c>
      <c r="AF9" s="292">
        <v>24</v>
      </c>
      <c r="AG9" s="292">
        <v>25</v>
      </c>
      <c r="AH9" s="292">
        <v>26</v>
      </c>
      <c r="AI9" s="292">
        <v>27</v>
      </c>
      <c r="AJ9" s="292">
        <v>28</v>
      </c>
      <c r="AK9" s="292">
        <v>29</v>
      </c>
      <c r="AL9" s="292">
        <v>30</v>
      </c>
      <c r="AM9" s="292">
        <v>31</v>
      </c>
      <c r="AN9" s="292">
        <v>32</v>
      </c>
      <c r="AO9" s="292">
        <v>33</v>
      </c>
      <c r="AP9" s="292">
        <v>34</v>
      </c>
      <c r="AQ9" s="292">
        <v>35</v>
      </c>
      <c r="AR9" s="292">
        <v>36</v>
      </c>
      <c r="AS9" s="292">
        <v>37</v>
      </c>
      <c r="AT9" s="292">
        <v>38</v>
      </c>
      <c r="AU9" s="292">
        <v>39</v>
      </c>
      <c r="AV9" s="292">
        <v>40</v>
      </c>
      <c r="AW9" s="292">
        <v>41</v>
      </c>
      <c r="AX9" s="292">
        <v>42</v>
      </c>
      <c r="AY9" s="292">
        <v>43</v>
      </c>
      <c r="AZ9" s="292">
        <v>44</v>
      </c>
      <c r="BA9" s="292">
        <v>45</v>
      </c>
      <c r="BB9" s="292">
        <v>46</v>
      </c>
      <c r="BC9" s="292">
        <v>47</v>
      </c>
      <c r="BD9" s="292">
        <v>48</v>
      </c>
      <c r="BE9" s="292">
        <v>49</v>
      </c>
      <c r="BF9" s="292">
        <v>50</v>
      </c>
      <c r="BG9" s="292">
        <v>51</v>
      </c>
      <c r="BH9" s="292">
        <v>52</v>
      </c>
      <c r="BI9" s="292">
        <v>53</v>
      </c>
      <c r="BJ9" s="292">
        <v>54</v>
      </c>
      <c r="BK9" s="292">
        <v>55</v>
      </c>
      <c r="BL9" s="292">
        <v>56</v>
      </c>
      <c r="BM9" s="292">
        <v>57</v>
      </c>
      <c r="BN9" s="292">
        <v>58</v>
      </c>
      <c r="BO9" s="292">
        <v>59</v>
      </c>
      <c r="BP9" s="292">
        <v>60</v>
      </c>
      <c r="BQ9" s="292">
        <v>61</v>
      </c>
      <c r="BR9" s="292">
        <v>62</v>
      </c>
      <c r="BS9" s="292">
        <v>63</v>
      </c>
      <c r="BT9" s="292">
        <v>64</v>
      </c>
      <c r="BU9" s="292">
        <v>65</v>
      </c>
      <c r="BV9" s="292">
        <v>66</v>
      </c>
      <c r="BW9" s="292">
        <v>67</v>
      </c>
      <c r="BX9" s="292">
        <v>68</v>
      </c>
      <c r="BY9" s="292">
        <v>69</v>
      </c>
      <c r="BZ9" s="292">
        <v>70</v>
      </c>
      <c r="CA9" s="292">
        <v>71</v>
      </c>
      <c r="CB9" s="292">
        <v>72</v>
      </c>
      <c r="CC9" s="292">
        <v>73</v>
      </c>
      <c r="CD9" s="292">
        <v>74</v>
      </c>
      <c r="CE9" s="292">
        <v>75</v>
      </c>
      <c r="CF9" s="292">
        <v>76</v>
      </c>
      <c r="CG9" s="292">
        <v>77</v>
      </c>
      <c r="CH9" s="292">
        <v>78</v>
      </c>
      <c r="CI9" s="292">
        <v>79</v>
      </c>
      <c r="CJ9" s="292">
        <v>80</v>
      </c>
      <c r="CK9" s="292">
        <v>81</v>
      </c>
      <c r="CL9" s="292">
        <v>82</v>
      </c>
      <c r="CM9" s="292">
        <v>83</v>
      </c>
      <c r="CN9" s="292">
        <v>84</v>
      </c>
      <c r="CO9" s="292">
        <v>85</v>
      </c>
      <c r="CP9" s="292">
        <v>86</v>
      </c>
      <c r="CQ9" s="292">
        <v>87</v>
      </c>
      <c r="CR9" s="292">
        <v>88</v>
      </c>
      <c r="CS9" s="292">
        <v>89</v>
      </c>
      <c r="CT9" s="292">
        <v>90</v>
      </c>
      <c r="CU9" s="292">
        <v>91</v>
      </c>
      <c r="CV9" s="292">
        <v>92</v>
      </c>
      <c r="CW9" s="292">
        <v>93</v>
      </c>
      <c r="CX9" s="292">
        <v>94</v>
      </c>
      <c r="CY9" s="292">
        <v>95</v>
      </c>
      <c r="CZ9" s="292">
        <v>96</v>
      </c>
      <c r="DA9" s="292">
        <v>97</v>
      </c>
      <c r="DB9" s="292">
        <v>98</v>
      </c>
      <c r="DC9" s="292">
        <v>99</v>
      </c>
      <c r="DD9" s="292">
        <v>100</v>
      </c>
      <c r="DE9" s="292"/>
      <c r="DF9" s="292"/>
      <c r="DG9" s="292"/>
      <c r="DH9" s="292"/>
      <c r="DI9" s="293"/>
      <c r="DJ9" s="294" t="s">
        <v>19</v>
      </c>
      <c r="DK9" s="284"/>
      <c r="DL9" s="281" t="s">
        <v>20</v>
      </c>
      <c r="DM9" s="283"/>
      <c r="DN9" s="284"/>
      <c r="DO9" s="1"/>
    </row>
    <row r="10" spans="1:153" ht="39.75" customHeight="1" thickBot="1">
      <c r="A10" s="1"/>
      <c r="B10" s="295" t="s">
        <v>21</v>
      </c>
      <c r="C10" s="296" t="s">
        <v>22</v>
      </c>
      <c r="D10" s="295" t="s">
        <v>23</v>
      </c>
      <c r="E10" s="297" t="s">
        <v>24</v>
      </c>
      <c r="F10" s="295" t="s">
        <v>25</v>
      </c>
      <c r="G10" s="295" t="s">
        <v>26</v>
      </c>
      <c r="H10" s="295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298"/>
      <c r="AO10" s="298"/>
      <c r="AP10" s="298"/>
      <c r="AQ10" s="298"/>
      <c r="AR10" s="298"/>
      <c r="AS10" s="298"/>
      <c r="AT10" s="298"/>
      <c r="AU10" s="298"/>
      <c r="AV10" s="298"/>
      <c r="AW10" s="298"/>
      <c r="AX10" s="298"/>
      <c r="AY10" s="298"/>
      <c r="AZ10" s="298"/>
      <c r="BA10" s="298"/>
      <c r="BB10" s="298"/>
      <c r="BC10" s="298"/>
      <c r="BD10" s="298"/>
      <c r="BE10" s="298"/>
      <c r="BF10" s="298"/>
      <c r="BG10" s="298"/>
      <c r="BH10" s="298"/>
      <c r="BI10" s="298"/>
      <c r="BJ10" s="298"/>
      <c r="BK10" s="298"/>
      <c r="BL10" s="298"/>
      <c r="BM10" s="298"/>
      <c r="BN10" s="298"/>
      <c r="BO10" s="298"/>
      <c r="BP10" s="298"/>
      <c r="BQ10" s="298"/>
      <c r="BR10" s="298"/>
      <c r="BS10" s="298"/>
      <c r="BT10" s="298"/>
      <c r="BU10" s="298"/>
      <c r="BV10" s="298"/>
      <c r="BW10" s="298"/>
      <c r="BX10" s="298"/>
      <c r="BY10" s="298"/>
      <c r="BZ10" s="298"/>
      <c r="CA10" s="298"/>
      <c r="CB10" s="298"/>
      <c r="CC10" s="298"/>
      <c r="CD10" s="298"/>
      <c r="CE10" s="298"/>
      <c r="CF10" s="298"/>
      <c r="CG10" s="298"/>
      <c r="CH10" s="298"/>
      <c r="CI10" s="298"/>
      <c r="CJ10" s="298"/>
      <c r="CK10" s="298"/>
      <c r="CL10" s="298"/>
      <c r="CM10" s="298"/>
      <c r="CN10" s="298"/>
      <c r="CO10" s="298"/>
      <c r="CP10" s="298"/>
      <c r="CQ10" s="298"/>
      <c r="CR10" s="298"/>
      <c r="CS10" s="298"/>
      <c r="CT10" s="298"/>
      <c r="CU10" s="298"/>
      <c r="CV10" s="298"/>
      <c r="CW10" s="298"/>
      <c r="CX10" s="298"/>
      <c r="CY10" s="298"/>
      <c r="CZ10" s="298"/>
      <c r="DA10" s="298"/>
      <c r="DB10" s="298"/>
      <c r="DC10" s="298"/>
      <c r="DD10" s="298"/>
      <c r="DE10" s="298"/>
      <c r="DF10" s="298"/>
      <c r="DG10" s="298"/>
      <c r="DH10" s="298"/>
      <c r="DI10" s="512" t="s">
        <v>27</v>
      </c>
      <c r="DJ10" s="514" t="s">
        <v>28</v>
      </c>
      <c r="DK10" s="515" t="s">
        <v>29</v>
      </c>
      <c r="DL10" s="281" t="s">
        <v>30</v>
      </c>
      <c r="DM10" s="284"/>
      <c r="DN10" s="290" t="s">
        <v>31</v>
      </c>
      <c r="DO10" s="1"/>
      <c r="DS10" s="187">
        <v>0</v>
      </c>
      <c r="DT10" s="187">
        <v>1</v>
      </c>
      <c r="DU10" s="187">
        <v>2</v>
      </c>
      <c r="DV10" s="187">
        <v>3</v>
      </c>
      <c r="DW10" s="187">
        <v>4</v>
      </c>
      <c r="DX10" s="187">
        <v>5</v>
      </c>
      <c r="DY10" s="187">
        <v>6</v>
      </c>
      <c r="DZ10" s="187">
        <v>7</v>
      </c>
      <c r="EA10" s="187">
        <v>8</v>
      </c>
      <c r="EB10" s="187">
        <v>9</v>
      </c>
      <c r="EC10" s="187">
        <v>10</v>
      </c>
      <c r="ED10" s="187">
        <v>11</v>
      </c>
      <c r="EE10" s="187">
        <v>12</v>
      </c>
      <c r="EF10" s="187">
        <v>13</v>
      </c>
      <c r="EG10" s="187">
        <v>14</v>
      </c>
      <c r="EH10" s="187">
        <v>15</v>
      </c>
      <c r="EI10" s="187">
        <v>16</v>
      </c>
      <c r="EJ10" s="187">
        <v>17</v>
      </c>
      <c r="EK10" s="187">
        <v>18</v>
      </c>
      <c r="EL10" s="187">
        <v>19</v>
      </c>
      <c r="EM10" s="187">
        <v>20</v>
      </c>
      <c r="EN10" s="187">
        <v>21</v>
      </c>
      <c r="EO10" s="187">
        <v>22</v>
      </c>
      <c r="EP10" s="187">
        <v>23</v>
      </c>
      <c r="EQ10" s="187">
        <v>24</v>
      </c>
      <c r="ER10" s="187">
        <v>25</v>
      </c>
      <c r="ES10" s="187">
        <v>26</v>
      </c>
      <c r="ET10" s="187">
        <v>27</v>
      </c>
      <c r="EU10" s="187">
        <v>28</v>
      </c>
      <c r="EV10" s="187">
        <v>29</v>
      </c>
      <c r="EW10" s="187">
        <v>30</v>
      </c>
    </row>
    <row r="11" spans="1:153" ht="11.25" customHeight="1" thickBot="1">
      <c r="A11" s="1"/>
      <c r="B11" s="299" t="s">
        <v>32</v>
      </c>
      <c r="C11" s="300"/>
      <c r="D11" s="297" t="s">
        <v>33</v>
      </c>
      <c r="E11" s="297" t="s">
        <v>34</v>
      </c>
      <c r="F11" s="301" t="s">
        <v>19</v>
      </c>
      <c r="G11" s="302" t="s">
        <v>35</v>
      </c>
      <c r="H11" s="291"/>
      <c r="I11" s="517" t="s">
        <v>36</v>
      </c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518"/>
      <c r="AF11" s="518"/>
      <c r="AG11" s="518"/>
      <c r="AH11" s="518"/>
      <c r="AI11" s="518"/>
      <c r="AJ11" s="518"/>
      <c r="AK11" s="518"/>
      <c r="AL11" s="518"/>
      <c r="AM11" s="518"/>
      <c r="AN11" s="518"/>
      <c r="AO11" s="518"/>
      <c r="AP11" s="518"/>
      <c r="AQ11" s="518"/>
      <c r="AR11" s="518"/>
      <c r="AS11" s="518"/>
      <c r="AT11" s="517" t="s">
        <v>36</v>
      </c>
      <c r="AU11" s="518"/>
      <c r="AV11" s="518"/>
      <c r="AW11" s="518"/>
      <c r="AX11" s="518"/>
      <c r="AY11" s="518"/>
      <c r="AZ11" s="518"/>
      <c r="BA11" s="518"/>
      <c r="BB11" s="518"/>
      <c r="BC11" s="518"/>
      <c r="BD11" s="518"/>
      <c r="BE11" s="518"/>
      <c r="BF11" s="518"/>
      <c r="BG11" s="518"/>
      <c r="BH11" s="518"/>
      <c r="BI11" s="518"/>
      <c r="BJ11" s="518"/>
      <c r="BK11" s="518"/>
      <c r="BL11" s="518"/>
      <c r="BM11" s="518"/>
      <c r="BN11" s="518"/>
      <c r="BO11" s="518"/>
      <c r="BP11" s="518"/>
      <c r="BQ11" s="518"/>
      <c r="BR11" s="518"/>
      <c r="BS11" s="518"/>
      <c r="BT11" s="518"/>
      <c r="BU11" s="518"/>
      <c r="BV11" s="518"/>
      <c r="BW11" s="518"/>
      <c r="BX11" s="518"/>
      <c r="BY11" s="518"/>
      <c r="BZ11" s="518"/>
      <c r="CA11" s="518"/>
      <c r="CB11" s="518"/>
      <c r="CC11" s="518"/>
      <c r="CD11" s="518"/>
      <c r="CE11" s="518"/>
      <c r="CF11" s="518"/>
      <c r="CG11" s="518"/>
      <c r="CH11" s="518"/>
      <c r="CI11" s="518"/>
      <c r="CJ11" s="518"/>
      <c r="CK11" s="518"/>
      <c r="CL11" s="518"/>
      <c r="CM11" s="518"/>
      <c r="CN11" s="518"/>
      <c r="CO11" s="518"/>
      <c r="CP11" s="518"/>
      <c r="CQ11" s="518"/>
      <c r="CR11" s="518"/>
      <c r="CS11" s="518"/>
      <c r="CT11" s="518"/>
      <c r="CU11" s="518"/>
      <c r="CV11" s="518"/>
      <c r="CW11" s="518"/>
      <c r="CX11" s="518"/>
      <c r="CY11" s="518"/>
      <c r="CZ11" s="518"/>
      <c r="DA11" s="518"/>
      <c r="DB11" s="518"/>
      <c r="DC11" s="518"/>
      <c r="DD11" s="518"/>
      <c r="DE11" s="518"/>
      <c r="DF11" s="518"/>
      <c r="DG11" s="518"/>
      <c r="DH11" s="518"/>
      <c r="DI11" s="513"/>
      <c r="DJ11" s="513"/>
      <c r="DK11" s="516"/>
      <c r="DL11" s="303" t="s">
        <v>37</v>
      </c>
      <c r="DM11" s="304" t="s">
        <v>29</v>
      </c>
      <c r="DN11" s="297" t="s">
        <v>38</v>
      </c>
      <c r="DO11" s="1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</row>
    <row r="12" spans="1:153" ht="8.25" customHeight="1" thickBot="1">
      <c r="A12" s="1"/>
      <c r="B12" s="18"/>
      <c r="C12" s="19"/>
      <c r="D12" s="18"/>
      <c r="E12" s="18"/>
      <c r="F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20"/>
      <c r="DJ12" s="18"/>
      <c r="DK12" s="18"/>
      <c r="DL12" s="18"/>
      <c r="DM12" s="18"/>
      <c r="DN12" s="21"/>
      <c r="DO12" s="1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</row>
    <row r="13" spans="1:153" ht="12" customHeight="1">
      <c r="A13" s="1"/>
      <c r="B13" s="320">
        <v>0</v>
      </c>
      <c r="C13" s="321" t="s">
        <v>39</v>
      </c>
      <c r="D13" s="322">
        <f>SUM(D14:D14)</f>
        <v>0</v>
      </c>
      <c r="E13" s="323">
        <f>IF(D13=0,0,(D13/$D$402)*100)</f>
        <v>0</v>
      </c>
      <c r="F13" s="324"/>
      <c r="G13" s="324"/>
      <c r="H13" s="325">
        <f t="shared" ref="H13" si="0">DM13</f>
        <v>0</v>
      </c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326"/>
      <c r="BU13" s="326"/>
      <c r="BV13" s="326"/>
      <c r="BW13" s="326"/>
      <c r="BX13" s="326"/>
      <c r="BY13" s="326"/>
      <c r="BZ13" s="326"/>
      <c r="CA13" s="326"/>
      <c r="CB13" s="326"/>
      <c r="CC13" s="326"/>
      <c r="CD13" s="326"/>
      <c r="CE13" s="326"/>
      <c r="CF13" s="326"/>
      <c r="CG13" s="326"/>
      <c r="CH13" s="326"/>
      <c r="CI13" s="326"/>
      <c r="CJ13" s="326"/>
      <c r="CK13" s="326"/>
      <c r="CL13" s="326"/>
      <c r="CM13" s="326"/>
      <c r="CN13" s="326"/>
      <c r="CO13" s="326"/>
      <c r="CP13" s="326"/>
      <c r="CQ13" s="326"/>
      <c r="CR13" s="326"/>
      <c r="CS13" s="326"/>
      <c r="CT13" s="326"/>
      <c r="CU13" s="326"/>
      <c r="CV13" s="326"/>
      <c r="CW13" s="326"/>
      <c r="CX13" s="326"/>
      <c r="CY13" s="326"/>
      <c r="CZ13" s="326"/>
      <c r="DA13" s="326"/>
      <c r="DB13" s="326"/>
      <c r="DC13" s="326"/>
      <c r="DD13" s="326"/>
      <c r="DE13" s="326"/>
      <c r="DF13" s="326"/>
      <c r="DG13" s="326"/>
      <c r="DH13" s="326"/>
      <c r="DI13" s="327"/>
      <c r="DJ13" s="328"/>
      <c r="DK13" s="324"/>
      <c r="DL13" s="329"/>
      <c r="DM13" s="330">
        <f>IFERROR(DN13/E13,0)</f>
        <v>0</v>
      </c>
      <c r="DN13" s="331">
        <f>SUM(DN14:DN14)</f>
        <v>0</v>
      </c>
      <c r="DO13" s="332" t="b">
        <f>DN13=E13</f>
        <v>1</v>
      </c>
      <c r="DP13" s="333"/>
      <c r="DQ13" s="334"/>
      <c r="DR13" s="334"/>
      <c r="DS13" s="335"/>
      <c r="DT13" s="335"/>
      <c r="DU13" s="335"/>
      <c r="DV13" s="335"/>
      <c r="DW13" s="335"/>
      <c r="DX13" s="335"/>
      <c r="DY13" s="335"/>
      <c r="DZ13" s="335"/>
      <c r="EA13" s="335"/>
      <c r="EB13" s="335"/>
      <c r="EC13" s="335"/>
      <c r="ED13" s="335"/>
      <c r="EE13" s="335"/>
      <c r="EF13" s="335"/>
      <c r="EG13" s="335"/>
      <c r="EH13" s="335"/>
      <c r="EI13" s="335"/>
      <c r="EJ13" s="335"/>
      <c r="EK13" s="335"/>
      <c r="EL13" s="335"/>
      <c r="EM13" s="335"/>
      <c r="EN13" s="335"/>
      <c r="EO13" s="335"/>
      <c r="EP13" s="335"/>
      <c r="EQ13" s="335"/>
      <c r="ER13" s="335"/>
      <c r="ES13" s="335"/>
      <c r="ET13" s="335"/>
      <c r="EU13" s="335"/>
      <c r="EV13" s="335"/>
      <c r="EW13" s="335"/>
    </row>
    <row r="14" spans="1:153" ht="12" customHeight="1">
      <c r="A14" s="1"/>
      <c r="B14" s="190" t="s">
        <v>40</v>
      </c>
      <c r="C14" s="191" t="s">
        <v>41</v>
      </c>
      <c r="D14" s="484"/>
      <c r="E14" s="192">
        <f>IF(D14=0,0,(D14/$D$402)*100)</f>
        <v>0</v>
      </c>
      <c r="F14" s="487"/>
      <c r="G14" s="270" t="s">
        <v>42</v>
      </c>
      <c r="H14" s="256">
        <f t="shared" ref="H14:H16" si="1">DM14</f>
        <v>0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7">
        <f>COUNTIF(I14:DH14,"&lt;"&amp;$G$2)</f>
        <v>0</v>
      </c>
      <c r="DJ14" s="58">
        <f>COUNTIF(I14:DH14,$G$2)</f>
        <v>0</v>
      </c>
      <c r="DK14" s="58">
        <f>+DJ14+DI14</f>
        <v>0</v>
      </c>
      <c r="DL14" s="62">
        <f>IF($F14=0,0,($DJ14/$F14)*100)</f>
        <v>0</v>
      </c>
      <c r="DM14" s="62">
        <f>IF(F14=0,0,+(DK14/F14)*100)</f>
        <v>0</v>
      </c>
      <c r="DN14" s="64" t="str">
        <f>IFERROR(DK14/F14*E14,"")</f>
        <v/>
      </c>
      <c r="DO14" s="252" t="b">
        <f t="shared" ref="DO14:DO77" si="2">DN14=E14</f>
        <v>0</v>
      </c>
      <c r="DP14" s="188"/>
      <c r="DS14" s="62">
        <f>IF('SERVIÇOS EXECUTADOS'!$F14=0,0,(COUNTIF('SERVIÇOS EXECUTADOS'!$I14:$DH14,DS$10)/'SERVIÇOS EXECUTADOS'!$F14*100))</f>
        <v>0</v>
      </c>
      <c r="DT14" s="62">
        <f>IF('SERVIÇOS EXECUTADOS'!$F14=0,0,(COUNTIF('SERVIÇOS EXECUTADOS'!$I14:$DH14,DT$10)/'SERVIÇOS EXECUTADOS'!$F14*100))</f>
        <v>0</v>
      </c>
      <c r="DU14" s="62">
        <f>IF('SERVIÇOS EXECUTADOS'!$F14=0,0,(COUNTIF('SERVIÇOS EXECUTADOS'!$I14:$DH14,DU$10)/'SERVIÇOS EXECUTADOS'!$F14*100))</f>
        <v>0</v>
      </c>
      <c r="DV14" s="62">
        <f>IF('SERVIÇOS EXECUTADOS'!$F14=0,0,(COUNTIF('SERVIÇOS EXECUTADOS'!$I14:$DH14,DV$10)/'SERVIÇOS EXECUTADOS'!$F14*100))</f>
        <v>0</v>
      </c>
      <c r="DW14" s="62">
        <f>IF('SERVIÇOS EXECUTADOS'!$F14=0,0,(COUNTIF('SERVIÇOS EXECUTADOS'!$I14:$DH14,DW$10)/'SERVIÇOS EXECUTADOS'!$F14*100))</f>
        <v>0</v>
      </c>
      <c r="DX14" s="62">
        <f>IF('SERVIÇOS EXECUTADOS'!$F14=0,0,(COUNTIF('SERVIÇOS EXECUTADOS'!$I14:$DH14,DX$10)/'SERVIÇOS EXECUTADOS'!$F14*100))</f>
        <v>0</v>
      </c>
      <c r="DY14" s="62">
        <f>IF('SERVIÇOS EXECUTADOS'!$F14=0,0,(COUNTIF('SERVIÇOS EXECUTADOS'!$I14:$DH14,DY$10)/'SERVIÇOS EXECUTADOS'!$F14*100))</f>
        <v>0</v>
      </c>
      <c r="DZ14" s="62">
        <f>IF('SERVIÇOS EXECUTADOS'!$F14=0,0,(COUNTIF('SERVIÇOS EXECUTADOS'!$I14:$DH14,DZ$10)/'SERVIÇOS EXECUTADOS'!$F14*100))</f>
        <v>0</v>
      </c>
      <c r="EA14" s="62">
        <f>IF('SERVIÇOS EXECUTADOS'!$F14=0,0,(COUNTIF('SERVIÇOS EXECUTADOS'!$I14:$DH14,EA$10)/'SERVIÇOS EXECUTADOS'!$F14*100))</f>
        <v>0</v>
      </c>
      <c r="EB14" s="62">
        <f>IF('SERVIÇOS EXECUTADOS'!$F14=0,0,(COUNTIF('SERVIÇOS EXECUTADOS'!$I14:$DH14,EB$10)/'SERVIÇOS EXECUTADOS'!$F14*100))</f>
        <v>0</v>
      </c>
      <c r="EC14" s="62">
        <f>IF('SERVIÇOS EXECUTADOS'!$F14=0,0,(COUNTIF('SERVIÇOS EXECUTADOS'!$I14:$DH14,EC$10)/'SERVIÇOS EXECUTADOS'!$F14*100))</f>
        <v>0</v>
      </c>
      <c r="ED14" s="62">
        <f>IF('SERVIÇOS EXECUTADOS'!$F14=0,0,(COUNTIF('SERVIÇOS EXECUTADOS'!$I14:$DH14,ED$10)/'SERVIÇOS EXECUTADOS'!$F14*100))</f>
        <v>0</v>
      </c>
      <c r="EE14" s="62">
        <f>IF('SERVIÇOS EXECUTADOS'!$F14=0,0,(COUNTIF('SERVIÇOS EXECUTADOS'!$I14:$DH14,EE$10)/'SERVIÇOS EXECUTADOS'!$F14*100))</f>
        <v>0</v>
      </c>
      <c r="EF14" s="62">
        <f>IF('SERVIÇOS EXECUTADOS'!$F14=0,0,(COUNTIF('SERVIÇOS EXECUTADOS'!$I14:$DH14,EF$10)/'SERVIÇOS EXECUTADOS'!$F14*100))</f>
        <v>0</v>
      </c>
      <c r="EG14" s="62">
        <f>IF('SERVIÇOS EXECUTADOS'!$F14=0,0,(COUNTIF('SERVIÇOS EXECUTADOS'!$I14:$DH14,EG$10)/'SERVIÇOS EXECUTADOS'!$F14*100))</f>
        <v>0</v>
      </c>
      <c r="EH14" s="62">
        <f>IF('SERVIÇOS EXECUTADOS'!$F14=0,0,(COUNTIF('SERVIÇOS EXECUTADOS'!$I14:$DH14,EH$10)/'SERVIÇOS EXECUTADOS'!$F14*100))</f>
        <v>0</v>
      </c>
      <c r="EI14" s="62">
        <f>IF('SERVIÇOS EXECUTADOS'!$F14=0,0,(COUNTIF('SERVIÇOS EXECUTADOS'!$I14:$DH14,EI$10)/'SERVIÇOS EXECUTADOS'!$F14*100))</f>
        <v>0</v>
      </c>
      <c r="EJ14" s="62">
        <f>IF('SERVIÇOS EXECUTADOS'!$F14=0,0,(COUNTIF('SERVIÇOS EXECUTADOS'!$I14:$DH14,EJ$10)/'SERVIÇOS EXECUTADOS'!$F14*100))</f>
        <v>0</v>
      </c>
      <c r="EK14" s="62">
        <f>IF('SERVIÇOS EXECUTADOS'!$F14=0,0,(COUNTIF('SERVIÇOS EXECUTADOS'!$I14:$DH14,EK$10)/'SERVIÇOS EXECUTADOS'!$F14*100))</f>
        <v>0</v>
      </c>
      <c r="EL14" s="62">
        <f>IF('SERVIÇOS EXECUTADOS'!$F14=0,0,(COUNTIF('SERVIÇOS EXECUTADOS'!$I14:$DH14,EL$10)/'SERVIÇOS EXECUTADOS'!$F14*100))</f>
        <v>0</v>
      </c>
      <c r="EM14" s="62">
        <f>IF('SERVIÇOS EXECUTADOS'!$F14=0,0,(COUNTIF('SERVIÇOS EXECUTADOS'!$I14:$DH14,EM$10)/'SERVIÇOS EXECUTADOS'!$F14*100))</f>
        <v>0</v>
      </c>
      <c r="EN14" s="62">
        <f>IF('SERVIÇOS EXECUTADOS'!$F14=0,0,(COUNTIF('SERVIÇOS EXECUTADOS'!$I14:$DH14,EN$10)/'SERVIÇOS EXECUTADOS'!$F14*100))</f>
        <v>0</v>
      </c>
      <c r="EO14" s="62">
        <f>IF('SERVIÇOS EXECUTADOS'!$F14=0,0,(COUNTIF('SERVIÇOS EXECUTADOS'!$I14:$DH14,EO$10)/'SERVIÇOS EXECUTADOS'!$F14*100))</f>
        <v>0</v>
      </c>
      <c r="EP14" s="62">
        <f>IF('SERVIÇOS EXECUTADOS'!$F14=0,0,(COUNTIF('SERVIÇOS EXECUTADOS'!$I14:$DH14,EP$10)/'SERVIÇOS EXECUTADOS'!$F14*100))</f>
        <v>0</v>
      </c>
      <c r="EQ14" s="62">
        <f>IF('SERVIÇOS EXECUTADOS'!$F14=0,0,(COUNTIF('SERVIÇOS EXECUTADOS'!$I14:$DH14,EQ$10)/'SERVIÇOS EXECUTADOS'!$F14*100))</f>
        <v>0</v>
      </c>
      <c r="ER14" s="62">
        <f>IF('SERVIÇOS EXECUTADOS'!$F14=0,0,(COUNTIF('SERVIÇOS EXECUTADOS'!$I14:$DH14,ER$10)/'SERVIÇOS EXECUTADOS'!$F14*100))</f>
        <v>0</v>
      </c>
      <c r="ES14" s="62">
        <f>IF('SERVIÇOS EXECUTADOS'!$F14=0,0,(COUNTIF('SERVIÇOS EXECUTADOS'!$I14:$DH14,ES$10)/'SERVIÇOS EXECUTADOS'!$F14*100))</f>
        <v>0</v>
      </c>
      <c r="ET14" s="62">
        <f>IF('SERVIÇOS EXECUTADOS'!$F14=0,0,(COUNTIF('SERVIÇOS EXECUTADOS'!$I14:$DH14,ET$10)/'SERVIÇOS EXECUTADOS'!$F14*100))</f>
        <v>0</v>
      </c>
      <c r="EU14" s="62">
        <f>IF('SERVIÇOS EXECUTADOS'!$F14=0,0,(COUNTIF('SERVIÇOS EXECUTADOS'!$I14:$DH14,EU$10)/'SERVIÇOS EXECUTADOS'!$F14*100))</f>
        <v>0</v>
      </c>
      <c r="EV14" s="62">
        <f>IF('SERVIÇOS EXECUTADOS'!$F14=0,0,(COUNTIF('SERVIÇOS EXECUTADOS'!$I14:$DH14,EV$10)/'SERVIÇOS EXECUTADOS'!$F14*100))</f>
        <v>0</v>
      </c>
      <c r="EW14" s="62">
        <f>IF('SERVIÇOS EXECUTADOS'!$F14=0,0,(COUNTIF('SERVIÇOS EXECUTADOS'!$I14:$DH14,EW$10)/'SERVIÇOS EXECUTADOS'!$F14*100))</f>
        <v>0</v>
      </c>
    </row>
    <row r="15" spans="1:153" ht="12" customHeight="1">
      <c r="A15" s="1"/>
      <c r="B15" s="320">
        <v>1</v>
      </c>
      <c r="C15" s="321" t="s">
        <v>43</v>
      </c>
      <c r="D15" s="322">
        <f>ROUND(SUM(D16,D27,D44,D61,D72,D79,D92,D104,D117,D125,D130,D143,D160,D167,D173,D190,D212,D232,D269,D277,D289),2)</f>
        <v>0</v>
      </c>
      <c r="E15" s="323">
        <f>IF(D15=0,0,(D15/$D$401)*100)</f>
        <v>0</v>
      </c>
      <c r="F15" s="328"/>
      <c r="G15" s="328"/>
      <c r="H15" s="325">
        <f t="shared" si="1"/>
        <v>0</v>
      </c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  <c r="BJ15" s="326"/>
      <c r="BK15" s="326"/>
      <c r="BL15" s="326"/>
      <c r="BM15" s="326"/>
      <c r="BN15" s="326"/>
      <c r="BO15" s="326"/>
      <c r="BP15" s="326"/>
      <c r="BQ15" s="326"/>
      <c r="BR15" s="326"/>
      <c r="BS15" s="326"/>
      <c r="BT15" s="326"/>
      <c r="BU15" s="326"/>
      <c r="BV15" s="326"/>
      <c r="BW15" s="326"/>
      <c r="BX15" s="326"/>
      <c r="BY15" s="326"/>
      <c r="BZ15" s="326"/>
      <c r="CA15" s="326"/>
      <c r="CB15" s="326"/>
      <c r="CC15" s="326"/>
      <c r="CD15" s="326"/>
      <c r="CE15" s="326"/>
      <c r="CF15" s="326"/>
      <c r="CG15" s="326"/>
      <c r="CH15" s="326"/>
      <c r="CI15" s="326"/>
      <c r="CJ15" s="326"/>
      <c r="CK15" s="326"/>
      <c r="CL15" s="326"/>
      <c r="CM15" s="326"/>
      <c r="CN15" s="326"/>
      <c r="CO15" s="326"/>
      <c r="CP15" s="326"/>
      <c r="CQ15" s="326"/>
      <c r="CR15" s="326"/>
      <c r="CS15" s="326"/>
      <c r="CT15" s="326"/>
      <c r="CU15" s="326"/>
      <c r="CV15" s="326"/>
      <c r="CW15" s="326"/>
      <c r="CX15" s="326"/>
      <c r="CY15" s="326"/>
      <c r="CZ15" s="326"/>
      <c r="DA15" s="326"/>
      <c r="DB15" s="326"/>
      <c r="DC15" s="326"/>
      <c r="DD15" s="326"/>
      <c r="DE15" s="326"/>
      <c r="DF15" s="326"/>
      <c r="DG15" s="326"/>
      <c r="DH15" s="326"/>
      <c r="DI15" s="327"/>
      <c r="DJ15" s="328"/>
      <c r="DK15" s="324"/>
      <c r="DL15" s="329"/>
      <c r="DM15" s="330">
        <f>IFERROR(DN15/E15,0)</f>
        <v>0</v>
      </c>
      <c r="DN15" s="336">
        <f>(SUM(DN16,DN27,DN44,DN61,DN72,DN79,DN92,DN104,DN117,DN125,DN130,DN143,DN160,DN167,DN173,DN190,DN212,DN232,DN269,DN277,DN289))</f>
        <v>0</v>
      </c>
      <c r="DO15" s="332" t="b">
        <f t="shared" si="2"/>
        <v>1</v>
      </c>
      <c r="DP15" s="333"/>
      <c r="DQ15" s="334"/>
      <c r="DR15" s="334"/>
      <c r="DS15" s="335">
        <f>IF('SERVIÇOS EXECUTADOS'!$F15=0,0,(COUNTIF('SERVIÇOS EXECUTADOS'!$I15:$DH15,DS$10)/'SERVIÇOS EXECUTADOS'!$F15*100))</f>
        <v>0</v>
      </c>
      <c r="DT15" s="335">
        <f>IF('SERVIÇOS EXECUTADOS'!$F15=0,0,(COUNTIF('SERVIÇOS EXECUTADOS'!$I15:$DH15,DT$10)/'SERVIÇOS EXECUTADOS'!$F15*100))</f>
        <v>0</v>
      </c>
      <c r="DU15" s="335">
        <f>IF('SERVIÇOS EXECUTADOS'!$F15=0,0,(COUNTIF('SERVIÇOS EXECUTADOS'!$I15:$DH15,DU$10)/'SERVIÇOS EXECUTADOS'!$F15*100))</f>
        <v>0</v>
      </c>
      <c r="DV15" s="335">
        <f>IF('SERVIÇOS EXECUTADOS'!$F15=0,0,(COUNTIF('SERVIÇOS EXECUTADOS'!$I15:$DH15,DV$10)/'SERVIÇOS EXECUTADOS'!$F15*100))</f>
        <v>0</v>
      </c>
      <c r="DW15" s="335">
        <f>IF('SERVIÇOS EXECUTADOS'!$F15=0,0,(COUNTIF('SERVIÇOS EXECUTADOS'!$I15:$DH15,DW$10)/'SERVIÇOS EXECUTADOS'!$F15*100))</f>
        <v>0</v>
      </c>
      <c r="DX15" s="335">
        <f>IF('SERVIÇOS EXECUTADOS'!$F15=0,0,(COUNTIF('SERVIÇOS EXECUTADOS'!$I15:$DH15,DX$10)/'SERVIÇOS EXECUTADOS'!$F15*100))</f>
        <v>0</v>
      </c>
      <c r="DY15" s="335">
        <f>IF('SERVIÇOS EXECUTADOS'!$F15=0,0,(COUNTIF('SERVIÇOS EXECUTADOS'!$I15:$DH15,DY$10)/'SERVIÇOS EXECUTADOS'!$F15*100))</f>
        <v>0</v>
      </c>
      <c r="DZ15" s="335">
        <f>IF('SERVIÇOS EXECUTADOS'!$F15=0,0,(COUNTIF('SERVIÇOS EXECUTADOS'!$I15:$DH15,DZ$10)/'SERVIÇOS EXECUTADOS'!$F15*100))</f>
        <v>0</v>
      </c>
      <c r="EA15" s="335">
        <f>IF('SERVIÇOS EXECUTADOS'!$F15=0,0,(COUNTIF('SERVIÇOS EXECUTADOS'!$I15:$DH15,EA$10)/'SERVIÇOS EXECUTADOS'!$F15*100))</f>
        <v>0</v>
      </c>
      <c r="EB15" s="335">
        <f>IF('SERVIÇOS EXECUTADOS'!$F15=0,0,(COUNTIF('SERVIÇOS EXECUTADOS'!$I15:$DH15,EB$10)/'SERVIÇOS EXECUTADOS'!$F15*100))</f>
        <v>0</v>
      </c>
      <c r="EC15" s="335">
        <f>IF('SERVIÇOS EXECUTADOS'!$F15=0,0,(COUNTIF('SERVIÇOS EXECUTADOS'!$I15:$DH15,EC$10)/'SERVIÇOS EXECUTADOS'!$F15*100))</f>
        <v>0</v>
      </c>
      <c r="ED15" s="335">
        <f>IF('SERVIÇOS EXECUTADOS'!$F15=0,0,(COUNTIF('SERVIÇOS EXECUTADOS'!$I15:$DH15,ED$10)/'SERVIÇOS EXECUTADOS'!$F15*100))</f>
        <v>0</v>
      </c>
      <c r="EE15" s="335">
        <f>IF('SERVIÇOS EXECUTADOS'!$F15=0,0,(COUNTIF('SERVIÇOS EXECUTADOS'!$I15:$DH15,EE$10)/'SERVIÇOS EXECUTADOS'!$F15*100))</f>
        <v>0</v>
      </c>
      <c r="EF15" s="335">
        <f>IF('SERVIÇOS EXECUTADOS'!$F15=0,0,(COUNTIF('SERVIÇOS EXECUTADOS'!$I15:$DH15,EF$10)/'SERVIÇOS EXECUTADOS'!$F15*100))</f>
        <v>0</v>
      </c>
      <c r="EG15" s="335">
        <f>IF('SERVIÇOS EXECUTADOS'!$F15=0,0,(COUNTIF('SERVIÇOS EXECUTADOS'!$I15:$DH15,EG$10)/'SERVIÇOS EXECUTADOS'!$F15*100))</f>
        <v>0</v>
      </c>
      <c r="EH15" s="335">
        <f>IF('SERVIÇOS EXECUTADOS'!$F15=0,0,(COUNTIF('SERVIÇOS EXECUTADOS'!$I15:$DH15,EH$10)/'SERVIÇOS EXECUTADOS'!$F15*100))</f>
        <v>0</v>
      </c>
      <c r="EI15" s="335">
        <f>IF('SERVIÇOS EXECUTADOS'!$F15=0,0,(COUNTIF('SERVIÇOS EXECUTADOS'!$I15:$DH15,EI$10)/'SERVIÇOS EXECUTADOS'!$F15*100))</f>
        <v>0</v>
      </c>
      <c r="EJ15" s="335">
        <f>IF('SERVIÇOS EXECUTADOS'!$F15=0,0,(COUNTIF('SERVIÇOS EXECUTADOS'!$I15:$DH15,EJ$10)/'SERVIÇOS EXECUTADOS'!$F15*100))</f>
        <v>0</v>
      </c>
      <c r="EK15" s="335">
        <f>IF('SERVIÇOS EXECUTADOS'!$F15=0,0,(COUNTIF('SERVIÇOS EXECUTADOS'!$I15:$DH15,EK$10)/'SERVIÇOS EXECUTADOS'!$F15*100))</f>
        <v>0</v>
      </c>
      <c r="EL15" s="335">
        <f>IF('SERVIÇOS EXECUTADOS'!$F15=0,0,(COUNTIF('SERVIÇOS EXECUTADOS'!$I15:$DH15,EL$10)/'SERVIÇOS EXECUTADOS'!$F15*100))</f>
        <v>0</v>
      </c>
      <c r="EM15" s="335">
        <f>IF('SERVIÇOS EXECUTADOS'!$F15=0,0,(COUNTIF('SERVIÇOS EXECUTADOS'!$I15:$DH15,EM$10)/'SERVIÇOS EXECUTADOS'!$F15*100))</f>
        <v>0</v>
      </c>
      <c r="EN15" s="335">
        <f>IF('SERVIÇOS EXECUTADOS'!$F15=0,0,(COUNTIF('SERVIÇOS EXECUTADOS'!$I15:$DH15,EN$10)/'SERVIÇOS EXECUTADOS'!$F15*100))</f>
        <v>0</v>
      </c>
      <c r="EO15" s="335">
        <f>IF('SERVIÇOS EXECUTADOS'!$F15=0,0,(COUNTIF('SERVIÇOS EXECUTADOS'!$I15:$DH15,EO$10)/'SERVIÇOS EXECUTADOS'!$F15*100))</f>
        <v>0</v>
      </c>
      <c r="EP15" s="335">
        <f>IF('SERVIÇOS EXECUTADOS'!$F15=0,0,(COUNTIF('SERVIÇOS EXECUTADOS'!$I15:$DH15,EP$10)/'SERVIÇOS EXECUTADOS'!$F15*100))</f>
        <v>0</v>
      </c>
      <c r="EQ15" s="335">
        <f>IF('SERVIÇOS EXECUTADOS'!$F15=0,0,(COUNTIF('SERVIÇOS EXECUTADOS'!$I15:$DH15,EQ$10)/'SERVIÇOS EXECUTADOS'!$F15*100))</f>
        <v>0</v>
      </c>
      <c r="ER15" s="335">
        <f>IF('SERVIÇOS EXECUTADOS'!$F15=0,0,(COUNTIF('SERVIÇOS EXECUTADOS'!$I15:$DH15,ER$10)/'SERVIÇOS EXECUTADOS'!$F15*100))</f>
        <v>0</v>
      </c>
      <c r="ES15" s="335">
        <f>IF('SERVIÇOS EXECUTADOS'!$F15=0,0,(COUNTIF('SERVIÇOS EXECUTADOS'!$I15:$DH15,ES$10)/'SERVIÇOS EXECUTADOS'!$F15*100))</f>
        <v>0</v>
      </c>
      <c r="ET15" s="335">
        <f>IF('SERVIÇOS EXECUTADOS'!$F15=0,0,(COUNTIF('SERVIÇOS EXECUTADOS'!$I15:$DH15,ET$10)/'SERVIÇOS EXECUTADOS'!$F15*100))</f>
        <v>0</v>
      </c>
      <c r="EU15" s="335">
        <f>IF('SERVIÇOS EXECUTADOS'!$F15=0,0,(COUNTIF('SERVIÇOS EXECUTADOS'!$I15:$DH15,EU$10)/'SERVIÇOS EXECUTADOS'!$F15*100))</f>
        <v>0</v>
      </c>
      <c r="EV15" s="335">
        <f>IF('SERVIÇOS EXECUTADOS'!$F15=0,0,(COUNTIF('SERVIÇOS EXECUTADOS'!$I15:$DH15,EV$10)/'SERVIÇOS EXECUTADOS'!$F15*100))</f>
        <v>0</v>
      </c>
      <c r="EW15" s="335">
        <f>IF('SERVIÇOS EXECUTADOS'!$F15=0,0,(COUNTIF('SERVIÇOS EXECUTADOS'!$I15:$DH15,EW$10)/'SERVIÇOS EXECUTADOS'!$F15*100))</f>
        <v>0</v>
      </c>
    </row>
    <row r="16" spans="1:153" ht="12" customHeight="1" outlineLevel="1">
      <c r="A16" s="1"/>
      <c r="B16" s="305" t="s">
        <v>44</v>
      </c>
      <c r="C16" s="306" t="s">
        <v>45</v>
      </c>
      <c r="D16" s="307">
        <f>SUM(D17:D26)</f>
        <v>0</v>
      </c>
      <c r="E16" s="308">
        <f>IF(D16=0,0,(D16/$D$401)*100)</f>
        <v>0</v>
      </c>
      <c r="F16" s="312"/>
      <c r="G16" s="312"/>
      <c r="H16" s="312">
        <f t="shared" si="1"/>
        <v>0</v>
      </c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0"/>
      <c r="AO16" s="310"/>
      <c r="AP16" s="310"/>
      <c r="AQ16" s="310"/>
      <c r="AR16" s="310"/>
      <c r="AS16" s="310"/>
      <c r="AT16" s="310"/>
      <c r="AU16" s="310"/>
      <c r="AV16" s="310"/>
      <c r="AW16" s="310"/>
      <c r="AX16" s="310"/>
      <c r="AY16" s="310"/>
      <c r="AZ16" s="310"/>
      <c r="BA16" s="310"/>
      <c r="BB16" s="310"/>
      <c r="BC16" s="310"/>
      <c r="BD16" s="310"/>
      <c r="BE16" s="310"/>
      <c r="BF16" s="310"/>
      <c r="BG16" s="310"/>
      <c r="BH16" s="310"/>
      <c r="BI16" s="310"/>
      <c r="BJ16" s="310"/>
      <c r="BK16" s="310"/>
      <c r="BL16" s="310"/>
      <c r="BM16" s="310"/>
      <c r="BN16" s="310"/>
      <c r="BO16" s="310"/>
      <c r="BP16" s="310"/>
      <c r="BQ16" s="310"/>
      <c r="BR16" s="310"/>
      <c r="BS16" s="310"/>
      <c r="BT16" s="310"/>
      <c r="BU16" s="310"/>
      <c r="BV16" s="310"/>
      <c r="BW16" s="310"/>
      <c r="BX16" s="310"/>
      <c r="BY16" s="310"/>
      <c r="BZ16" s="310"/>
      <c r="CA16" s="310"/>
      <c r="CB16" s="310"/>
      <c r="CC16" s="310"/>
      <c r="CD16" s="310"/>
      <c r="CE16" s="310"/>
      <c r="CF16" s="310"/>
      <c r="CG16" s="310"/>
      <c r="CH16" s="310"/>
      <c r="CI16" s="310"/>
      <c r="CJ16" s="310"/>
      <c r="CK16" s="310"/>
      <c r="CL16" s="310"/>
      <c r="CM16" s="310"/>
      <c r="CN16" s="310"/>
      <c r="CO16" s="310"/>
      <c r="CP16" s="310"/>
      <c r="CQ16" s="310"/>
      <c r="CR16" s="310"/>
      <c r="CS16" s="310"/>
      <c r="CT16" s="310"/>
      <c r="CU16" s="310"/>
      <c r="CV16" s="310"/>
      <c r="CW16" s="310"/>
      <c r="CX16" s="310"/>
      <c r="CY16" s="310"/>
      <c r="CZ16" s="310"/>
      <c r="DA16" s="310"/>
      <c r="DB16" s="310"/>
      <c r="DC16" s="310"/>
      <c r="DD16" s="310"/>
      <c r="DE16" s="310"/>
      <c r="DF16" s="310"/>
      <c r="DG16" s="310"/>
      <c r="DH16" s="310"/>
      <c r="DI16" s="311"/>
      <c r="DJ16" s="312"/>
      <c r="DK16" s="309"/>
      <c r="DL16" s="313"/>
      <c r="DM16" s="313">
        <f t="shared" ref="DM16:DM79" si="3">IF(F16=0,0,+(DK16/F16)*100)</f>
        <v>0</v>
      </c>
      <c r="DN16" s="350">
        <f>SUM(DN17:DN26)</f>
        <v>0</v>
      </c>
      <c r="DO16" s="314" t="b">
        <f t="shared" si="2"/>
        <v>1</v>
      </c>
      <c r="DP16" s="315"/>
      <c r="DQ16" s="316"/>
      <c r="DR16" s="316"/>
      <c r="DS16" s="317">
        <f>IF('SERVIÇOS EXECUTADOS'!$F16=0,0,(COUNTIF('SERVIÇOS EXECUTADOS'!$I16:$DH16,DS$10)/'SERVIÇOS EXECUTADOS'!$F16*100))</f>
        <v>0</v>
      </c>
      <c r="DT16" s="317">
        <f>IF('SERVIÇOS EXECUTADOS'!$F16=0,0,(COUNTIF('SERVIÇOS EXECUTADOS'!$I16:$DH16,DT$10)/'SERVIÇOS EXECUTADOS'!$F16*100))</f>
        <v>0</v>
      </c>
      <c r="DU16" s="317">
        <f>IF('SERVIÇOS EXECUTADOS'!$F16=0,0,(COUNTIF('SERVIÇOS EXECUTADOS'!$I16:$DH16,DU$10)/'SERVIÇOS EXECUTADOS'!$F16*100))</f>
        <v>0</v>
      </c>
      <c r="DV16" s="317">
        <f>IF('SERVIÇOS EXECUTADOS'!$F16=0,0,(COUNTIF('SERVIÇOS EXECUTADOS'!$I16:$DH16,DV$10)/'SERVIÇOS EXECUTADOS'!$F16*100))</f>
        <v>0</v>
      </c>
      <c r="DW16" s="317">
        <f>IF('SERVIÇOS EXECUTADOS'!$F16=0,0,(COUNTIF('SERVIÇOS EXECUTADOS'!$I16:$DH16,DW$10)/'SERVIÇOS EXECUTADOS'!$F16*100))</f>
        <v>0</v>
      </c>
      <c r="DX16" s="317">
        <f>IF('SERVIÇOS EXECUTADOS'!$F16=0,0,(COUNTIF('SERVIÇOS EXECUTADOS'!$I16:$DH16,DX$10)/'SERVIÇOS EXECUTADOS'!$F16*100))</f>
        <v>0</v>
      </c>
      <c r="DY16" s="317">
        <f>IF('SERVIÇOS EXECUTADOS'!$F16=0,0,(COUNTIF('SERVIÇOS EXECUTADOS'!$I16:$DH16,DY$10)/'SERVIÇOS EXECUTADOS'!$F16*100))</f>
        <v>0</v>
      </c>
      <c r="DZ16" s="317">
        <f>IF('SERVIÇOS EXECUTADOS'!$F16=0,0,(COUNTIF('SERVIÇOS EXECUTADOS'!$I16:$DH16,DZ$10)/'SERVIÇOS EXECUTADOS'!$F16*100))</f>
        <v>0</v>
      </c>
      <c r="EA16" s="317">
        <f>IF('SERVIÇOS EXECUTADOS'!$F16=0,0,(COUNTIF('SERVIÇOS EXECUTADOS'!$I16:$DH16,EA$10)/'SERVIÇOS EXECUTADOS'!$F16*100))</f>
        <v>0</v>
      </c>
      <c r="EB16" s="317">
        <f>IF('SERVIÇOS EXECUTADOS'!$F16=0,0,(COUNTIF('SERVIÇOS EXECUTADOS'!$I16:$DH16,EB$10)/'SERVIÇOS EXECUTADOS'!$F16*100))</f>
        <v>0</v>
      </c>
      <c r="EC16" s="317">
        <f>IF('SERVIÇOS EXECUTADOS'!$F16=0,0,(COUNTIF('SERVIÇOS EXECUTADOS'!$I16:$DH16,EC$10)/'SERVIÇOS EXECUTADOS'!$F16*100))</f>
        <v>0</v>
      </c>
      <c r="ED16" s="317">
        <f>IF('SERVIÇOS EXECUTADOS'!$F16=0,0,(COUNTIF('SERVIÇOS EXECUTADOS'!$I16:$DH16,ED$10)/'SERVIÇOS EXECUTADOS'!$F16*100))</f>
        <v>0</v>
      </c>
      <c r="EE16" s="317">
        <f>IF('SERVIÇOS EXECUTADOS'!$F16=0,0,(COUNTIF('SERVIÇOS EXECUTADOS'!$I16:$DH16,EE$10)/'SERVIÇOS EXECUTADOS'!$F16*100))</f>
        <v>0</v>
      </c>
      <c r="EF16" s="317">
        <f>IF('SERVIÇOS EXECUTADOS'!$F16=0,0,(COUNTIF('SERVIÇOS EXECUTADOS'!$I16:$DH16,EF$10)/'SERVIÇOS EXECUTADOS'!$F16*100))</f>
        <v>0</v>
      </c>
      <c r="EG16" s="317">
        <f>IF('SERVIÇOS EXECUTADOS'!$F16=0,0,(COUNTIF('SERVIÇOS EXECUTADOS'!$I16:$DH16,EG$10)/'SERVIÇOS EXECUTADOS'!$F16*100))</f>
        <v>0</v>
      </c>
      <c r="EH16" s="317">
        <f>IF('SERVIÇOS EXECUTADOS'!$F16=0,0,(COUNTIF('SERVIÇOS EXECUTADOS'!$I16:$DH16,EH$10)/'SERVIÇOS EXECUTADOS'!$F16*100))</f>
        <v>0</v>
      </c>
      <c r="EI16" s="317">
        <f>IF('SERVIÇOS EXECUTADOS'!$F16=0,0,(COUNTIF('SERVIÇOS EXECUTADOS'!$I16:$DH16,EI$10)/'SERVIÇOS EXECUTADOS'!$F16*100))</f>
        <v>0</v>
      </c>
      <c r="EJ16" s="317">
        <f>IF('SERVIÇOS EXECUTADOS'!$F16=0,0,(COUNTIF('SERVIÇOS EXECUTADOS'!$I16:$DH16,EJ$10)/'SERVIÇOS EXECUTADOS'!$F16*100))</f>
        <v>0</v>
      </c>
      <c r="EK16" s="317">
        <f>IF('SERVIÇOS EXECUTADOS'!$F16=0,0,(COUNTIF('SERVIÇOS EXECUTADOS'!$I16:$DH16,EK$10)/'SERVIÇOS EXECUTADOS'!$F16*100))</f>
        <v>0</v>
      </c>
      <c r="EL16" s="317">
        <f>IF('SERVIÇOS EXECUTADOS'!$F16=0,0,(COUNTIF('SERVIÇOS EXECUTADOS'!$I16:$DH16,EL$10)/'SERVIÇOS EXECUTADOS'!$F16*100))</f>
        <v>0</v>
      </c>
      <c r="EM16" s="317">
        <f>IF('SERVIÇOS EXECUTADOS'!$F16=0,0,(COUNTIF('SERVIÇOS EXECUTADOS'!$I16:$DH16,EM$10)/'SERVIÇOS EXECUTADOS'!$F16*100))</f>
        <v>0</v>
      </c>
      <c r="EN16" s="317">
        <f>IF('SERVIÇOS EXECUTADOS'!$F16=0,0,(COUNTIF('SERVIÇOS EXECUTADOS'!$I16:$DH16,EN$10)/'SERVIÇOS EXECUTADOS'!$F16*100))</f>
        <v>0</v>
      </c>
      <c r="EO16" s="317">
        <f>IF('SERVIÇOS EXECUTADOS'!$F16=0,0,(COUNTIF('SERVIÇOS EXECUTADOS'!$I16:$DH16,EO$10)/'SERVIÇOS EXECUTADOS'!$F16*100))</f>
        <v>0</v>
      </c>
      <c r="EP16" s="317">
        <f>IF('SERVIÇOS EXECUTADOS'!$F16=0,0,(COUNTIF('SERVIÇOS EXECUTADOS'!$I16:$DH16,EP$10)/'SERVIÇOS EXECUTADOS'!$F16*100))</f>
        <v>0</v>
      </c>
      <c r="EQ16" s="317">
        <f>IF('SERVIÇOS EXECUTADOS'!$F16=0,0,(COUNTIF('SERVIÇOS EXECUTADOS'!$I16:$DH16,EQ$10)/'SERVIÇOS EXECUTADOS'!$F16*100))</f>
        <v>0</v>
      </c>
      <c r="ER16" s="317">
        <f>IF('SERVIÇOS EXECUTADOS'!$F16=0,0,(COUNTIF('SERVIÇOS EXECUTADOS'!$I16:$DH16,ER$10)/'SERVIÇOS EXECUTADOS'!$F16*100))</f>
        <v>0</v>
      </c>
      <c r="ES16" s="317">
        <f>IF('SERVIÇOS EXECUTADOS'!$F16=0,0,(COUNTIF('SERVIÇOS EXECUTADOS'!$I16:$DH16,ES$10)/'SERVIÇOS EXECUTADOS'!$F16*100))</f>
        <v>0</v>
      </c>
      <c r="ET16" s="317">
        <f>IF('SERVIÇOS EXECUTADOS'!$F16=0,0,(COUNTIF('SERVIÇOS EXECUTADOS'!$I16:$DH16,ET$10)/'SERVIÇOS EXECUTADOS'!$F16*100))</f>
        <v>0</v>
      </c>
      <c r="EU16" s="317">
        <f>IF('SERVIÇOS EXECUTADOS'!$F16=0,0,(COUNTIF('SERVIÇOS EXECUTADOS'!$I16:$DH16,EU$10)/'SERVIÇOS EXECUTADOS'!$F16*100))</f>
        <v>0</v>
      </c>
      <c r="EV16" s="317">
        <f>IF('SERVIÇOS EXECUTADOS'!$F16=0,0,(COUNTIF('SERVIÇOS EXECUTADOS'!$I16:$DH16,EV$10)/'SERVIÇOS EXECUTADOS'!$F16*100))</f>
        <v>0</v>
      </c>
      <c r="EW16" s="317">
        <f>IF('SERVIÇOS EXECUTADOS'!$F16=0,0,(COUNTIF('SERVIÇOS EXECUTADOS'!$I16:$DH16,EW$10)/'SERVIÇOS EXECUTADOS'!$F16*100))</f>
        <v>0</v>
      </c>
    </row>
    <row r="17" spans="1:153" ht="12" customHeight="1" outlineLevel="2">
      <c r="A17" s="1"/>
      <c r="B17" s="193" t="s">
        <v>46</v>
      </c>
      <c r="C17" s="194" t="s">
        <v>47</v>
      </c>
      <c r="D17" s="485"/>
      <c r="E17" s="195">
        <f t="shared" ref="E17:E77" si="4">IF(D17=0,0,(D17/$D$401)*100)</f>
        <v>0</v>
      </c>
      <c r="F17" s="488"/>
      <c r="G17" s="271" t="s">
        <v>42</v>
      </c>
      <c r="H17" s="133">
        <f t="shared" ref="H17:H80" si="5">DM17</f>
        <v>0</v>
      </c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9">
        <f t="shared" ref="DI17:DI26" si="6">COUNTIF(I17:DH17,"&lt;"&amp;$G$2)</f>
        <v>0</v>
      </c>
      <c r="DJ17" s="70">
        <f t="shared" ref="DJ17:DJ26" si="7">COUNTIF(I17:DH17,$G$2)</f>
        <v>0</v>
      </c>
      <c r="DK17" s="70">
        <f t="shared" ref="DK17:DK26" si="8">+DJ17+DI17</f>
        <v>0</v>
      </c>
      <c r="DL17" s="71">
        <f t="shared" ref="DL17:DL26" si="9">IF(F17=0,0,(DJ17/F17)*100)</f>
        <v>0</v>
      </c>
      <c r="DM17" s="71">
        <f t="shared" si="3"/>
        <v>0</v>
      </c>
      <c r="DN17" s="72" t="str">
        <f t="shared" ref="DN17:DN26" si="10">IFERROR(DK17/F17*E17,"")</f>
        <v/>
      </c>
      <c r="DO17" s="252" t="b">
        <f t="shared" si="2"/>
        <v>0</v>
      </c>
      <c r="DP17" s="188"/>
      <c r="DS17" s="62">
        <f>IF('SERVIÇOS EXECUTADOS'!$F17=0,0,(COUNTIF('SERVIÇOS EXECUTADOS'!$I17:$DH17,DS$10)/'SERVIÇOS EXECUTADOS'!$F17*100))</f>
        <v>0</v>
      </c>
      <c r="DT17" s="62">
        <f>IF('SERVIÇOS EXECUTADOS'!$F17=0,0,(COUNTIF('SERVIÇOS EXECUTADOS'!$I17:$DH17,DT$10)/'SERVIÇOS EXECUTADOS'!$F17*100))</f>
        <v>0</v>
      </c>
      <c r="DU17" s="62">
        <f>IF('SERVIÇOS EXECUTADOS'!$F17=0,0,(COUNTIF('SERVIÇOS EXECUTADOS'!$I17:$DH17,DU$10)/'SERVIÇOS EXECUTADOS'!$F17*100))</f>
        <v>0</v>
      </c>
      <c r="DV17" s="62">
        <f>IF('SERVIÇOS EXECUTADOS'!$F17=0,0,(COUNTIF('SERVIÇOS EXECUTADOS'!$I17:$DH17,DV$10)/'SERVIÇOS EXECUTADOS'!$F17*100))</f>
        <v>0</v>
      </c>
      <c r="DW17" s="62">
        <f>IF('SERVIÇOS EXECUTADOS'!$F17=0,0,(COUNTIF('SERVIÇOS EXECUTADOS'!$I17:$DH17,DW$10)/'SERVIÇOS EXECUTADOS'!$F17*100))</f>
        <v>0</v>
      </c>
      <c r="DX17" s="62">
        <f>IF('SERVIÇOS EXECUTADOS'!$F17=0,0,(COUNTIF('SERVIÇOS EXECUTADOS'!$I17:$DH17,DX$10)/'SERVIÇOS EXECUTADOS'!$F17*100))</f>
        <v>0</v>
      </c>
      <c r="DY17" s="62">
        <f>IF('SERVIÇOS EXECUTADOS'!$F17=0,0,(COUNTIF('SERVIÇOS EXECUTADOS'!$I17:$DH17,DY$10)/'SERVIÇOS EXECUTADOS'!$F17*100))</f>
        <v>0</v>
      </c>
      <c r="DZ17" s="62">
        <f>IF('SERVIÇOS EXECUTADOS'!$F17=0,0,(COUNTIF('SERVIÇOS EXECUTADOS'!$I17:$DH17,DZ$10)/'SERVIÇOS EXECUTADOS'!$F17*100))</f>
        <v>0</v>
      </c>
      <c r="EA17" s="62">
        <f>IF('SERVIÇOS EXECUTADOS'!$F17=0,0,(COUNTIF('SERVIÇOS EXECUTADOS'!$I17:$DH17,EA$10)/'SERVIÇOS EXECUTADOS'!$F17*100))</f>
        <v>0</v>
      </c>
      <c r="EB17" s="62">
        <f>IF('SERVIÇOS EXECUTADOS'!$F17=0,0,(COUNTIF('SERVIÇOS EXECUTADOS'!$I17:$DH17,EB$10)/'SERVIÇOS EXECUTADOS'!$F17*100))</f>
        <v>0</v>
      </c>
      <c r="EC17" s="62">
        <f>IF('SERVIÇOS EXECUTADOS'!$F17=0,0,(COUNTIF('SERVIÇOS EXECUTADOS'!$I17:$DH17,EC$10)/'SERVIÇOS EXECUTADOS'!$F17*100))</f>
        <v>0</v>
      </c>
      <c r="ED17" s="62">
        <f>IF('SERVIÇOS EXECUTADOS'!$F17=0,0,(COUNTIF('SERVIÇOS EXECUTADOS'!$I17:$DH17,ED$10)/'SERVIÇOS EXECUTADOS'!$F17*100))</f>
        <v>0</v>
      </c>
      <c r="EE17" s="62">
        <f>IF('SERVIÇOS EXECUTADOS'!$F17=0,0,(COUNTIF('SERVIÇOS EXECUTADOS'!$I17:$DH17,EE$10)/'SERVIÇOS EXECUTADOS'!$F17*100))</f>
        <v>0</v>
      </c>
      <c r="EF17" s="62">
        <f>IF('SERVIÇOS EXECUTADOS'!$F17=0,0,(COUNTIF('SERVIÇOS EXECUTADOS'!$I17:$DH17,EF$10)/'SERVIÇOS EXECUTADOS'!$F17*100))</f>
        <v>0</v>
      </c>
      <c r="EG17" s="62">
        <f>IF('SERVIÇOS EXECUTADOS'!$F17=0,0,(COUNTIF('SERVIÇOS EXECUTADOS'!$I17:$DH17,EG$10)/'SERVIÇOS EXECUTADOS'!$F17*100))</f>
        <v>0</v>
      </c>
      <c r="EH17" s="62">
        <f>IF('SERVIÇOS EXECUTADOS'!$F17=0,0,(COUNTIF('SERVIÇOS EXECUTADOS'!$I17:$DH17,EH$10)/'SERVIÇOS EXECUTADOS'!$F17*100))</f>
        <v>0</v>
      </c>
      <c r="EI17" s="62">
        <f>IF('SERVIÇOS EXECUTADOS'!$F17=0,0,(COUNTIF('SERVIÇOS EXECUTADOS'!$I17:$DH17,EI$10)/'SERVIÇOS EXECUTADOS'!$F17*100))</f>
        <v>0</v>
      </c>
      <c r="EJ17" s="62">
        <f>IF('SERVIÇOS EXECUTADOS'!$F17=0,0,(COUNTIF('SERVIÇOS EXECUTADOS'!$I17:$DH17,EJ$10)/'SERVIÇOS EXECUTADOS'!$F17*100))</f>
        <v>0</v>
      </c>
      <c r="EK17" s="62">
        <f>IF('SERVIÇOS EXECUTADOS'!$F17=0,0,(COUNTIF('SERVIÇOS EXECUTADOS'!$I17:$DH17,EK$10)/'SERVIÇOS EXECUTADOS'!$F17*100))</f>
        <v>0</v>
      </c>
      <c r="EL17" s="62">
        <f>IF('SERVIÇOS EXECUTADOS'!$F17=0,0,(COUNTIF('SERVIÇOS EXECUTADOS'!$I17:$DH17,EL$10)/'SERVIÇOS EXECUTADOS'!$F17*100))</f>
        <v>0</v>
      </c>
      <c r="EM17" s="62">
        <f>IF('SERVIÇOS EXECUTADOS'!$F17=0,0,(COUNTIF('SERVIÇOS EXECUTADOS'!$I17:$DH17,EM$10)/'SERVIÇOS EXECUTADOS'!$F17*100))</f>
        <v>0</v>
      </c>
      <c r="EN17" s="62">
        <f>IF('SERVIÇOS EXECUTADOS'!$F17=0,0,(COUNTIF('SERVIÇOS EXECUTADOS'!$I17:$DH17,EN$10)/'SERVIÇOS EXECUTADOS'!$F17*100))</f>
        <v>0</v>
      </c>
      <c r="EO17" s="62">
        <f>IF('SERVIÇOS EXECUTADOS'!$F17=0,0,(COUNTIF('SERVIÇOS EXECUTADOS'!$I17:$DH17,EO$10)/'SERVIÇOS EXECUTADOS'!$F17*100))</f>
        <v>0</v>
      </c>
      <c r="EP17" s="62">
        <f>IF('SERVIÇOS EXECUTADOS'!$F17=0,0,(COUNTIF('SERVIÇOS EXECUTADOS'!$I17:$DH17,EP$10)/'SERVIÇOS EXECUTADOS'!$F17*100))</f>
        <v>0</v>
      </c>
      <c r="EQ17" s="62">
        <f>IF('SERVIÇOS EXECUTADOS'!$F17=0,0,(COUNTIF('SERVIÇOS EXECUTADOS'!$I17:$DH17,EQ$10)/'SERVIÇOS EXECUTADOS'!$F17*100))</f>
        <v>0</v>
      </c>
      <c r="ER17" s="62">
        <f>IF('SERVIÇOS EXECUTADOS'!$F17=0,0,(COUNTIF('SERVIÇOS EXECUTADOS'!$I17:$DH17,ER$10)/'SERVIÇOS EXECUTADOS'!$F17*100))</f>
        <v>0</v>
      </c>
      <c r="ES17" s="62">
        <f>IF('SERVIÇOS EXECUTADOS'!$F17=0,0,(COUNTIF('SERVIÇOS EXECUTADOS'!$I17:$DH17,ES$10)/'SERVIÇOS EXECUTADOS'!$F17*100))</f>
        <v>0</v>
      </c>
      <c r="ET17" s="62">
        <f>IF('SERVIÇOS EXECUTADOS'!$F17=0,0,(COUNTIF('SERVIÇOS EXECUTADOS'!$I17:$DH17,ET$10)/'SERVIÇOS EXECUTADOS'!$F17*100))</f>
        <v>0</v>
      </c>
      <c r="EU17" s="62">
        <f>IF('SERVIÇOS EXECUTADOS'!$F17=0,0,(COUNTIF('SERVIÇOS EXECUTADOS'!$I17:$DH17,EU$10)/'SERVIÇOS EXECUTADOS'!$F17*100))</f>
        <v>0</v>
      </c>
      <c r="EV17" s="62">
        <f>IF('SERVIÇOS EXECUTADOS'!$F17=0,0,(COUNTIF('SERVIÇOS EXECUTADOS'!$I17:$DH17,EV$10)/'SERVIÇOS EXECUTADOS'!$F17*100))</f>
        <v>0</v>
      </c>
      <c r="EW17" s="62">
        <f>IF('SERVIÇOS EXECUTADOS'!$F17=0,0,(COUNTIF('SERVIÇOS EXECUTADOS'!$I17:$DH17,EW$10)/'SERVIÇOS EXECUTADOS'!$F17*100))</f>
        <v>0</v>
      </c>
    </row>
    <row r="18" spans="1:153" ht="12" customHeight="1" outlineLevel="2">
      <c r="A18" s="1"/>
      <c r="B18" s="193" t="s">
        <v>48</v>
      </c>
      <c r="C18" s="196" t="s">
        <v>49</v>
      </c>
      <c r="D18" s="486"/>
      <c r="E18" s="192">
        <f t="shared" si="4"/>
        <v>0</v>
      </c>
      <c r="F18" s="489"/>
      <c r="G18" s="271" t="s">
        <v>42</v>
      </c>
      <c r="H18" s="131">
        <f t="shared" si="5"/>
        <v>0</v>
      </c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60">
        <f t="shared" si="6"/>
        <v>0</v>
      </c>
      <c r="DJ18" s="61">
        <f t="shared" si="7"/>
        <v>0</v>
      </c>
      <c r="DK18" s="61">
        <f t="shared" si="8"/>
        <v>0</v>
      </c>
      <c r="DL18" s="62">
        <f t="shared" si="9"/>
        <v>0</v>
      </c>
      <c r="DM18" s="62">
        <f t="shared" si="3"/>
        <v>0</v>
      </c>
      <c r="DN18" s="64" t="str">
        <f t="shared" si="10"/>
        <v/>
      </c>
      <c r="DO18" s="252" t="b">
        <f t="shared" si="2"/>
        <v>0</v>
      </c>
      <c r="DP18" s="188"/>
      <c r="DS18" s="62">
        <f>IF('SERVIÇOS EXECUTADOS'!$F18=0,0,(COUNTIF('SERVIÇOS EXECUTADOS'!$I18:$DH18,DS$10)/'SERVIÇOS EXECUTADOS'!$F18*100))</f>
        <v>0</v>
      </c>
      <c r="DT18" s="62">
        <f>IF('SERVIÇOS EXECUTADOS'!$F18=0,0,(COUNTIF('SERVIÇOS EXECUTADOS'!$I18:$DH18,DT$10)/'SERVIÇOS EXECUTADOS'!$F18*100))</f>
        <v>0</v>
      </c>
      <c r="DU18" s="62">
        <f>IF('SERVIÇOS EXECUTADOS'!$F18=0,0,(COUNTIF('SERVIÇOS EXECUTADOS'!$I18:$DH18,DU$10)/'SERVIÇOS EXECUTADOS'!$F18*100))</f>
        <v>0</v>
      </c>
      <c r="DV18" s="62">
        <f>IF('SERVIÇOS EXECUTADOS'!$F18=0,0,(COUNTIF('SERVIÇOS EXECUTADOS'!$I18:$DH18,DV$10)/'SERVIÇOS EXECUTADOS'!$F18*100))</f>
        <v>0</v>
      </c>
      <c r="DW18" s="62">
        <f>IF('SERVIÇOS EXECUTADOS'!$F18=0,0,(COUNTIF('SERVIÇOS EXECUTADOS'!$I18:$DH18,DW$10)/'SERVIÇOS EXECUTADOS'!$F18*100))</f>
        <v>0</v>
      </c>
      <c r="DX18" s="62">
        <f>IF('SERVIÇOS EXECUTADOS'!$F18=0,0,(COUNTIF('SERVIÇOS EXECUTADOS'!$I18:$DH18,DX$10)/'SERVIÇOS EXECUTADOS'!$F18*100))</f>
        <v>0</v>
      </c>
      <c r="DY18" s="62">
        <f>IF('SERVIÇOS EXECUTADOS'!$F18=0,0,(COUNTIF('SERVIÇOS EXECUTADOS'!$I18:$DH18,DY$10)/'SERVIÇOS EXECUTADOS'!$F18*100))</f>
        <v>0</v>
      </c>
      <c r="DZ18" s="62">
        <f>IF('SERVIÇOS EXECUTADOS'!$F18=0,0,(COUNTIF('SERVIÇOS EXECUTADOS'!$I18:$DH18,DZ$10)/'SERVIÇOS EXECUTADOS'!$F18*100))</f>
        <v>0</v>
      </c>
      <c r="EA18" s="62">
        <f>IF('SERVIÇOS EXECUTADOS'!$F18=0,0,(COUNTIF('SERVIÇOS EXECUTADOS'!$I18:$DH18,EA$10)/'SERVIÇOS EXECUTADOS'!$F18*100))</f>
        <v>0</v>
      </c>
      <c r="EB18" s="62">
        <f>IF('SERVIÇOS EXECUTADOS'!$F18=0,0,(COUNTIF('SERVIÇOS EXECUTADOS'!$I18:$DH18,EB$10)/'SERVIÇOS EXECUTADOS'!$F18*100))</f>
        <v>0</v>
      </c>
      <c r="EC18" s="62">
        <f>IF('SERVIÇOS EXECUTADOS'!$F18=0,0,(COUNTIF('SERVIÇOS EXECUTADOS'!$I18:$DH18,EC$10)/'SERVIÇOS EXECUTADOS'!$F18*100))</f>
        <v>0</v>
      </c>
      <c r="ED18" s="62">
        <f>IF('SERVIÇOS EXECUTADOS'!$F18=0,0,(COUNTIF('SERVIÇOS EXECUTADOS'!$I18:$DH18,ED$10)/'SERVIÇOS EXECUTADOS'!$F18*100))</f>
        <v>0</v>
      </c>
      <c r="EE18" s="62">
        <f>IF('SERVIÇOS EXECUTADOS'!$F18=0,0,(COUNTIF('SERVIÇOS EXECUTADOS'!$I18:$DH18,EE$10)/'SERVIÇOS EXECUTADOS'!$F18*100))</f>
        <v>0</v>
      </c>
      <c r="EF18" s="62">
        <f>IF('SERVIÇOS EXECUTADOS'!$F18=0,0,(COUNTIF('SERVIÇOS EXECUTADOS'!$I18:$DH18,EF$10)/'SERVIÇOS EXECUTADOS'!$F18*100))</f>
        <v>0</v>
      </c>
      <c r="EG18" s="62">
        <f>IF('SERVIÇOS EXECUTADOS'!$F18=0,0,(COUNTIF('SERVIÇOS EXECUTADOS'!$I18:$DH18,EG$10)/'SERVIÇOS EXECUTADOS'!$F18*100))</f>
        <v>0</v>
      </c>
      <c r="EH18" s="62">
        <f>IF('SERVIÇOS EXECUTADOS'!$F18=0,0,(COUNTIF('SERVIÇOS EXECUTADOS'!$I18:$DH18,EH$10)/'SERVIÇOS EXECUTADOS'!$F18*100))</f>
        <v>0</v>
      </c>
      <c r="EI18" s="62">
        <f>IF('SERVIÇOS EXECUTADOS'!$F18=0,0,(COUNTIF('SERVIÇOS EXECUTADOS'!$I18:$DH18,EI$10)/'SERVIÇOS EXECUTADOS'!$F18*100))</f>
        <v>0</v>
      </c>
      <c r="EJ18" s="62">
        <f>IF('SERVIÇOS EXECUTADOS'!$F18=0,0,(COUNTIF('SERVIÇOS EXECUTADOS'!$I18:$DH18,EJ$10)/'SERVIÇOS EXECUTADOS'!$F18*100))</f>
        <v>0</v>
      </c>
      <c r="EK18" s="62">
        <f>IF('SERVIÇOS EXECUTADOS'!$F18=0,0,(COUNTIF('SERVIÇOS EXECUTADOS'!$I18:$DH18,EK$10)/'SERVIÇOS EXECUTADOS'!$F18*100))</f>
        <v>0</v>
      </c>
      <c r="EL18" s="62">
        <f>IF('SERVIÇOS EXECUTADOS'!$F18=0,0,(COUNTIF('SERVIÇOS EXECUTADOS'!$I18:$DH18,EL$10)/'SERVIÇOS EXECUTADOS'!$F18*100))</f>
        <v>0</v>
      </c>
      <c r="EM18" s="62">
        <f>IF('SERVIÇOS EXECUTADOS'!$F18=0,0,(COUNTIF('SERVIÇOS EXECUTADOS'!$I18:$DH18,EM$10)/'SERVIÇOS EXECUTADOS'!$F18*100))</f>
        <v>0</v>
      </c>
      <c r="EN18" s="62">
        <f>IF('SERVIÇOS EXECUTADOS'!$F18=0,0,(COUNTIF('SERVIÇOS EXECUTADOS'!$I18:$DH18,EN$10)/'SERVIÇOS EXECUTADOS'!$F18*100))</f>
        <v>0</v>
      </c>
      <c r="EO18" s="62">
        <f>IF('SERVIÇOS EXECUTADOS'!$F18=0,0,(COUNTIF('SERVIÇOS EXECUTADOS'!$I18:$DH18,EO$10)/'SERVIÇOS EXECUTADOS'!$F18*100))</f>
        <v>0</v>
      </c>
      <c r="EP18" s="62">
        <f>IF('SERVIÇOS EXECUTADOS'!$F18=0,0,(COUNTIF('SERVIÇOS EXECUTADOS'!$I18:$DH18,EP$10)/'SERVIÇOS EXECUTADOS'!$F18*100))</f>
        <v>0</v>
      </c>
      <c r="EQ18" s="62">
        <f>IF('SERVIÇOS EXECUTADOS'!$F18=0,0,(COUNTIF('SERVIÇOS EXECUTADOS'!$I18:$DH18,EQ$10)/'SERVIÇOS EXECUTADOS'!$F18*100))</f>
        <v>0</v>
      </c>
      <c r="ER18" s="62">
        <f>IF('SERVIÇOS EXECUTADOS'!$F18=0,0,(COUNTIF('SERVIÇOS EXECUTADOS'!$I18:$DH18,ER$10)/'SERVIÇOS EXECUTADOS'!$F18*100))</f>
        <v>0</v>
      </c>
      <c r="ES18" s="62">
        <f>IF('SERVIÇOS EXECUTADOS'!$F18=0,0,(COUNTIF('SERVIÇOS EXECUTADOS'!$I18:$DH18,ES$10)/'SERVIÇOS EXECUTADOS'!$F18*100))</f>
        <v>0</v>
      </c>
      <c r="ET18" s="62">
        <f>IF('SERVIÇOS EXECUTADOS'!$F18=0,0,(COUNTIF('SERVIÇOS EXECUTADOS'!$I18:$DH18,ET$10)/'SERVIÇOS EXECUTADOS'!$F18*100))</f>
        <v>0</v>
      </c>
      <c r="EU18" s="62">
        <f>IF('SERVIÇOS EXECUTADOS'!$F18=0,0,(COUNTIF('SERVIÇOS EXECUTADOS'!$I18:$DH18,EU$10)/'SERVIÇOS EXECUTADOS'!$F18*100))</f>
        <v>0</v>
      </c>
      <c r="EV18" s="62">
        <f>IF('SERVIÇOS EXECUTADOS'!$F18=0,0,(COUNTIF('SERVIÇOS EXECUTADOS'!$I18:$DH18,EV$10)/'SERVIÇOS EXECUTADOS'!$F18*100))</f>
        <v>0</v>
      </c>
      <c r="EW18" s="62">
        <f>IF('SERVIÇOS EXECUTADOS'!$F18=0,0,(COUNTIF('SERVIÇOS EXECUTADOS'!$I18:$DH18,EW$10)/'SERVIÇOS EXECUTADOS'!$F18*100))</f>
        <v>0</v>
      </c>
    </row>
    <row r="19" spans="1:153" ht="12" customHeight="1" outlineLevel="2">
      <c r="A19" s="1"/>
      <c r="B19" s="193" t="s">
        <v>50</v>
      </c>
      <c r="C19" s="196" t="s">
        <v>51</v>
      </c>
      <c r="D19" s="486"/>
      <c r="E19" s="192">
        <f t="shared" si="4"/>
        <v>0</v>
      </c>
      <c r="F19" s="489"/>
      <c r="G19" s="271" t="s">
        <v>42</v>
      </c>
      <c r="H19" s="131">
        <f t="shared" si="5"/>
        <v>0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60">
        <f t="shared" si="6"/>
        <v>0</v>
      </c>
      <c r="DJ19" s="61">
        <f t="shared" si="7"/>
        <v>0</v>
      </c>
      <c r="DK19" s="61">
        <f t="shared" si="8"/>
        <v>0</v>
      </c>
      <c r="DL19" s="62">
        <f t="shared" si="9"/>
        <v>0</v>
      </c>
      <c r="DM19" s="62">
        <f t="shared" si="3"/>
        <v>0</v>
      </c>
      <c r="DN19" s="64" t="str">
        <f t="shared" si="10"/>
        <v/>
      </c>
      <c r="DO19" s="252" t="b">
        <f t="shared" si="2"/>
        <v>0</v>
      </c>
      <c r="DP19" s="188"/>
      <c r="DS19" s="62">
        <f>IF('SERVIÇOS EXECUTADOS'!$F19=0,0,(COUNTIF('SERVIÇOS EXECUTADOS'!$I19:$DH19,DS$10)/'SERVIÇOS EXECUTADOS'!$F19*100))</f>
        <v>0</v>
      </c>
      <c r="DT19" s="62">
        <f>IF('SERVIÇOS EXECUTADOS'!$F19=0,0,(COUNTIF('SERVIÇOS EXECUTADOS'!$I19:$DH19,DT$10)/'SERVIÇOS EXECUTADOS'!$F19*100))</f>
        <v>0</v>
      </c>
      <c r="DU19" s="62">
        <f>IF('SERVIÇOS EXECUTADOS'!$F19=0,0,(COUNTIF('SERVIÇOS EXECUTADOS'!$I19:$DH19,DU$10)/'SERVIÇOS EXECUTADOS'!$F19*100))</f>
        <v>0</v>
      </c>
      <c r="DV19" s="62">
        <f>IF('SERVIÇOS EXECUTADOS'!$F19=0,0,(COUNTIF('SERVIÇOS EXECUTADOS'!$I19:$DH19,DV$10)/'SERVIÇOS EXECUTADOS'!$F19*100))</f>
        <v>0</v>
      </c>
      <c r="DW19" s="62">
        <f>IF('SERVIÇOS EXECUTADOS'!$F19=0,0,(COUNTIF('SERVIÇOS EXECUTADOS'!$I19:$DH19,DW$10)/'SERVIÇOS EXECUTADOS'!$F19*100))</f>
        <v>0</v>
      </c>
      <c r="DX19" s="62">
        <f>IF('SERVIÇOS EXECUTADOS'!$F19=0,0,(COUNTIF('SERVIÇOS EXECUTADOS'!$I19:$DH19,DX$10)/'SERVIÇOS EXECUTADOS'!$F19*100))</f>
        <v>0</v>
      </c>
      <c r="DY19" s="62">
        <f>IF('SERVIÇOS EXECUTADOS'!$F19=0,0,(COUNTIF('SERVIÇOS EXECUTADOS'!$I19:$DH19,DY$10)/'SERVIÇOS EXECUTADOS'!$F19*100))</f>
        <v>0</v>
      </c>
      <c r="DZ19" s="62">
        <f>IF('SERVIÇOS EXECUTADOS'!$F19=0,0,(COUNTIF('SERVIÇOS EXECUTADOS'!$I19:$DH19,DZ$10)/'SERVIÇOS EXECUTADOS'!$F19*100))</f>
        <v>0</v>
      </c>
      <c r="EA19" s="62">
        <f>IF('SERVIÇOS EXECUTADOS'!$F19=0,0,(COUNTIF('SERVIÇOS EXECUTADOS'!$I19:$DH19,EA$10)/'SERVIÇOS EXECUTADOS'!$F19*100))</f>
        <v>0</v>
      </c>
      <c r="EB19" s="62">
        <f>IF('SERVIÇOS EXECUTADOS'!$F19=0,0,(COUNTIF('SERVIÇOS EXECUTADOS'!$I19:$DH19,EB$10)/'SERVIÇOS EXECUTADOS'!$F19*100))</f>
        <v>0</v>
      </c>
      <c r="EC19" s="62">
        <f>IF('SERVIÇOS EXECUTADOS'!$F19=0,0,(COUNTIF('SERVIÇOS EXECUTADOS'!$I19:$DH19,EC$10)/'SERVIÇOS EXECUTADOS'!$F19*100))</f>
        <v>0</v>
      </c>
      <c r="ED19" s="62">
        <f>IF('SERVIÇOS EXECUTADOS'!$F19=0,0,(COUNTIF('SERVIÇOS EXECUTADOS'!$I19:$DH19,ED$10)/'SERVIÇOS EXECUTADOS'!$F19*100))</f>
        <v>0</v>
      </c>
      <c r="EE19" s="62">
        <f>IF('SERVIÇOS EXECUTADOS'!$F19=0,0,(COUNTIF('SERVIÇOS EXECUTADOS'!$I19:$DH19,EE$10)/'SERVIÇOS EXECUTADOS'!$F19*100))</f>
        <v>0</v>
      </c>
      <c r="EF19" s="62">
        <f>IF('SERVIÇOS EXECUTADOS'!$F19=0,0,(COUNTIF('SERVIÇOS EXECUTADOS'!$I19:$DH19,EF$10)/'SERVIÇOS EXECUTADOS'!$F19*100))</f>
        <v>0</v>
      </c>
      <c r="EG19" s="62">
        <f>IF('SERVIÇOS EXECUTADOS'!$F19=0,0,(COUNTIF('SERVIÇOS EXECUTADOS'!$I19:$DH19,EG$10)/'SERVIÇOS EXECUTADOS'!$F19*100))</f>
        <v>0</v>
      </c>
      <c r="EH19" s="62">
        <f>IF('SERVIÇOS EXECUTADOS'!$F19=0,0,(COUNTIF('SERVIÇOS EXECUTADOS'!$I19:$DH19,EH$10)/'SERVIÇOS EXECUTADOS'!$F19*100))</f>
        <v>0</v>
      </c>
      <c r="EI19" s="62">
        <f>IF('SERVIÇOS EXECUTADOS'!$F19=0,0,(COUNTIF('SERVIÇOS EXECUTADOS'!$I19:$DH19,EI$10)/'SERVIÇOS EXECUTADOS'!$F19*100))</f>
        <v>0</v>
      </c>
      <c r="EJ19" s="62">
        <f>IF('SERVIÇOS EXECUTADOS'!$F19=0,0,(COUNTIF('SERVIÇOS EXECUTADOS'!$I19:$DH19,EJ$10)/'SERVIÇOS EXECUTADOS'!$F19*100))</f>
        <v>0</v>
      </c>
      <c r="EK19" s="62">
        <f>IF('SERVIÇOS EXECUTADOS'!$F19=0,0,(COUNTIF('SERVIÇOS EXECUTADOS'!$I19:$DH19,EK$10)/'SERVIÇOS EXECUTADOS'!$F19*100))</f>
        <v>0</v>
      </c>
      <c r="EL19" s="62">
        <f>IF('SERVIÇOS EXECUTADOS'!$F19=0,0,(COUNTIF('SERVIÇOS EXECUTADOS'!$I19:$DH19,EL$10)/'SERVIÇOS EXECUTADOS'!$F19*100))</f>
        <v>0</v>
      </c>
      <c r="EM19" s="62">
        <f>IF('SERVIÇOS EXECUTADOS'!$F19=0,0,(COUNTIF('SERVIÇOS EXECUTADOS'!$I19:$DH19,EM$10)/'SERVIÇOS EXECUTADOS'!$F19*100))</f>
        <v>0</v>
      </c>
      <c r="EN19" s="62">
        <f>IF('SERVIÇOS EXECUTADOS'!$F19=0,0,(COUNTIF('SERVIÇOS EXECUTADOS'!$I19:$DH19,EN$10)/'SERVIÇOS EXECUTADOS'!$F19*100))</f>
        <v>0</v>
      </c>
      <c r="EO19" s="62">
        <f>IF('SERVIÇOS EXECUTADOS'!$F19=0,0,(COUNTIF('SERVIÇOS EXECUTADOS'!$I19:$DH19,EO$10)/'SERVIÇOS EXECUTADOS'!$F19*100))</f>
        <v>0</v>
      </c>
      <c r="EP19" s="62">
        <f>IF('SERVIÇOS EXECUTADOS'!$F19=0,0,(COUNTIF('SERVIÇOS EXECUTADOS'!$I19:$DH19,EP$10)/'SERVIÇOS EXECUTADOS'!$F19*100))</f>
        <v>0</v>
      </c>
      <c r="EQ19" s="62">
        <f>IF('SERVIÇOS EXECUTADOS'!$F19=0,0,(COUNTIF('SERVIÇOS EXECUTADOS'!$I19:$DH19,EQ$10)/'SERVIÇOS EXECUTADOS'!$F19*100))</f>
        <v>0</v>
      </c>
      <c r="ER19" s="62">
        <f>IF('SERVIÇOS EXECUTADOS'!$F19=0,0,(COUNTIF('SERVIÇOS EXECUTADOS'!$I19:$DH19,ER$10)/'SERVIÇOS EXECUTADOS'!$F19*100))</f>
        <v>0</v>
      </c>
      <c r="ES19" s="62">
        <f>IF('SERVIÇOS EXECUTADOS'!$F19=0,0,(COUNTIF('SERVIÇOS EXECUTADOS'!$I19:$DH19,ES$10)/'SERVIÇOS EXECUTADOS'!$F19*100))</f>
        <v>0</v>
      </c>
      <c r="ET19" s="62">
        <f>IF('SERVIÇOS EXECUTADOS'!$F19=0,0,(COUNTIF('SERVIÇOS EXECUTADOS'!$I19:$DH19,ET$10)/'SERVIÇOS EXECUTADOS'!$F19*100))</f>
        <v>0</v>
      </c>
      <c r="EU19" s="62">
        <f>IF('SERVIÇOS EXECUTADOS'!$F19=0,0,(COUNTIF('SERVIÇOS EXECUTADOS'!$I19:$DH19,EU$10)/'SERVIÇOS EXECUTADOS'!$F19*100))</f>
        <v>0</v>
      </c>
      <c r="EV19" s="62">
        <f>IF('SERVIÇOS EXECUTADOS'!$F19=0,0,(COUNTIF('SERVIÇOS EXECUTADOS'!$I19:$DH19,EV$10)/'SERVIÇOS EXECUTADOS'!$F19*100))</f>
        <v>0</v>
      </c>
      <c r="EW19" s="62">
        <f>IF('SERVIÇOS EXECUTADOS'!$F19=0,0,(COUNTIF('SERVIÇOS EXECUTADOS'!$I19:$DH19,EW$10)/'SERVIÇOS EXECUTADOS'!$F19*100))</f>
        <v>0</v>
      </c>
    </row>
    <row r="20" spans="1:153" ht="12" customHeight="1" outlineLevel="2">
      <c r="A20" s="1"/>
      <c r="B20" s="193" t="s">
        <v>52</v>
      </c>
      <c r="C20" s="196" t="s">
        <v>53</v>
      </c>
      <c r="D20" s="486"/>
      <c r="E20" s="192">
        <f t="shared" si="4"/>
        <v>0</v>
      </c>
      <c r="F20" s="489"/>
      <c r="G20" s="271" t="s">
        <v>42</v>
      </c>
      <c r="H20" s="131">
        <f t="shared" si="5"/>
        <v>0</v>
      </c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60">
        <f t="shared" si="6"/>
        <v>0</v>
      </c>
      <c r="DJ20" s="61">
        <f t="shared" si="7"/>
        <v>0</v>
      </c>
      <c r="DK20" s="61">
        <f t="shared" si="8"/>
        <v>0</v>
      </c>
      <c r="DL20" s="62">
        <f t="shared" si="9"/>
        <v>0</v>
      </c>
      <c r="DM20" s="62">
        <f t="shared" si="3"/>
        <v>0</v>
      </c>
      <c r="DN20" s="64" t="str">
        <f t="shared" si="10"/>
        <v/>
      </c>
      <c r="DO20" s="252" t="b">
        <f t="shared" si="2"/>
        <v>0</v>
      </c>
      <c r="DP20" s="188"/>
      <c r="DS20" s="62">
        <f>IF('SERVIÇOS EXECUTADOS'!$F20=0,0,(COUNTIF('SERVIÇOS EXECUTADOS'!$I20:$DH20,DS$10)/'SERVIÇOS EXECUTADOS'!$F20*100))</f>
        <v>0</v>
      </c>
      <c r="DT20" s="62">
        <f>IF('SERVIÇOS EXECUTADOS'!$F20=0,0,(COUNTIF('SERVIÇOS EXECUTADOS'!$I20:$DH20,DT$10)/'SERVIÇOS EXECUTADOS'!$F20*100))</f>
        <v>0</v>
      </c>
      <c r="DU20" s="62">
        <f>IF('SERVIÇOS EXECUTADOS'!$F20=0,0,(COUNTIF('SERVIÇOS EXECUTADOS'!$I20:$DH20,DU$10)/'SERVIÇOS EXECUTADOS'!$F20*100))</f>
        <v>0</v>
      </c>
      <c r="DV20" s="62">
        <f>IF('SERVIÇOS EXECUTADOS'!$F20=0,0,(COUNTIF('SERVIÇOS EXECUTADOS'!$I20:$DH20,DV$10)/'SERVIÇOS EXECUTADOS'!$F20*100))</f>
        <v>0</v>
      </c>
      <c r="DW20" s="62">
        <f>IF('SERVIÇOS EXECUTADOS'!$F20=0,0,(COUNTIF('SERVIÇOS EXECUTADOS'!$I20:$DH20,DW$10)/'SERVIÇOS EXECUTADOS'!$F20*100))</f>
        <v>0</v>
      </c>
      <c r="DX20" s="62">
        <f>IF('SERVIÇOS EXECUTADOS'!$F20=0,0,(COUNTIF('SERVIÇOS EXECUTADOS'!$I20:$DH20,DX$10)/'SERVIÇOS EXECUTADOS'!$F20*100))</f>
        <v>0</v>
      </c>
      <c r="DY20" s="62">
        <f>IF('SERVIÇOS EXECUTADOS'!$F20=0,0,(COUNTIF('SERVIÇOS EXECUTADOS'!$I20:$DH20,DY$10)/'SERVIÇOS EXECUTADOS'!$F20*100))</f>
        <v>0</v>
      </c>
      <c r="DZ20" s="62">
        <f>IF('SERVIÇOS EXECUTADOS'!$F20=0,0,(COUNTIF('SERVIÇOS EXECUTADOS'!$I20:$DH20,DZ$10)/'SERVIÇOS EXECUTADOS'!$F20*100))</f>
        <v>0</v>
      </c>
      <c r="EA20" s="62">
        <f>IF('SERVIÇOS EXECUTADOS'!$F20=0,0,(COUNTIF('SERVIÇOS EXECUTADOS'!$I20:$DH20,EA$10)/'SERVIÇOS EXECUTADOS'!$F20*100))</f>
        <v>0</v>
      </c>
      <c r="EB20" s="62">
        <f>IF('SERVIÇOS EXECUTADOS'!$F20=0,0,(COUNTIF('SERVIÇOS EXECUTADOS'!$I20:$DH20,EB$10)/'SERVIÇOS EXECUTADOS'!$F20*100))</f>
        <v>0</v>
      </c>
      <c r="EC20" s="62">
        <f>IF('SERVIÇOS EXECUTADOS'!$F20=0,0,(COUNTIF('SERVIÇOS EXECUTADOS'!$I20:$DH20,EC$10)/'SERVIÇOS EXECUTADOS'!$F20*100))</f>
        <v>0</v>
      </c>
      <c r="ED20" s="62">
        <f>IF('SERVIÇOS EXECUTADOS'!$F20=0,0,(COUNTIF('SERVIÇOS EXECUTADOS'!$I20:$DH20,ED$10)/'SERVIÇOS EXECUTADOS'!$F20*100))</f>
        <v>0</v>
      </c>
      <c r="EE20" s="62">
        <f>IF('SERVIÇOS EXECUTADOS'!$F20=0,0,(COUNTIF('SERVIÇOS EXECUTADOS'!$I20:$DH20,EE$10)/'SERVIÇOS EXECUTADOS'!$F20*100))</f>
        <v>0</v>
      </c>
      <c r="EF20" s="62">
        <f>IF('SERVIÇOS EXECUTADOS'!$F20=0,0,(COUNTIF('SERVIÇOS EXECUTADOS'!$I20:$DH20,EF$10)/'SERVIÇOS EXECUTADOS'!$F20*100))</f>
        <v>0</v>
      </c>
      <c r="EG20" s="62">
        <f>IF('SERVIÇOS EXECUTADOS'!$F20=0,0,(COUNTIF('SERVIÇOS EXECUTADOS'!$I20:$DH20,EG$10)/'SERVIÇOS EXECUTADOS'!$F20*100))</f>
        <v>0</v>
      </c>
      <c r="EH20" s="62">
        <f>IF('SERVIÇOS EXECUTADOS'!$F20=0,0,(COUNTIF('SERVIÇOS EXECUTADOS'!$I20:$DH20,EH$10)/'SERVIÇOS EXECUTADOS'!$F20*100))</f>
        <v>0</v>
      </c>
      <c r="EI20" s="62">
        <f>IF('SERVIÇOS EXECUTADOS'!$F20=0,0,(COUNTIF('SERVIÇOS EXECUTADOS'!$I20:$DH20,EI$10)/'SERVIÇOS EXECUTADOS'!$F20*100))</f>
        <v>0</v>
      </c>
      <c r="EJ20" s="62">
        <f>IF('SERVIÇOS EXECUTADOS'!$F20=0,0,(COUNTIF('SERVIÇOS EXECUTADOS'!$I20:$DH20,EJ$10)/'SERVIÇOS EXECUTADOS'!$F20*100))</f>
        <v>0</v>
      </c>
      <c r="EK20" s="62">
        <f>IF('SERVIÇOS EXECUTADOS'!$F20=0,0,(COUNTIF('SERVIÇOS EXECUTADOS'!$I20:$DH20,EK$10)/'SERVIÇOS EXECUTADOS'!$F20*100))</f>
        <v>0</v>
      </c>
      <c r="EL20" s="62">
        <f>IF('SERVIÇOS EXECUTADOS'!$F20=0,0,(COUNTIF('SERVIÇOS EXECUTADOS'!$I20:$DH20,EL$10)/'SERVIÇOS EXECUTADOS'!$F20*100))</f>
        <v>0</v>
      </c>
      <c r="EM20" s="62">
        <f>IF('SERVIÇOS EXECUTADOS'!$F20=0,0,(COUNTIF('SERVIÇOS EXECUTADOS'!$I20:$DH20,EM$10)/'SERVIÇOS EXECUTADOS'!$F20*100))</f>
        <v>0</v>
      </c>
      <c r="EN20" s="62">
        <f>IF('SERVIÇOS EXECUTADOS'!$F20=0,0,(COUNTIF('SERVIÇOS EXECUTADOS'!$I20:$DH20,EN$10)/'SERVIÇOS EXECUTADOS'!$F20*100))</f>
        <v>0</v>
      </c>
      <c r="EO20" s="62">
        <f>IF('SERVIÇOS EXECUTADOS'!$F20=0,0,(COUNTIF('SERVIÇOS EXECUTADOS'!$I20:$DH20,EO$10)/'SERVIÇOS EXECUTADOS'!$F20*100))</f>
        <v>0</v>
      </c>
      <c r="EP20" s="62">
        <f>IF('SERVIÇOS EXECUTADOS'!$F20=0,0,(COUNTIF('SERVIÇOS EXECUTADOS'!$I20:$DH20,EP$10)/'SERVIÇOS EXECUTADOS'!$F20*100))</f>
        <v>0</v>
      </c>
      <c r="EQ20" s="62">
        <f>IF('SERVIÇOS EXECUTADOS'!$F20=0,0,(COUNTIF('SERVIÇOS EXECUTADOS'!$I20:$DH20,EQ$10)/'SERVIÇOS EXECUTADOS'!$F20*100))</f>
        <v>0</v>
      </c>
      <c r="ER20" s="62">
        <f>IF('SERVIÇOS EXECUTADOS'!$F20=0,0,(COUNTIF('SERVIÇOS EXECUTADOS'!$I20:$DH20,ER$10)/'SERVIÇOS EXECUTADOS'!$F20*100))</f>
        <v>0</v>
      </c>
      <c r="ES20" s="62">
        <f>IF('SERVIÇOS EXECUTADOS'!$F20=0,0,(COUNTIF('SERVIÇOS EXECUTADOS'!$I20:$DH20,ES$10)/'SERVIÇOS EXECUTADOS'!$F20*100))</f>
        <v>0</v>
      </c>
      <c r="ET20" s="62">
        <f>IF('SERVIÇOS EXECUTADOS'!$F20=0,0,(COUNTIF('SERVIÇOS EXECUTADOS'!$I20:$DH20,ET$10)/'SERVIÇOS EXECUTADOS'!$F20*100))</f>
        <v>0</v>
      </c>
      <c r="EU20" s="62">
        <f>IF('SERVIÇOS EXECUTADOS'!$F20=0,0,(COUNTIF('SERVIÇOS EXECUTADOS'!$I20:$DH20,EU$10)/'SERVIÇOS EXECUTADOS'!$F20*100))</f>
        <v>0</v>
      </c>
      <c r="EV20" s="62">
        <f>IF('SERVIÇOS EXECUTADOS'!$F20=0,0,(COUNTIF('SERVIÇOS EXECUTADOS'!$I20:$DH20,EV$10)/'SERVIÇOS EXECUTADOS'!$F20*100))</f>
        <v>0</v>
      </c>
      <c r="EW20" s="62">
        <f>IF('SERVIÇOS EXECUTADOS'!$F20=0,0,(COUNTIF('SERVIÇOS EXECUTADOS'!$I20:$DH20,EW$10)/'SERVIÇOS EXECUTADOS'!$F20*100))</f>
        <v>0</v>
      </c>
    </row>
    <row r="21" spans="1:153" ht="12" customHeight="1" outlineLevel="2">
      <c r="A21" s="1"/>
      <c r="B21" s="193" t="s">
        <v>54</v>
      </c>
      <c r="C21" s="196" t="s">
        <v>55</v>
      </c>
      <c r="D21" s="486"/>
      <c r="E21" s="192">
        <f t="shared" si="4"/>
        <v>0</v>
      </c>
      <c r="F21" s="489"/>
      <c r="G21" s="271" t="s">
        <v>42</v>
      </c>
      <c r="H21" s="131">
        <f t="shared" si="5"/>
        <v>0</v>
      </c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60">
        <f t="shared" si="6"/>
        <v>0</v>
      </c>
      <c r="DJ21" s="61">
        <f t="shared" si="7"/>
        <v>0</v>
      </c>
      <c r="DK21" s="61">
        <f t="shared" si="8"/>
        <v>0</v>
      </c>
      <c r="DL21" s="62">
        <f t="shared" si="9"/>
        <v>0</v>
      </c>
      <c r="DM21" s="62">
        <f t="shared" si="3"/>
        <v>0</v>
      </c>
      <c r="DN21" s="64" t="str">
        <f t="shared" si="10"/>
        <v/>
      </c>
      <c r="DO21" s="252" t="b">
        <f t="shared" si="2"/>
        <v>0</v>
      </c>
      <c r="DP21" s="188"/>
      <c r="DS21" s="62">
        <f>IF('SERVIÇOS EXECUTADOS'!$F21=0,0,(COUNTIF('SERVIÇOS EXECUTADOS'!$I21:$DH21,DS$10)/'SERVIÇOS EXECUTADOS'!$F21*100))</f>
        <v>0</v>
      </c>
      <c r="DT21" s="62">
        <f>IF('SERVIÇOS EXECUTADOS'!$F21=0,0,(COUNTIF('SERVIÇOS EXECUTADOS'!$I21:$DH21,DT$10)/'SERVIÇOS EXECUTADOS'!$F21*100))</f>
        <v>0</v>
      </c>
      <c r="DU21" s="62">
        <f>IF('SERVIÇOS EXECUTADOS'!$F21=0,0,(COUNTIF('SERVIÇOS EXECUTADOS'!$I21:$DH21,DU$10)/'SERVIÇOS EXECUTADOS'!$F21*100))</f>
        <v>0</v>
      </c>
      <c r="DV21" s="62">
        <f>IF('SERVIÇOS EXECUTADOS'!$F21=0,0,(COUNTIF('SERVIÇOS EXECUTADOS'!$I21:$DH21,DV$10)/'SERVIÇOS EXECUTADOS'!$F21*100))</f>
        <v>0</v>
      </c>
      <c r="DW21" s="62">
        <f>IF('SERVIÇOS EXECUTADOS'!$F21=0,0,(COUNTIF('SERVIÇOS EXECUTADOS'!$I21:$DH21,DW$10)/'SERVIÇOS EXECUTADOS'!$F21*100))</f>
        <v>0</v>
      </c>
      <c r="DX21" s="62">
        <f>IF('SERVIÇOS EXECUTADOS'!$F21=0,0,(COUNTIF('SERVIÇOS EXECUTADOS'!$I21:$DH21,DX$10)/'SERVIÇOS EXECUTADOS'!$F21*100))</f>
        <v>0</v>
      </c>
      <c r="DY21" s="62">
        <f>IF('SERVIÇOS EXECUTADOS'!$F21=0,0,(COUNTIF('SERVIÇOS EXECUTADOS'!$I21:$DH21,DY$10)/'SERVIÇOS EXECUTADOS'!$F21*100))</f>
        <v>0</v>
      </c>
      <c r="DZ21" s="62">
        <f>IF('SERVIÇOS EXECUTADOS'!$F21=0,0,(COUNTIF('SERVIÇOS EXECUTADOS'!$I21:$DH21,DZ$10)/'SERVIÇOS EXECUTADOS'!$F21*100))</f>
        <v>0</v>
      </c>
      <c r="EA21" s="62">
        <f>IF('SERVIÇOS EXECUTADOS'!$F21=0,0,(COUNTIF('SERVIÇOS EXECUTADOS'!$I21:$DH21,EA$10)/'SERVIÇOS EXECUTADOS'!$F21*100))</f>
        <v>0</v>
      </c>
      <c r="EB21" s="62">
        <f>IF('SERVIÇOS EXECUTADOS'!$F21=0,0,(COUNTIF('SERVIÇOS EXECUTADOS'!$I21:$DH21,EB$10)/'SERVIÇOS EXECUTADOS'!$F21*100))</f>
        <v>0</v>
      </c>
      <c r="EC21" s="62">
        <f>IF('SERVIÇOS EXECUTADOS'!$F21=0,0,(COUNTIF('SERVIÇOS EXECUTADOS'!$I21:$DH21,EC$10)/'SERVIÇOS EXECUTADOS'!$F21*100))</f>
        <v>0</v>
      </c>
      <c r="ED21" s="62">
        <f>IF('SERVIÇOS EXECUTADOS'!$F21=0,0,(COUNTIF('SERVIÇOS EXECUTADOS'!$I21:$DH21,ED$10)/'SERVIÇOS EXECUTADOS'!$F21*100))</f>
        <v>0</v>
      </c>
      <c r="EE21" s="62">
        <f>IF('SERVIÇOS EXECUTADOS'!$F21=0,0,(COUNTIF('SERVIÇOS EXECUTADOS'!$I21:$DH21,EE$10)/'SERVIÇOS EXECUTADOS'!$F21*100))</f>
        <v>0</v>
      </c>
      <c r="EF21" s="62">
        <f>IF('SERVIÇOS EXECUTADOS'!$F21=0,0,(COUNTIF('SERVIÇOS EXECUTADOS'!$I21:$DH21,EF$10)/'SERVIÇOS EXECUTADOS'!$F21*100))</f>
        <v>0</v>
      </c>
      <c r="EG21" s="62">
        <f>IF('SERVIÇOS EXECUTADOS'!$F21=0,0,(COUNTIF('SERVIÇOS EXECUTADOS'!$I21:$DH21,EG$10)/'SERVIÇOS EXECUTADOS'!$F21*100))</f>
        <v>0</v>
      </c>
      <c r="EH21" s="62">
        <f>IF('SERVIÇOS EXECUTADOS'!$F21=0,0,(COUNTIF('SERVIÇOS EXECUTADOS'!$I21:$DH21,EH$10)/'SERVIÇOS EXECUTADOS'!$F21*100))</f>
        <v>0</v>
      </c>
      <c r="EI21" s="62">
        <f>IF('SERVIÇOS EXECUTADOS'!$F21=0,0,(COUNTIF('SERVIÇOS EXECUTADOS'!$I21:$DH21,EI$10)/'SERVIÇOS EXECUTADOS'!$F21*100))</f>
        <v>0</v>
      </c>
      <c r="EJ21" s="62">
        <f>IF('SERVIÇOS EXECUTADOS'!$F21=0,0,(COUNTIF('SERVIÇOS EXECUTADOS'!$I21:$DH21,EJ$10)/'SERVIÇOS EXECUTADOS'!$F21*100))</f>
        <v>0</v>
      </c>
      <c r="EK21" s="62">
        <f>IF('SERVIÇOS EXECUTADOS'!$F21=0,0,(COUNTIF('SERVIÇOS EXECUTADOS'!$I21:$DH21,EK$10)/'SERVIÇOS EXECUTADOS'!$F21*100))</f>
        <v>0</v>
      </c>
      <c r="EL21" s="62">
        <f>IF('SERVIÇOS EXECUTADOS'!$F21=0,0,(COUNTIF('SERVIÇOS EXECUTADOS'!$I21:$DH21,EL$10)/'SERVIÇOS EXECUTADOS'!$F21*100))</f>
        <v>0</v>
      </c>
      <c r="EM21" s="62">
        <f>IF('SERVIÇOS EXECUTADOS'!$F21=0,0,(COUNTIF('SERVIÇOS EXECUTADOS'!$I21:$DH21,EM$10)/'SERVIÇOS EXECUTADOS'!$F21*100))</f>
        <v>0</v>
      </c>
      <c r="EN21" s="62">
        <f>IF('SERVIÇOS EXECUTADOS'!$F21=0,0,(COUNTIF('SERVIÇOS EXECUTADOS'!$I21:$DH21,EN$10)/'SERVIÇOS EXECUTADOS'!$F21*100))</f>
        <v>0</v>
      </c>
      <c r="EO21" s="62">
        <f>IF('SERVIÇOS EXECUTADOS'!$F21=0,0,(COUNTIF('SERVIÇOS EXECUTADOS'!$I21:$DH21,EO$10)/'SERVIÇOS EXECUTADOS'!$F21*100))</f>
        <v>0</v>
      </c>
      <c r="EP21" s="62">
        <f>IF('SERVIÇOS EXECUTADOS'!$F21=0,0,(COUNTIF('SERVIÇOS EXECUTADOS'!$I21:$DH21,EP$10)/'SERVIÇOS EXECUTADOS'!$F21*100))</f>
        <v>0</v>
      </c>
      <c r="EQ21" s="62">
        <f>IF('SERVIÇOS EXECUTADOS'!$F21=0,0,(COUNTIF('SERVIÇOS EXECUTADOS'!$I21:$DH21,EQ$10)/'SERVIÇOS EXECUTADOS'!$F21*100))</f>
        <v>0</v>
      </c>
      <c r="ER21" s="62">
        <f>IF('SERVIÇOS EXECUTADOS'!$F21=0,0,(COUNTIF('SERVIÇOS EXECUTADOS'!$I21:$DH21,ER$10)/'SERVIÇOS EXECUTADOS'!$F21*100))</f>
        <v>0</v>
      </c>
      <c r="ES21" s="62">
        <f>IF('SERVIÇOS EXECUTADOS'!$F21=0,0,(COUNTIF('SERVIÇOS EXECUTADOS'!$I21:$DH21,ES$10)/'SERVIÇOS EXECUTADOS'!$F21*100))</f>
        <v>0</v>
      </c>
      <c r="ET21" s="62">
        <f>IF('SERVIÇOS EXECUTADOS'!$F21=0,0,(COUNTIF('SERVIÇOS EXECUTADOS'!$I21:$DH21,ET$10)/'SERVIÇOS EXECUTADOS'!$F21*100))</f>
        <v>0</v>
      </c>
      <c r="EU21" s="62">
        <f>IF('SERVIÇOS EXECUTADOS'!$F21=0,0,(COUNTIF('SERVIÇOS EXECUTADOS'!$I21:$DH21,EU$10)/'SERVIÇOS EXECUTADOS'!$F21*100))</f>
        <v>0</v>
      </c>
      <c r="EV21" s="62">
        <f>IF('SERVIÇOS EXECUTADOS'!$F21=0,0,(COUNTIF('SERVIÇOS EXECUTADOS'!$I21:$DH21,EV$10)/'SERVIÇOS EXECUTADOS'!$F21*100))</f>
        <v>0</v>
      </c>
      <c r="EW21" s="62">
        <f>IF('SERVIÇOS EXECUTADOS'!$F21=0,0,(COUNTIF('SERVIÇOS EXECUTADOS'!$I21:$DH21,EW$10)/'SERVIÇOS EXECUTADOS'!$F21*100))</f>
        <v>0</v>
      </c>
    </row>
    <row r="22" spans="1:153" ht="12" customHeight="1" outlineLevel="2">
      <c r="A22" s="1"/>
      <c r="B22" s="193" t="s">
        <v>56</v>
      </c>
      <c r="C22" s="196" t="s">
        <v>57</v>
      </c>
      <c r="D22" s="486"/>
      <c r="E22" s="192">
        <f t="shared" si="4"/>
        <v>0</v>
      </c>
      <c r="F22" s="489"/>
      <c r="G22" s="271" t="s">
        <v>42</v>
      </c>
      <c r="H22" s="131">
        <f t="shared" si="5"/>
        <v>0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60">
        <f t="shared" si="6"/>
        <v>0</v>
      </c>
      <c r="DJ22" s="61">
        <f t="shared" si="7"/>
        <v>0</v>
      </c>
      <c r="DK22" s="61">
        <f t="shared" si="8"/>
        <v>0</v>
      </c>
      <c r="DL22" s="62">
        <f t="shared" si="9"/>
        <v>0</v>
      </c>
      <c r="DM22" s="62">
        <f t="shared" si="3"/>
        <v>0</v>
      </c>
      <c r="DN22" s="64" t="str">
        <f t="shared" si="10"/>
        <v/>
      </c>
      <c r="DO22" s="252" t="b">
        <f t="shared" si="2"/>
        <v>0</v>
      </c>
      <c r="DP22" s="188"/>
      <c r="DS22" s="62">
        <f>IF('SERVIÇOS EXECUTADOS'!$F22=0,0,(COUNTIF('SERVIÇOS EXECUTADOS'!$I22:$DH22,DS$10)/'SERVIÇOS EXECUTADOS'!$F22*100))</f>
        <v>0</v>
      </c>
      <c r="DT22" s="62">
        <f>IF('SERVIÇOS EXECUTADOS'!$F22=0,0,(COUNTIF('SERVIÇOS EXECUTADOS'!$I22:$DH22,DT$10)/'SERVIÇOS EXECUTADOS'!$F22*100))</f>
        <v>0</v>
      </c>
      <c r="DU22" s="62">
        <f>IF('SERVIÇOS EXECUTADOS'!$F22=0,0,(COUNTIF('SERVIÇOS EXECUTADOS'!$I22:$DH22,DU$10)/'SERVIÇOS EXECUTADOS'!$F22*100))</f>
        <v>0</v>
      </c>
      <c r="DV22" s="62">
        <f>IF('SERVIÇOS EXECUTADOS'!$F22=0,0,(COUNTIF('SERVIÇOS EXECUTADOS'!$I22:$DH22,DV$10)/'SERVIÇOS EXECUTADOS'!$F22*100))</f>
        <v>0</v>
      </c>
      <c r="DW22" s="62">
        <f>IF('SERVIÇOS EXECUTADOS'!$F22=0,0,(COUNTIF('SERVIÇOS EXECUTADOS'!$I22:$DH22,DW$10)/'SERVIÇOS EXECUTADOS'!$F22*100))</f>
        <v>0</v>
      </c>
      <c r="DX22" s="62">
        <f>IF('SERVIÇOS EXECUTADOS'!$F22=0,0,(COUNTIF('SERVIÇOS EXECUTADOS'!$I22:$DH22,DX$10)/'SERVIÇOS EXECUTADOS'!$F22*100))</f>
        <v>0</v>
      </c>
      <c r="DY22" s="62">
        <f>IF('SERVIÇOS EXECUTADOS'!$F22=0,0,(COUNTIF('SERVIÇOS EXECUTADOS'!$I22:$DH22,DY$10)/'SERVIÇOS EXECUTADOS'!$F22*100))</f>
        <v>0</v>
      </c>
      <c r="DZ22" s="62">
        <f>IF('SERVIÇOS EXECUTADOS'!$F22=0,0,(COUNTIF('SERVIÇOS EXECUTADOS'!$I22:$DH22,DZ$10)/'SERVIÇOS EXECUTADOS'!$F22*100))</f>
        <v>0</v>
      </c>
      <c r="EA22" s="62">
        <f>IF('SERVIÇOS EXECUTADOS'!$F22=0,0,(COUNTIF('SERVIÇOS EXECUTADOS'!$I22:$DH22,EA$10)/'SERVIÇOS EXECUTADOS'!$F22*100))</f>
        <v>0</v>
      </c>
      <c r="EB22" s="62">
        <f>IF('SERVIÇOS EXECUTADOS'!$F22=0,0,(COUNTIF('SERVIÇOS EXECUTADOS'!$I22:$DH22,EB$10)/'SERVIÇOS EXECUTADOS'!$F22*100))</f>
        <v>0</v>
      </c>
      <c r="EC22" s="62">
        <f>IF('SERVIÇOS EXECUTADOS'!$F22=0,0,(COUNTIF('SERVIÇOS EXECUTADOS'!$I22:$DH22,EC$10)/'SERVIÇOS EXECUTADOS'!$F22*100))</f>
        <v>0</v>
      </c>
      <c r="ED22" s="62">
        <f>IF('SERVIÇOS EXECUTADOS'!$F22=0,0,(COUNTIF('SERVIÇOS EXECUTADOS'!$I22:$DH22,ED$10)/'SERVIÇOS EXECUTADOS'!$F22*100))</f>
        <v>0</v>
      </c>
      <c r="EE22" s="62">
        <f>IF('SERVIÇOS EXECUTADOS'!$F22=0,0,(COUNTIF('SERVIÇOS EXECUTADOS'!$I22:$DH22,EE$10)/'SERVIÇOS EXECUTADOS'!$F22*100))</f>
        <v>0</v>
      </c>
      <c r="EF22" s="62">
        <f>IF('SERVIÇOS EXECUTADOS'!$F22=0,0,(COUNTIF('SERVIÇOS EXECUTADOS'!$I22:$DH22,EF$10)/'SERVIÇOS EXECUTADOS'!$F22*100))</f>
        <v>0</v>
      </c>
      <c r="EG22" s="62">
        <f>IF('SERVIÇOS EXECUTADOS'!$F22=0,0,(COUNTIF('SERVIÇOS EXECUTADOS'!$I22:$DH22,EG$10)/'SERVIÇOS EXECUTADOS'!$F22*100))</f>
        <v>0</v>
      </c>
      <c r="EH22" s="62">
        <f>IF('SERVIÇOS EXECUTADOS'!$F22=0,0,(COUNTIF('SERVIÇOS EXECUTADOS'!$I22:$DH22,EH$10)/'SERVIÇOS EXECUTADOS'!$F22*100))</f>
        <v>0</v>
      </c>
      <c r="EI22" s="62">
        <f>IF('SERVIÇOS EXECUTADOS'!$F22=0,0,(COUNTIF('SERVIÇOS EXECUTADOS'!$I22:$DH22,EI$10)/'SERVIÇOS EXECUTADOS'!$F22*100))</f>
        <v>0</v>
      </c>
      <c r="EJ22" s="62">
        <f>IF('SERVIÇOS EXECUTADOS'!$F22=0,0,(COUNTIF('SERVIÇOS EXECUTADOS'!$I22:$DH22,EJ$10)/'SERVIÇOS EXECUTADOS'!$F22*100))</f>
        <v>0</v>
      </c>
      <c r="EK22" s="62">
        <f>IF('SERVIÇOS EXECUTADOS'!$F22=0,0,(COUNTIF('SERVIÇOS EXECUTADOS'!$I22:$DH22,EK$10)/'SERVIÇOS EXECUTADOS'!$F22*100))</f>
        <v>0</v>
      </c>
      <c r="EL22" s="62">
        <f>IF('SERVIÇOS EXECUTADOS'!$F22=0,0,(COUNTIF('SERVIÇOS EXECUTADOS'!$I22:$DH22,EL$10)/'SERVIÇOS EXECUTADOS'!$F22*100))</f>
        <v>0</v>
      </c>
      <c r="EM22" s="62">
        <f>IF('SERVIÇOS EXECUTADOS'!$F22=0,0,(COUNTIF('SERVIÇOS EXECUTADOS'!$I22:$DH22,EM$10)/'SERVIÇOS EXECUTADOS'!$F22*100))</f>
        <v>0</v>
      </c>
      <c r="EN22" s="62">
        <f>IF('SERVIÇOS EXECUTADOS'!$F22=0,0,(COUNTIF('SERVIÇOS EXECUTADOS'!$I22:$DH22,EN$10)/'SERVIÇOS EXECUTADOS'!$F22*100))</f>
        <v>0</v>
      </c>
      <c r="EO22" s="62">
        <f>IF('SERVIÇOS EXECUTADOS'!$F22=0,0,(COUNTIF('SERVIÇOS EXECUTADOS'!$I22:$DH22,EO$10)/'SERVIÇOS EXECUTADOS'!$F22*100))</f>
        <v>0</v>
      </c>
      <c r="EP22" s="62">
        <f>IF('SERVIÇOS EXECUTADOS'!$F22=0,0,(COUNTIF('SERVIÇOS EXECUTADOS'!$I22:$DH22,EP$10)/'SERVIÇOS EXECUTADOS'!$F22*100))</f>
        <v>0</v>
      </c>
      <c r="EQ22" s="62">
        <f>IF('SERVIÇOS EXECUTADOS'!$F22=0,0,(COUNTIF('SERVIÇOS EXECUTADOS'!$I22:$DH22,EQ$10)/'SERVIÇOS EXECUTADOS'!$F22*100))</f>
        <v>0</v>
      </c>
      <c r="ER22" s="62">
        <f>IF('SERVIÇOS EXECUTADOS'!$F22=0,0,(COUNTIF('SERVIÇOS EXECUTADOS'!$I22:$DH22,ER$10)/'SERVIÇOS EXECUTADOS'!$F22*100))</f>
        <v>0</v>
      </c>
      <c r="ES22" s="62">
        <f>IF('SERVIÇOS EXECUTADOS'!$F22=0,0,(COUNTIF('SERVIÇOS EXECUTADOS'!$I22:$DH22,ES$10)/'SERVIÇOS EXECUTADOS'!$F22*100))</f>
        <v>0</v>
      </c>
      <c r="ET22" s="62">
        <f>IF('SERVIÇOS EXECUTADOS'!$F22=0,0,(COUNTIF('SERVIÇOS EXECUTADOS'!$I22:$DH22,ET$10)/'SERVIÇOS EXECUTADOS'!$F22*100))</f>
        <v>0</v>
      </c>
      <c r="EU22" s="62">
        <f>IF('SERVIÇOS EXECUTADOS'!$F22=0,0,(COUNTIF('SERVIÇOS EXECUTADOS'!$I22:$DH22,EU$10)/'SERVIÇOS EXECUTADOS'!$F22*100))</f>
        <v>0</v>
      </c>
      <c r="EV22" s="62">
        <f>IF('SERVIÇOS EXECUTADOS'!$F22=0,0,(COUNTIF('SERVIÇOS EXECUTADOS'!$I22:$DH22,EV$10)/'SERVIÇOS EXECUTADOS'!$F22*100))</f>
        <v>0</v>
      </c>
      <c r="EW22" s="62">
        <f>IF('SERVIÇOS EXECUTADOS'!$F22=0,0,(COUNTIF('SERVIÇOS EXECUTADOS'!$I22:$DH22,EW$10)/'SERVIÇOS EXECUTADOS'!$F22*100))</f>
        <v>0</v>
      </c>
    </row>
    <row r="23" spans="1:153" ht="12" customHeight="1" outlineLevel="2">
      <c r="A23" s="1"/>
      <c r="B23" s="193" t="s">
        <v>58</v>
      </c>
      <c r="C23" s="196" t="s">
        <v>59</v>
      </c>
      <c r="D23" s="486"/>
      <c r="E23" s="192">
        <f t="shared" si="4"/>
        <v>0</v>
      </c>
      <c r="F23" s="489"/>
      <c r="G23" s="271" t="s">
        <v>42</v>
      </c>
      <c r="H23" s="131">
        <f t="shared" si="5"/>
        <v>0</v>
      </c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60">
        <f t="shared" si="6"/>
        <v>0</v>
      </c>
      <c r="DJ23" s="61">
        <f t="shared" si="7"/>
        <v>0</v>
      </c>
      <c r="DK23" s="61">
        <f t="shared" si="8"/>
        <v>0</v>
      </c>
      <c r="DL23" s="62">
        <f t="shared" si="9"/>
        <v>0</v>
      </c>
      <c r="DM23" s="62">
        <f t="shared" si="3"/>
        <v>0</v>
      </c>
      <c r="DN23" s="64" t="str">
        <f t="shared" si="10"/>
        <v/>
      </c>
      <c r="DO23" s="252" t="b">
        <f t="shared" si="2"/>
        <v>0</v>
      </c>
      <c r="DP23" s="188"/>
      <c r="DS23" s="62">
        <f>IF('SERVIÇOS EXECUTADOS'!$F23=0,0,(COUNTIF('SERVIÇOS EXECUTADOS'!$I23:$DH23,DS$10)/'SERVIÇOS EXECUTADOS'!$F23*100))</f>
        <v>0</v>
      </c>
      <c r="DT23" s="62">
        <f>IF('SERVIÇOS EXECUTADOS'!$F23=0,0,(COUNTIF('SERVIÇOS EXECUTADOS'!$I23:$DH23,DT$10)/'SERVIÇOS EXECUTADOS'!$F23*100))</f>
        <v>0</v>
      </c>
      <c r="DU23" s="62">
        <f>IF('SERVIÇOS EXECUTADOS'!$F23=0,0,(COUNTIF('SERVIÇOS EXECUTADOS'!$I23:$DH23,DU$10)/'SERVIÇOS EXECUTADOS'!$F23*100))</f>
        <v>0</v>
      </c>
      <c r="DV23" s="62">
        <f>IF('SERVIÇOS EXECUTADOS'!$F23=0,0,(COUNTIF('SERVIÇOS EXECUTADOS'!$I23:$DH23,DV$10)/'SERVIÇOS EXECUTADOS'!$F23*100))</f>
        <v>0</v>
      </c>
      <c r="DW23" s="62">
        <f>IF('SERVIÇOS EXECUTADOS'!$F23=0,0,(COUNTIF('SERVIÇOS EXECUTADOS'!$I23:$DH23,DW$10)/'SERVIÇOS EXECUTADOS'!$F23*100))</f>
        <v>0</v>
      </c>
      <c r="DX23" s="62">
        <f>IF('SERVIÇOS EXECUTADOS'!$F23=0,0,(COUNTIF('SERVIÇOS EXECUTADOS'!$I23:$DH23,DX$10)/'SERVIÇOS EXECUTADOS'!$F23*100))</f>
        <v>0</v>
      </c>
      <c r="DY23" s="62">
        <f>IF('SERVIÇOS EXECUTADOS'!$F23=0,0,(COUNTIF('SERVIÇOS EXECUTADOS'!$I23:$DH23,DY$10)/'SERVIÇOS EXECUTADOS'!$F23*100))</f>
        <v>0</v>
      </c>
      <c r="DZ23" s="62">
        <f>IF('SERVIÇOS EXECUTADOS'!$F23=0,0,(COUNTIF('SERVIÇOS EXECUTADOS'!$I23:$DH23,DZ$10)/'SERVIÇOS EXECUTADOS'!$F23*100))</f>
        <v>0</v>
      </c>
      <c r="EA23" s="62">
        <f>IF('SERVIÇOS EXECUTADOS'!$F23=0,0,(COUNTIF('SERVIÇOS EXECUTADOS'!$I23:$DH23,EA$10)/'SERVIÇOS EXECUTADOS'!$F23*100))</f>
        <v>0</v>
      </c>
      <c r="EB23" s="62">
        <f>IF('SERVIÇOS EXECUTADOS'!$F23=0,0,(COUNTIF('SERVIÇOS EXECUTADOS'!$I23:$DH23,EB$10)/'SERVIÇOS EXECUTADOS'!$F23*100))</f>
        <v>0</v>
      </c>
      <c r="EC23" s="62">
        <f>IF('SERVIÇOS EXECUTADOS'!$F23=0,0,(COUNTIF('SERVIÇOS EXECUTADOS'!$I23:$DH23,EC$10)/'SERVIÇOS EXECUTADOS'!$F23*100))</f>
        <v>0</v>
      </c>
      <c r="ED23" s="62">
        <f>IF('SERVIÇOS EXECUTADOS'!$F23=0,0,(COUNTIF('SERVIÇOS EXECUTADOS'!$I23:$DH23,ED$10)/'SERVIÇOS EXECUTADOS'!$F23*100))</f>
        <v>0</v>
      </c>
      <c r="EE23" s="62">
        <f>IF('SERVIÇOS EXECUTADOS'!$F23=0,0,(COUNTIF('SERVIÇOS EXECUTADOS'!$I23:$DH23,EE$10)/'SERVIÇOS EXECUTADOS'!$F23*100))</f>
        <v>0</v>
      </c>
      <c r="EF23" s="62">
        <f>IF('SERVIÇOS EXECUTADOS'!$F23=0,0,(COUNTIF('SERVIÇOS EXECUTADOS'!$I23:$DH23,EF$10)/'SERVIÇOS EXECUTADOS'!$F23*100))</f>
        <v>0</v>
      </c>
      <c r="EG23" s="62">
        <f>IF('SERVIÇOS EXECUTADOS'!$F23=0,0,(COUNTIF('SERVIÇOS EXECUTADOS'!$I23:$DH23,EG$10)/'SERVIÇOS EXECUTADOS'!$F23*100))</f>
        <v>0</v>
      </c>
      <c r="EH23" s="62">
        <f>IF('SERVIÇOS EXECUTADOS'!$F23=0,0,(COUNTIF('SERVIÇOS EXECUTADOS'!$I23:$DH23,EH$10)/'SERVIÇOS EXECUTADOS'!$F23*100))</f>
        <v>0</v>
      </c>
      <c r="EI23" s="62">
        <f>IF('SERVIÇOS EXECUTADOS'!$F23=0,0,(COUNTIF('SERVIÇOS EXECUTADOS'!$I23:$DH23,EI$10)/'SERVIÇOS EXECUTADOS'!$F23*100))</f>
        <v>0</v>
      </c>
      <c r="EJ23" s="62">
        <f>IF('SERVIÇOS EXECUTADOS'!$F23=0,0,(COUNTIF('SERVIÇOS EXECUTADOS'!$I23:$DH23,EJ$10)/'SERVIÇOS EXECUTADOS'!$F23*100))</f>
        <v>0</v>
      </c>
      <c r="EK23" s="62">
        <f>IF('SERVIÇOS EXECUTADOS'!$F23=0,0,(COUNTIF('SERVIÇOS EXECUTADOS'!$I23:$DH23,EK$10)/'SERVIÇOS EXECUTADOS'!$F23*100))</f>
        <v>0</v>
      </c>
      <c r="EL23" s="62">
        <f>IF('SERVIÇOS EXECUTADOS'!$F23=0,0,(COUNTIF('SERVIÇOS EXECUTADOS'!$I23:$DH23,EL$10)/'SERVIÇOS EXECUTADOS'!$F23*100))</f>
        <v>0</v>
      </c>
      <c r="EM23" s="62">
        <f>IF('SERVIÇOS EXECUTADOS'!$F23=0,0,(COUNTIF('SERVIÇOS EXECUTADOS'!$I23:$DH23,EM$10)/'SERVIÇOS EXECUTADOS'!$F23*100))</f>
        <v>0</v>
      </c>
      <c r="EN23" s="62">
        <f>IF('SERVIÇOS EXECUTADOS'!$F23=0,0,(COUNTIF('SERVIÇOS EXECUTADOS'!$I23:$DH23,EN$10)/'SERVIÇOS EXECUTADOS'!$F23*100))</f>
        <v>0</v>
      </c>
      <c r="EO23" s="62">
        <f>IF('SERVIÇOS EXECUTADOS'!$F23=0,0,(COUNTIF('SERVIÇOS EXECUTADOS'!$I23:$DH23,EO$10)/'SERVIÇOS EXECUTADOS'!$F23*100))</f>
        <v>0</v>
      </c>
      <c r="EP23" s="62">
        <f>IF('SERVIÇOS EXECUTADOS'!$F23=0,0,(COUNTIF('SERVIÇOS EXECUTADOS'!$I23:$DH23,EP$10)/'SERVIÇOS EXECUTADOS'!$F23*100))</f>
        <v>0</v>
      </c>
      <c r="EQ23" s="62">
        <f>IF('SERVIÇOS EXECUTADOS'!$F23=0,0,(COUNTIF('SERVIÇOS EXECUTADOS'!$I23:$DH23,EQ$10)/'SERVIÇOS EXECUTADOS'!$F23*100))</f>
        <v>0</v>
      </c>
      <c r="ER23" s="62">
        <f>IF('SERVIÇOS EXECUTADOS'!$F23=0,0,(COUNTIF('SERVIÇOS EXECUTADOS'!$I23:$DH23,ER$10)/'SERVIÇOS EXECUTADOS'!$F23*100))</f>
        <v>0</v>
      </c>
      <c r="ES23" s="62">
        <f>IF('SERVIÇOS EXECUTADOS'!$F23=0,0,(COUNTIF('SERVIÇOS EXECUTADOS'!$I23:$DH23,ES$10)/'SERVIÇOS EXECUTADOS'!$F23*100))</f>
        <v>0</v>
      </c>
      <c r="ET23" s="62">
        <f>IF('SERVIÇOS EXECUTADOS'!$F23=0,0,(COUNTIF('SERVIÇOS EXECUTADOS'!$I23:$DH23,ET$10)/'SERVIÇOS EXECUTADOS'!$F23*100))</f>
        <v>0</v>
      </c>
      <c r="EU23" s="62">
        <f>IF('SERVIÇOS EXECUTADOS'!$F23=0,0,(COUNTIF('SERVIÇOS EXECUTADOS'!$I23:$DH23,EU$10)/'SERVIÇOS EXECUTADOS'!$F23*100))</f>
        <v>0</v>
      </c>
      <c r="EV23" s="62">
        <f>IF('SERVIÇOS EXECUTADOS'!$F23=0,0,(COUNTIF('SERVIÇOS EXECUTADOS'!$I23:$DH23,EV$10)/'SERVIÇOS EXECUTADOS'!$F23*100))</f>
        <v>0</v>
      </c>
      <c r="EW23" s="62">
        <f>IF('SERVIÇOS EXECUTADOS'!$F23=0,0,(COUNTIF('SERVIÇOS EXECUTADOS'!$I23:$DH23,EW$10)/'SERVIÇOS EXECUTADOS'!$F23*100))</f>
        <v>0</v>
      </c>
    </row>
    <row r="24" spans="1:153" ht="12" customHeight="1" outlineLevel="2">
      <c r="A24" s="1"/>
      <c r="B24" s="193"/>
      <c r="C24" s="196"/>
      <c r="D24" s="486"/>
      <c r="E24" s="192">
        <f t="shared" si="4"/>
        <v>0</v>
      </c>
      <c r="F24" s="489"/>
      <c r="G24" s="271" t="s">
        <v>42</v>
      </c>
      <c r="H24" s="131">
        <f t="shared" si="5"/>
        <v>0</v>
      </c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60">
        <f t="shared" si="6"/>
        <v>0</v>
      </c>
      <c r="DJ24" s="61">
        <f t="shared" si="7"/>
        <v>0</v>
      </c>
      <c r="DK24" s="61">
        <f t="shared" si="8"/>
        <v>0</v>
      </c>
      <c r="DL24" s="62">
        <f t="shared" si="9"/>
        <v>0</v>
      </c>
      <c r="DM24" s="62">
        <f t="shared" si="3"/>
        <v>0</v>
      </c>
      <c r="DN24" s="64" t="str">
        <f t="shared" si="10"/>
        <v/>
      </c>
      <c r="DO24" s="252" t="b">
        <f t="shared" si="2"/>
        <v>0</v>
      </c>
      <c r="DP24" s="188"/>
      <c r="DS24" s="62">
        <f>IF('SERVIÇOS EXECUTADOS'!$F24=0,0,(COUNTIF('SERVIÇOS EXECUTADOS'!$I24:$DH24,DS$10)/'SERVIÇOS EXECUTADOS'!$F24*100))</f>
        <v>0</v>
      </c>
      <c r="DT24" s="62">
        <f>IF('SERVIÇOS EXECUTADOS'!$F24=0,0,(COUNTIF('SERVIÇOS EXECUTADOS'!$I24:$DH24,DT$10)/'SERVIÇOS EXECUTADOS'!$F24*100))</f>
        <v>0</v>
      </c>
      <c r="DU24" s="62">
        <f>IF('SERVIÇOS EXECUTADOS'!$F24=0,0,(COUNTIF('SERVIÇOS EXECUTADOS'!$I24:$DH24,DU$10)/'SERVIÇOS EXECUTADOS'!$F24*100))</f>
        <v>0</v>
      </c>
      <c r="DV24" s="62">
        <f>IF('SERVIÇOS EXECUTADOS'!$F24=0,0,(COUNTIF('SERVIÇOS EXECUTADOS'!$I24:$DH24,DV$10)/'SERVIÇOS EXECUTADOS'!$F24*100))</f>
        <v>0</v>
      </c>
      <c r="DW24" s="62">
        <f>IF('SERVIÇOS EXECUTADOS'!$F24=0,0,(COUNTIF('SERVIÇOS EXECUTADOS'!$I24:$DH24,DW$10)/'SERVIÇOS EXECUTADOS'!$F24*100))</f>
        <v>0</v>
      </c>
      <c r="DX24" s="62">
        <f>IF('SERVIÇOS EXECUTADOS'!$F24=0,0,(COUNTIF('SERVIÇOS EXECUTADOS'!$I24:$DH24,DX$10)/'SERVIÇOS EXECUTADOS'!$F24*100))</f>
        <v>0</v>
      </c>
      <c r="DY24" s="62">
        <f>IF('SERVIÇOS EXECUTADOS'!$F24=0,0,(COUNTIF('SERVIÇOS EXECUTADOS'!$I24:$DH24,DY$10)/'SERVIÇOS EXECUTADOS'!$F24*100))</f>
        <v>0</v>
      </c>
      <c r="DZ24" s="62">
        <f>IF('SERVIÇOS EXECUTADOS'!$F24=0,0,(COUNTIF('SERVIÇOS EXECUTADOS'!$I24:$DH24,DZ$10)/'SERVIÇOS EXECUTADOS'!$F24*100))</f>
        <v>0</v>
      </c>
      <c r="EA24" s="62">
        <f>IF('SERVIÇOS EXECUTADOS'!$F24=0,0,(COUNTIF('SERVIÇOS EXECUTADOS'!$I24:$DH24,EA$10)/'SERVIÇOS EXECUTADOS'!$F24*100))</f>
        <v>0</v>
      </c>
      <c r="EB24" s="62">
        <f>IF('SERVIÇOS EXECUTADOS'!$F24=0,0,(COUNTIF('SERVIÇOS EXECUTADOS'!$I24:$DH24,EB$10)/'SERVIÇOS EXECUTADOS'!$F24*100))</f>
        <v>0</v>
      </c>
      <c r="EC24" s="62">
        <f>IF('SERVIÇOS EXECUTADOS'!$F24=0,0,(COUNTIF('SERVIÇOS EXECUTADOS'!$I24:$DH24,EC$10)/'SERVIÇOS EXECUTADOS'!$F24*100))</f>
        <v>0</v>
      </c>
      <c r="ED24" s="62">
        <f>IF('SERVIÇOS EXECUTADOS'!$F24=0,0,(COUNTIF('SERVIÇOS EXECUTADOS'!$I24:$DH24,ED$10)/'SERVIÇOS EXECUTADOS'!$F24*100))</f>
        <v>0</v>
      </c>
      <c r="EE24" s="62">
        <f>IF('SERVIÇOS EXECUTADOS'!$F24=0,0,(COUNTIF('SERVIÇOS EXECUTADOS'!$I24:$DH24,EE$10)/'SERVIÇOS EXECUTADOS'!$F24*100))</f>
        <v>0</v>
      </c>
      <c r="EF24" s="62">
        <f>IF('SERVIÇOS EXECUTADOS'!$F24=0,0,(COUNTIF('SERVIÇOS EXECUTADOS'!$I24:$DH24,EF$10)/'SERVIÇOS EXECUTADOS'!$F24*100))</f>
        <v>0</v>
      </c>
      <c r="EG24" s="62">
        <f>IF('SERVIÇOS EXECUTADOS'!$F24=0,0,(COUNTIF('SERVIÇOS EXECUTADOS'!$I24:$DH24,EG$10)/'SERVIÇOS EXECUTADOS'!$F24*100))</f>
        <v>0</v>
      </c>
      <c r="EH24" s="62">
        <f>IF('SERVIÇOS EXECUTADOS'!$F24=0,0,(COUNTIF('SERVIÇOS EXECUTADOS'!$I24:$DH24,EH$10)/'SERVIÇOS EXECUTADOS'!$F24*100))</f>
        <v>0</v>
      </c>
      <c r="EI24" s="62">
        <f>IF('SERVIÇOS EXECUTADOS'!$F24=0,0,(COUNTIF('SERVIÇOS EXECUTADOS'!$I24:$DH24,EI$10)/'SERVIÇOS EXECUTADOS'!$F24*100))</f>
        <v>0</v>
      </c>
      <c r="EJ24" s="62">
        <f>IF('SERVIÇOS EXECUTADOS'!$F24=0,0,(COUNTIF('SERVIÇOS EXECUTADOS'!$I24:$DH24,EJ$10)/'SERVIÇOS EXECUTADOS'!$F24*100))</f>
        <v>0</v>
      </c>
      <c r="EK24" s="62">
        <f>IF('SERVIÇOS EXECUTADOS'!$F24=0,0,(COUNTIF('SERVIÇOS EXECUTADOS'!$I24:$DH24,EK$10)/'SERVIÇOS EXECUTADOS'!$F24*100))</f>
        <v>0</v>
      </c>
      <c r="EL24" s="62">
        <f>IF('SERVIÇOS EXECUTADOS'!$F24=0,0,(COUNTIF('SERVIÇOS EXECUTADOS'!$I24:$DH24,EL$10)/'SERVIÇOS EXECUTADOS'!$F24*100))</f>
        <v>0</v>
      </c>
      <c r="EM24" s="62">
        <f>IF('SERVIÇOS EXECUTADOS'!$F24=0,0,(COUNTIF('SERVIÇOS EXECUTADOS'!$I24:$DH24,EM$10)/'SERVIÇOS EXECUTADOS'!$F24*100))</f>
        <v>0</v>
      </c>
      <c r="EN24" s="62">
        <f>IF('SERVIÇOS EXECUTADOS'!$F24=0,0,(COUNTIF('SERVIÇOS EXECUTADOS'!$I24:$DH24,EN$10)/'SERVIÇOS EXECUTADOS'!$F24*100))</f>
        <v>0</v>
      </c>
      <c r="EO24" s="62">
        <f>IF('SERVIÇOS EXECUTADOS'!$F24=0,0,(COUNTIF('SERVIÇOS EXECUTADOS'!$I24:$DH24,EO$10)/'SERVIÇOS EXECUTADOS'!$F24*100))</f>
        <v>0</v>
      </c>
      <c r="EP24" s="62">
        <f>IF('SERVIÇOS EXECUTADOS'!$F24=0,0,(COUNTIF('SERVIÇOS EXECUTADOS'!$I24:$DH24,EP$10)/'SERVIÇOS EXECUTADOS'!$F24*100))</f>
        <v>0</v>
      </c>
      <c r="EQ24" s="62">
        <f>IF('SERVIÇOS EXECUTADOS'!$F24=0,0,(COUNTIF('SERVIÇOS EXECUTADOS'!$I24:$DH24,EQ$10)/'SERVIÇOS EXECUTADOS'!$F24*100))</f>
        <v>0</v>
      </c>
      <c r="ER24" s="62">
        <f>IF('SERVIÇOS EXECUTADOS'!$F24=0,0,(COUNTIF('SERVIÇOS EXECUTADOS'!$I24:$DH24,ER$10)/'SERVIÇOS EXECUTADOS'!$F24*100))</f>
        <v>0</v>
      </c>
      <c r="ES24" s="62">
        <f>IF('SERVIÇOS EXECUTADOS'!$F24=0,0,(COUNTIF('SERVIÇOS EXECUTADOS'!$I24:$DH24,ES$10)/'SERVIÇOS EXECUTADOS'!$F24*100))</f>
        <v>0</v>
      </c>
      <c r="ET24" s="62">
        <f>IF('SERVIÇOS EXECUTADOS'!$F24=0,0,(COUNTIF('SERVIÇOS EXECUTADOS'!$I24:$DH24,ET$10)/'SERVIÇOS EXECUTADOS'!$F24*100))</f>
        <v>0</v>
      </c>
      <c r="EU24" s="62">
        <f>IF('SERVIÇOS EXECUTADOS'!$F24=0,0,(COUNTIF('SERVIÇOS EXECUTADOS'!$I24:$DH24,EU$10)/'SERVIÇOS EXECUTADOS'!$F24*100))</f>
        <v>0</v>
      </c>
      <c r="EV24" s="62">
        <f>IF('SERVIÇOS EXECUTADOS'!$F24=0,0,(COUNTIF('SERVIÇOS EXECUTADOS'!$I24:$DH24,EV$10)/'SERVIÇOS EXECUTADOS'!$F24*100))</f>
        <v>0</v>
      </c>
      <c r="EW24" s="62">
        <f>IF('SERVIÇOS EXECUTADOS'!$F24=0,0,(COUNTIF('SERVIÇOS EXECUTADOS'!$I24:$DH24,EW$10)/'SERVIÇOS EXECUTADOS'!$F24*100))</f>
        <v>0</v>
      </c>
    </row>
    <row r="25" spans="1:153" ht="12" customHeight="1" outlineLevel="2">
      <c r="A25" s="1"/>
      <c r="B25" s="193"/>
      <c r="C25" s="196"/>
      <c r="D25" s="486"/>
      <c r="E25" s="192">
        <f t="shared" si="4"/>
        <v>0</v>
      </c>
      <c r="F25" s="489"/>
      <c r="G25" s="271" t="s">
        <v>42</v>
      </c>
      <c r="H25" s="131">
        <f t="shared" si="5"/>
        <v>0</v>
      </c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60">
        <f t="shared" si="6"/>
        <v>0</v>
      </c>
      <c r="DJ25" s="61">
        <f t="shared" si="7"/>
        <v>0</v>
      </c>
      <c r="DK25" s="61">
        <f t="shared" si="8"/>
        <v>0</v>
      </c>
      <c r="DL25" s="62">
        <f t="shared" si="9"/>
        <v>0</v>
      </c>
      <c r="DM25" s="62">
        <f t="shared" si="3"/>
        <v>0</v>
      </c>
      <c r="DN25" s="64" t="str">
        <f t="shared" si="10"/>
        <v/>
      </c>
      <c r="DO25" s="252" t="b">
        <f t="shared" si="2"/>
        <v>0</v>
      </c>
      <c r="DP25" s="188"/>
      <c r="DS25" s="62">
        <f>IF('SERVIÇOS EXECUTADOS'!$F25=0,0,(COUNTIF('SERVIÇOS EXECUTADOS'!$I25:$DH25,DS$10)/'SERVIÇOS EXECUTADOS'!$F25*100))</f>
        <v>0</v>
      </c>
      <c r="DT25" s="62">
        <f>IF('SERVIÇOS EXECUTADOS'!$F25=0,0,(COUNTIF('SERVIÇOS EXECUTADOS'!$I25:$DH25,DT$10)/'SERVIÇOS EXECUTADOS'!$F25*100))</f>
        <v>0</v>
      </c>
      <c r="DU25" s="62">
        <f>IF('SERVIÇOS EXECUTADOS'!$F25=0,0,(COUNTIF('SERVIÇOS EXECUTADOS'!$I25:$DH25,DU$10)/'SERVIÇOS EXECUTADOS'!$F25*100))</f>
        <v>0</v>
      </c>
      <c r="DV25" s="62">
        <f>IF('SERVIÇOS EXECUTADOS'!$F25=0,0,(COUNTIF('SERVIÇOS EXECUTADOS'!$I25:$DH25,DV$10)/'SERVIÇOS EXECUTADOS'!$F25*100))</f>
        <v>0</v>
      </c>
      <c r="DW25" s="62">
        <f>IF('SERVIÇOS EXECUTADOS'!$F25=0,0,(COUNTIF('SERVIÇOS EXECUTADOS'!$I25:$DH25,DW$10)/'SERVIÇOS EXECUTADOS'!$F25*100))</f>
        <v>0</v>
      </c>
      <c r="DX25" s="62">
        <f>IF('SERVIÇOS EXECUTADOS'!$F25=0,0,(COUNTIF('SERVIÇOS EXECUTADOS'!$I25:$DH25,DX$10)/'SERVIÇOS EXECUTADOS'!$F25*100))</f>
        <v>0</v>
      </c>
      <c r="DY25" s="62">
        <f>IF('SERVIÇOS EXECUTADOS'!$F25=0,0,(COUNTIF('SERVIÇOS EXECUTADOS'!$I25:$DH25,DY$10)/'SERVIÇOS EXECUTADOS'!$F25*100))</f>
        <v>0</v>
      </c>
      <c r="DZ25" s="62">
        <f>IF('SERVIÇOS EXECUTADOS'!$F25=0,0,(COUNTIF('SERVIÇOS EXECUTADOS'!$I25:$DH25,DZ$10)/'SERVIÇOS EXECUTADOS'!$F25*100))</f>
        <v>0</v>
      </c>
      <c r="EA25" s="62">
        <f>IF('SERVIÇOS EXECUTADOS'!$F25=0,0,(COUNTIF('SERVIÇOS EXECUTADOS'!$I25:$DH25,EA$10)/'SERVIÇOS EXECUTADOS'!$F25*100))</f>
        <v>0</v>
      </c>
      <c r="EB25" s="62">
        <f>IF('SERVIÇOS EXECUTADOS'!$F25=0,0,(COUNTIF('SERVIÇOS EXECUTADOS'!$I25:$DH25,EB$10)/'SERVIÇOS EXECUTADOS'!$F25*100))</f>
        <v>0</v>
      </c>
      <c r="EC25" s="62">
        <f>IF('SERVIÇOS EXECUTADOS'!$F25=0,0,(COUNTIF('SERVIÇOS EXECUTADOS'!$I25:$DH25,EC$10)/'SERVIÇOS EXECUTADOS'!$F25*100))</f>
        <v>0</v>
      </c>
      <c r="ED25" s="62">
        <f>IF('SERVIÇOS EXECUTADOS'!$F25=0,0,(COUNTIF('SERVIÇOS EXECUTADOS'!$I25:$DH25,ED$10)/'SERVIÇOS EXECUTADOS'!$F25*100))</f>
        <v>0</v>
      </c>
      <c r="EE25" s="62">
        <f>IF('SERVIÇOS EXECUTADOS'!$F25=0,0,(COUNTIF('SERVIÇOS EXECUTADOS'!$I25:$DH25,EE$10)/'SERVIÇOS EXECUTADOS'!$F25*100))</f>
        <v>0</v>
      </c>
      <c r="EF25" s="62">
        <f>IF('SERVIÇOS EXECUTADOS'!$F25=0,0,(COUNTIF('SERVIÇOS EXECUTADOS'!$I25:$DH25,EF$10)/'SERVIÇOS EXECUTADOS'!$F25*100))</f>
        <v>0</v>
      </c>
      <c r="EG25" s="62">
        <f>IF('SERVIÇOS EXECUTADOS'!$F25=0,0,(COUNTIF('SERVIÇOS EXECUTADOS'!$I25:$DH25,EG$10)/'SERVIÇOS EXECUTADOS'!$F25*100))</f>
        <v>0</v>
      </c>
      <c r="EH25" s="62">
        <f>IF('SERVIÇOS EXECUTADOS'!$F25=0,0,(COUNTIF('SERVIÇOS EXECUTADOS'!$I25:$DH25,EH$10)/'SERVIÇOS EXECUTADOS'!$F25*100))</f>
        <v>0</v>
      </c>
      <c r="EI25" s="62">
        <f>IF('SERVIÇOS EXECUTADOS'!$F25=0,0,(COUNTIF('SERVIÇOS EXECUTADOS'!$I25:$DH25,EI$10)/'SERVIÇOS EXECUTADOS'!$F25*100))</f>
        <v>0</v>
      </c>
      <c r="EJ25" s="62">
        <f>IF('SERVIÇOS EXECUTADOS'!$F25=0,0,(COUNTIF('SERVIÇOS EXECUTADOS'!$I25:$DH25,EJ$10)/'SERVIÇOS EXECUTADOS'!$F25*100))</f>
        <v>0</v>
      </c>
      <c r="EK25" s="62">
        <f>IF('SERVIÇOS EXECUTADOS'!$F25=0,0,(COUNTIF('SERVIÇOS EXECUTADOS'!$I25:$DH25,EK$10)/'SERVIÇOS EXECUTADOS'!$F25*100))</f>
        <v>0</v>
      </c>
      <c r="EL25" s="62">
        <f>IF('SERVIÇOS EXECUTADOS'!$F25=0,0,(COUNTIF('SERVIÇOS EXECUTADOS'!$I25:$DH25,EL$10)/'SERVIÇOS EXECUTADOS'!$F25*100))</f>
        <v>0</v>
      </c>
      <c r="EM25" s="62">
        <f>IF('SERVIÇOS EXECUTADOS'!$F25=0,0,(COUNTIF('SERVIÇOS EXECUTADOS'!$I25:$DH25,EM$10)/'SERVIÇOS EXECUTADOS'!$F25*100))</f>
        <v>0</v>
      </c>
      <c r="EN25" s="62">
        <f>IF('SERVIÇOS EXECUTADOS'!$F25=0,0,(COUNTIF('SERVIÇOS EXECUTADOS'!$I25:$DH25,EN$10)/'SERVIÇOS EXECUTADOS'!$F25*100))</f>
        <v>0</v>
      </c>
      <c r="EO25" s="62">
        <f>IF('SERVIÇOS EXECUTADOS'!$F25=0,0,(COUNTIF('SERVIÇOS EXECUTADOS'!$I25:$DH25,EO$10)/'SERVIÇOS EXECUTADOS'!$F25*100))</f>
        <v>0</v>
      </c>
      <c r="EP25" s="62">
        <f>IF('SERVIÇOS EXECUTADOS'!$F25=0,0,(COUNTIF('SERVIÇOS EXECUTADOS'!$I25:$DH25,EP$10)/'SERVIÇOS EXECUTADOS'!$F25*100))</f>
        <v>0</v>
      </c>
      <c r="EQ25" s="62">
        <f>IF('SERVIÇOS EXECUTADOS'!$F25=0,0,(COUNTIF('SERVIÇOS EXECUTADOS'!$I25:$DH25,EQ$10)/'SERVIÇOS EXECUTADOS'!$F25*100))</f>
        <v>0</v>
      </c>
      <c r="ER25" s="62">
        <f>IF('SERVIÇOS EXECUTADOS'!$F25=0,0,(COUNTIF('SERVIÇOS EXECUTADOS'!$I25:$DH25,ER$10)/'SERVIÇOS EXECUTADOS'!$F25*100))</f>
        <v>0</v>
      </c>
      <c r="ES25" s="62">
        <f>IF('SERVIÇOS EXECUTADOS'!$F25=0,0,(COUNTIF('SERVIÇOS EXECUTADOS'!$I25:$DH25,ES$10)/'SERVIÇOS EXECUTADOS'!$F25*100))</f>
        <v>0</v>
      </c>
      <c r="ET25" s="62">
        <f>IF('SERVIÇOS EXECUTADOS'!$F25=0,0,(COUNTIF('SERVIÇOS EXECUTADOS'!$I25:$DH25,ET$10)/'SERVIÇOS EXECUTADOS'!$F25*100))</f>
        <v>0</v>
      </c>
      <c r="EU25" s="62">
        <f>IF('SERVIÇOS EXECUTADOS'!$F25=0,0,(COUNTIF('SERVIÇOS EXECUTADOS'!$I25:$DH25,EU$10)/'SERVIÇOS EXECUTADOS'!$F25*100))</f>
        <v>0</v>
      </c>
      <c r="EV25" s="62">
        <f>IF('SERVIÇOS EXECUTADOS'!$F25=0,0,(COUNTIF('SERVIÇOS EXECUTADOS'!$I25:$DH25,EV$10)/'SERVIÇOS EXECUTADOS'!$F25*100))</f>
        <v>0</v>
      </c>
      <c r="EW25" s="62">
        <f>IF('SERVIÇOS EXECUTADOS'!$F25=0,0,(COUNTIF('SERVIÇOS EXECUTADOS'!$I25:$DH25,EW$10)/'SERVIÇOS EXECUTADOS'!$F25*100))</f>
        <v>0</v>
      </c>
    </row>
    <row r="26" spans="1:153" ht="12" customHeight="1" outlineLevel="2">
      <c r="A26" s="1"/>
      <c r="B26" s="193"/>
      <c r="C26" s="196"/>
      <c r="D26" s="486"/>
      <c r="E26" s="192">
        <f t="shared" si="4"/>
        <v>0</v>
      </c>
      <c r="F26" s="489"/>
      <c r="G26" s="271" t="s">
        <v>42</v>
      </c>
      <c r="H26" s="131">
        <f t="shared" si="5"/>
        <v>0</v>
      </c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60">
        <f t="shared" si="6"/>
        <v>0</v>
      </c>
      <c r="DJ26" s="61">
        <f t="shared" si="7"/>
        <v>0</v>
      </c>
      <c r="DK26" s="61">
        <f t="shared" si="8"/>
        <v>0</v>
      </c>
      <c r="DL26" s="62">
        <f t="shared" si="9"/>
        <v>0</v>
      </c>
      <c r="DM26" s="62">
        <f t="shared" si="3"/>
        <v>0</v>
      </c>
      <c r="DN26" s="64" t="str">
        <f t="shared" si="10"/>
        <v/>
      </c>
      <c r="DO26" s="252" t="b">
        <f t="shared" si="2"/>
        <v>0</v>
      </c>
      <c r="DP26" s="188"/>
      <c r="DS26" s="62">
        <f>IF('SERVIÇOS EXECUTADOS'!$F26=0,0,(COUNTIF('SERVIÇOS EXECUTADOS'!$I26:$DH26,DS$10)/'SERVIÇOS EXECUTADOS'!$F26*100))</f>
        <v>0</v>
      </c>
      <c r="DT26" s="62">
        <f>IF('SERVIÇOS EXECUTADOS'!$F26=0,0,(COUNTIF('SERVIÇOS EXECUTADOS'!$I26:$DH26,DT$10)/'SERVIÇOS EXECUTADOS'!$F26*100))</f>
        <v>0</v>
      </c>
      <c r="DU26" s="62">
        <f>IF('SERVIÇOS EXECUTADOS'!$F26=0,0,(COUNTIF('SERVIÇOS EXECUTADOS'!$I26:$DH26,DU$10)/'SERVIÇOS EXECUTADOS'!$F26*100))</f>
        <v>0</v>
      </c>
      <c r="DV26" s="62">
        <f>IF('SERVIÇOS EXECUTADOS'!$F26=0,0,(COUNTIF('SERVIÇOS EXECUTADOS'!$I26:$DH26,DV$10)/'SERVIÇOS EXECUTADOS'!$F26*100))</f>
        <v>0</v>
      </c>
      <c r="DW26" s="62">
        <f>IF('SERVIÇOS EXECUTADOS'!$F26=0,0,(COUNTIF('SERVIÇOS EXECUTADOS'!$I26:$DH26,DW$10)/'SERVIÇOS EXECUTADOS'!$F26*100))</f>
        <v>0</v>
      </c>
      <c r="DX26" s="62">
        <f>IF('SERVIÇOS EXECUTADOS'!$F26=0,0,(COUNTIF('SERVIÇOS EXECUTADOS'!$I26:$DH26,DX$10)/'SERVIÇOS EXECUTADOS'!$F26*100))</f>
        <v>0</v>
      </c>
      <c r="DY26" s="62">
        <f>IF('SERVIÇOS EXECUTADOS'!$F26=0,0,(COUNTIF('SERVIÇOS EXECUTADOS'!$I26:$DH26,DY$10)/'SERVIÇOS EXECUTADOS'!$F26*100))</f>
        <v>0</v>
      </c>
      <c r="DZ26" s="62">
        <f>IF('SERVIÇOS EXECUTADOS'!$F26=0,0,(COUNTIF('SERVIÇOS EXECUTADOS'!$I26:$DH26,DZ$10)/'SERVIÇOS EXECUTADOS'!$F26*100))</f>
        <v>0</v>
      </c>
      <c r="EA26" s="62">
        <f>IF('SERVIÇOS EXECUTADOS'!$F26=0,0,(COUNTIF('SERVIÇOS EXECUTADOS'!$I26:$DH26,EA$10)/'SERVIÇOS EXECUTADOS'!$F26*100))</f>
        <v>0</v>
      </c>
      <c r="EB26" s="62">
        <f>IF('SERVIÇOS EXECUTADOS'!$F26=0,0,(COUNTIF('SERVIÇOS EXECUTADOS'!$I26:$DH26,EB$10)/'SERVIÇOS EXECUTADOS'!$F26*100))</f>
        <v>0</v>
      </c>
      <c r="EC26" s="62">
        <f>IF('SERVIÇOS EXECUTADOS'!$F26=0,0,(COUNTIF('SERVIÇOS EXECUTADOS'!$I26:$DH26,EC$10)/'SERVIÇOS EXECUTADOS'!$F26*100))</f>
        <v>0</v>
      </c>
      <c r="ED26" s="62">
        <f>IF('SERVIÇOS EXECUTADOS'!$F26=0,0,(COUNTIF('SERVIÇOS EXECUTADOS'!$I26:$DH26,ED$10)/'SERVIÇOS EXECUTADOS'!$F26*100))</f>
        <v>0</v>
      </c>
      <c r="EE26" s="62">
        <f>IF('SERVIÇOS EXECUTADOS'!$F26=0,0,(COUNTIF('SERVIÇOS EXECUTADOS'!$I26:$DH26,EE$10)/'SERVIÇOS EXECUTADOS'!$F26*100))</f>
        <v>0</v>
      </c>
      <c r="EF26" s="62">
        <f>IF('SERVIÇOS EXECUTADOS'!$F26=0,0,(COUNTIF('SERVIÇOS EXECUTADOS'!$I26:$DH26,EF$10)/'SERVIÇOS EXECUTADOS'!$F26*100))</f>
        <v>0</v>
      </c>
      <c r="EG26" s="62">
        <f>IF('SERVIÇOS EXECUTADOS'!$F26=0,0,(COUNTIF('SERVIÇOS EXECUTADOS'!$I26:$DH26,EG$10)/'SERVIÇOS EXECUTADOS'!$F26*100))</f>
        <v>0</v>
      </c>
      <c r="EH26" s="62">
        <f>IF('SERVIÇOS EXECUTADOS'!$F26=0,0,(COUNTIF('SERVIÇOS EXECUTADOS'!$I26:$DH26,EH$10)/'SERVIÇOS EXECUTADOS'!$F26*100))</f>
        <v>0</v>
      </c>
      <c r="EI26" s="62">
        <f>IF('SERVIÇOS EXECUTADOS'!$F26=0,0,(COUNTIF('SERVIÇOS EXECUTADOS'!$I26:$DH26,EI$10)/'SERVIÇOS EXECUTADOS'!$F26*100))</f>
        <v>0</v>
      </c>
      <c r="EJ26" s="62">
        <f>IF('SERVIÇOS EXECUTADOS'!$F26=0,0,(COUNTIF('SERVIÇOS EXECUTADOS'!$I26:$DH26,EJ$10)/'SERVIÇOS EXECUTADOS'!$F26*100))</f>
        <v>0</v>
      </c>
      <c r="EK26" s="62">
        <f>IF('SERVIÇOS EXECUTADOS'!$F26=0,0,(COUNTIF('SERVIÇOS EXECUTADOS'!$I26:$DH26,EK$10)/'SERVIÇOS EXECUTADOS'!$F26*100))</f>
        <v>0</v>
      </c>
      <c r="EL26" s="62">
        <f>IF('SERVIÇOS EXECUTADOS'!$F26=0,0,(COUNTIF('SERVIÇOS EXECUTADOS'!$I26:$DH26,EL$10)/'SERVIÇOS EXECUTADOS'!$F26*100))</f>
        <v>0</v>
      </c>
      <c r="EM26" s="62">
        <f>IF('SERVIÇOS EXECUTADOS'!$F26=0,0,(COUNTIF('SERVIÇOS EXECUTADOS'!$I26:$DH26,EM$10)/'SERVIÇOS EXECUTADOS'!$F26*100))</f>
        <v>0</v>
      </c>
      <c r="EN26" s="62">
        <f>IF('SERVIÇOS EXECUTADOS'!$F26=0,0,(COUNTIF('SERVIÇOS EXECUTADOS'!$I26:$DH26,EN$10)/'SERVIÇOS EXECUTADOS'!$F26*100))</f>
        <v>0</v>
      </c>
      <c r="EO26" s="62">
        <f>IF('SERVIÇOS EXECUTADOS'!$F26=0,0,(COUNTIF('SERVIÇOS EXECUTADOS'!$I26:$DH26,EO$10)/'SERVIÇOS EXECUTADOS'!$F26*100))</f>
        <v>0</v>
      </c>
      <c r="EP26" s="62">
        <f>IF('SERVIÇOS EXECUTADOS'!$F26=0,0,(COUNTIF('SERVIÇOS EXECUTADOS'!$I26:$DH26,EP$10)/'SERVIÇOS EXECUTADOS'!$F26*100))</f>
        <v>0</v>
      </c>
      <c r="EQ26" s="62">
        <f>IF('SERVIÇOS EXECUTADOS'!$F26=0,0,(COUNTIF('SERVIÇOS EXECUTADOS'!$I26:$DH26,EQ$10)/'SERVIÇOS EXECUTADOS'!$F26*100))</f>
        <v>0</v>
      </c>
      <c r="ER26" s="62">
        <f>IF('SERVIÇOS EXECUTADOS'!$F26=0,0,(COUNTIF('SERVIÇOS EXECUTADOS'!$I26:$DH26,ER$10)/'SERVIÇOS EXECUTADOS'!$F26*100))</f>
        <v>0</v>
      </c>
      <c r="ES26" s="62">
        <f>IF('SERVIÇOS EXECUTADOS'!$F26=0,0,(COUNTIF('SERVIÇOS EXECUTADOS'!$I26:$DH26,ES$10)/'SERVIÇOS EXECUTADOS'!$F26*100))</f>
        <v>0</v>
      </c>
      <c r="ET26" s="62">
        <f>IF('SERVIÇOS EXECUTADOS'!$F26=0,0,(COUNTIF('SERVIÇOS EXECUTADOS'!$I26:$DH26,ET$10)/'SERVIÇOS EXECUTADOS'!$F26*100))</f>
        <v>0</v>
      </c>
      <c r="EU26" s="62">
        <f>IF('SERVIÇOS EXECUTADOS'!$F26=0,0,(COUNTIF('SERVIÇOS EXECUTADOS'!$I26:$DH26,EU$10)/'SERVIÇOS EXECUTADOS'!$F26*100))</f>
        <v>0</v>
      </c>
      <c r="EV26" s="62">
        <f>IF('SERVIÇOS EXECUTADOS'!$F26=0,0,(COUNTIF('SERVIÇOS EXECUTADOS'!$I26:$DH26,EV$10)/'SERVIÇOS EXECUTADOS'!$F26*100))</f>
        <v>0</v>
      </c>
      <c r="EW26" s="62">
        <f>IF('SERVIÇOS EXECUTADOS'!$F26=0,0,(COUNTIF('SERVIÇOS EXECUTADOS'!$I26:$DH26,EW$10)/'SERVIÇOS EXECUTADOS'!$F26*100))</f>
        <v>0</v>
      </c>
    </row>
    <row r="27" spans="1:153" ht="12" customHeight="1" outlineLevel="1">
      <c r="A27" s="1"/>
      <c r="B27" s="305" t="s">
        <v>60</v>
      </c>
      <c r="C27" s="306" t="s">
        <v>61</v>
      </c>
      <c r="D27" s="307">
        <f>SUM(D28:D43)</f>
        <v>0</v>
      </c>
      <c r="E27" s="308">
        <f>IF(D27=0,0,(D27/$D$401)*100)</f>
        <v>0</v>
      </c>
      <c r="F27" s="312"/>
      <c r="G27" s="312"/>
      <c r="H27" s="312">
        <f t="shared" si="5"/>
        <v>0</v>
      </c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310"/>
      <c r="AK27" s="310"/>
      <c r="AL27" s="310"/>
      <c r="AM27" s="310"/>
      <c r="AN27" s="310"/>
      <c r="AO27" s="310"/>
      <c r="AP27" s="310"/>
      <c r="AQ27" s="310"/>
      <c r="AR27" s="310"/>
      <c r="AS27" s="310"/>
      <c r="AT27" s="310"/>
      <c r="AU27" s="310"/>
      <c r="AV27" s="310"/>
      <c r="AW27" s="310"/>
      <c r="AX27" s="310"/>
      <c r="AY27" s="310"/>
      <c r="AZ27" s="310"/>
      <c r="BA27" s="310"/>
      <c r="BB27" s="310"/>
      <c r="BC27" s="310"/>
      <c r="BD27" s="310"/>
      <c r="BE27" s="310"/>
      <c r="BF27" s="310"/>
      <c r="BG27" s="310"/>
      <c r="BH27" s="310"/>
      <c r="BI27" s="310"/>
      <c r="BJ27" s="310"/>
      <c r="BK27" s="310"/>
      <c r="BL27" s="310"/>
      <c r="BM27" s="310"/>
      <c r="BN27" s="310"/>
      <c r="BO27" s="310"/>
      <c r="BP27" s="310"/>
      <c r="BQ27" s="310"/>
      <c r="BR27" s="310"/>
      <c r="BS27" s="310"/>
      <c r="BT27" s="310"/>
      <c r="BU27" s="310"/>
      <c r="BV27" s="310"/>
      <c r="BW27" s="310"/>
      <c r="BX27" s="310"/>
      <c r="BY27" s="310"/>
      <c r="BZ27" s="310"/>
      <c r="CA27" s="310"/>
      <c r="CB27" s="310"/>
      <c r="CC27" s="310"/>
      <c r="CD27" s="310"/>
      <c r="CE27" s="310"/>
      <c r="CF27" s="310"/>
      <c r="CG27" s="310"/>
      <c r="CH27" s="310"/>
      <c r="CI27" s="310"/>
      <c r="CJ27" s="310"/>
      <c r="CK27" s="310"/>
      <c r="CL27" s="310"/>
      <c r="CM27" s="310"/>
      <c r="CN27" s="310"/>
      <c r="CO27" s="310"/>
      <c r="CP27" s="310"/>
      <c r="CQ27" s="310"/>
      <c r="CR27" s="310"/>
      <c r="CS27" s="310"/>
      <c r="CT27" s="310"/>
      <c r="CU27" s="310"/>
      <c r="CV27" s="310"/>
      <c r="CW27" s="310"/>
      <c r="CX27" s="310"/>
      <c r="CY27" s="310"/>
      <c r="CZ27" s="310"/>
      <c r="DA27" s="310"/>
      <c r="DB27" s="310"/>
      <c r="DC27" s="310"/>
      <c r="DD27" s="310"/>
      <c r="DE27" s="310"/>
      <c r="DF27" s="310"/>
      <c r="DG27" s="310"/>
      <c r="DH27" s="310"/>
      <c r="DI27" s="311"/>
      <c r="DJ27" s="312"/>
      <c r="DK27" s="309"/>
      <c r="DL27" s="313"/>
      <c r="DM27" s="313">
        <f t="shared" si="3"/>
        <v>0</v>
      </c>
      <c r="DN27" s="350">
        <f>SUM(DN28:DN43)</f>
        <v>0</v>
      </c>
      <c r="DO27" s="314" t="b">
        <f t="shared" si="2"/>
        <v>1</v>
      </c>
      <c r="DP27" s="315"/>
      <c r="DQ27" s="316"/>
      <c r="DR27" s="316"/>
      <c r="DS27" s="317">
        <f>IF('SERVIÇOS EXECUTADOS'!$F27=0,0,(COUNTIF('SERVIÇOS EXECUTADOS'!$I27:$DH27,DS$10)/'SERVIÇOS EXECUTADOS'!$F27*100))</f>
        <v>0</v>
      </c>
      <c r="DT27" s="317">
        <f>IF('SERVIÇOS EXECUTADOS'!$F27=0,0,(COUNTIF('SERVIÇOS EXECUTADOS'!$I27:$DH27,DT$10)/'SERVIÇOS EXECUTADOS'!$F27*100))</f>
        <v>0</v>
      </c>
      <c r="DU27" s="317">
        <f>IF('SERVIÇOS EXECUTADOS'!$F27=0,0,(COUNTIF('SERVIÇOS EXECUTADOS'!$I27:$DH27,DU$10)/'SERVIÇOS EXECUTADOS'!$F27*100))</f>
        <v>0</v>
      </c>
      <c r="DV27" s="317">
        <f>IF('SERVIÇOS EXECUTADOS'!$F27=0,0,(COUNTIF('SERVIÇOS EXECUTADOS'!$I27:$DH27,DV$10)/'SERVIÇOS EXECUTADOS'!$F27*100))</f>
        <v>0</v>
      </c>
      <c r="DW27" s="317">
        <f>IF('SERVIÇOS EXECUTADOS'!$F27=0,0,(COUNTIF('SERVIÇOS EXECUTADOS'!$I27:$DH27,DW$10)/'SERVIÇOS EXECUTADOS'!$F27*100))</f>
        <v>0</v>
      </c>
      <c r="DX27" s="317">
        <f>IF('SERVIÇOS EXECUTADOS'!$F27=0,0,(COUNTIF('SERVIÇOS EXECUTADOS'!$I27:$DH27,DX$10)/'SERVIÇOS EXECUTADOS'!$F27*100))</f>
        <v>0</v>
      </c>
      <c r="DY27" s="317">
        <f>IF('SERVIÇOS EXECUTADOS'!$F27=0,0,(COUNTIF('SERVIÇOS EXECUTADOS'!$I27:$DH27,DY$10)/'SERVIÇOS EXECUTADOS'!$F27*100))</f>
        <v>0</v>
      </c>
      <c r="DZ27" s="317">
        <f>IF('SERVIÇOS EXECUTADOS'!$F27=0,0,(COUNTIF('SERVIÇOS EXECUTADOS'!$I27:$DH27,DZ$10)/'SERVIÇOS EXECUTADOS'!$F27*100))</f>
        <v>0</v>
      </c>
      <c r="EA27" s="317">
        <f>IF('SERVIÇOS EXECUTADOS'!$F27=0,0,(COUNTIF('SERVIÇOS EXECUTADOS'!$I27:$DH27,EA$10)/'SERVIÇOS EXECUTADOS'!$F27*100))</f>
        <v>0</v>
      </c>
      <c r="EB27" s="317">
        <f>IF('SERVIÇOS EXECUTADOS'!$F27=0,0,(COUNTIF('SERVIÇOS EXECUTADOS'!$I27:$DH27,EB$10)/'SERVIÇOS EXECUTADOS'!$F27*100))</f>
        <v>0</v>
      </c>
      <c r="EC27" s="317">
        <f>IF('SERVIÇOS EXECUTADOS'!$F27=0,0,(COUNTIF('SERVIÇOS EXECUTADOS'!$I27:$DH27,EC$10)/'SERVIÇOS EXECUTADOS'!$F27*100))</f>
        <v>0</v>
      </c>
      <c r="ED27" s="317">
        <f>IF('SERVIÇOS EXECUTADOS'!$F27=0,0,(COUNTIF('SERVIÇOS EXECUTADOS'!$I27:$DH27,ED$10)/'SERVIÇOS EXECUTADOS'!$F27*100))</f>
        <v>0</v>
      </c>
      <c r="EE27" s="317">
        <f>IF('SERVIÇOS EXECUTADOS'!$F27=0,0,(COUNTIF('SERVIÇOS EXECUTADOS'!$I27:$DH27,EE$10)/'SERVIÇOS EXECUTADOS'!$F27*100))</f>
        <v>0</v>
      </c>
      <c r="EF27" s="317">
        <f>IF('SERVIÇOS EXECUTADOS'!$F27=0,0,(COUNTIF('SERVIÇOS EXECUTADOS'!$I27:$DH27,EF$10)/'SERVIÇOS EXECUTADOS'!$F27*100))</f>
        <v>0</v>
      </c>
      <c r="EG27" s="317">
        <f>IF('SERVIÇOS EXECUTADOS'!$F27=0,0,(COUNTIF('SERVIÇOS EXECUTADOS'!$I27:$DH27,EG$10)/'SERVIÇOS EXECUTADOS'!$F27*100))</f>
        <v>0</v>
      </c>
      <c r="EH27" s="317">
        <f>IF('SERVIÇOS EXECUTADOS'!$F27=0,0,(COUNTIF('SERVIÇOS EXECUTADOS'!$I27:$DH27,EH$10)/'SERVIÇOS EXECUTADOS'!$F27*100))</f>
        <v>0</v>
      </c>
      <c r="EI27" s="317">
        <f>IF('SERVIÇOS EXECUTADOS'!$F27=0,0,(COUNTIF('SERVIÇOS EXECUTADOS'!$I27:$DH27,EI$10)/'SERVIÇOS EXECUTADOS'!$F27*100))</f>
        <v>0</v>
      </c>
      <c r="EJ27" s="317">
        <f>IF('SERVIÇOS EXECUTADOS'!$F27=0,0,(COUNTIF('SERVIÇOS EXECUTADOS'!$I27:$DH27,EJ$10)/'SERVIÇOS EXECUTADOS'!$F27*100))</f>
        <v>0</v>
      </c>
      <c r="EK27" s="317">
        <f>IF('SERVIÇOS EXECUTADOS'!$F27=0,0,(COUNTIF('SERVIÇOS EXECUTADOS'!$I27:$DH27,EK$10)/'SERVIÇOS EXECUTADOS'!$F27*100))</f>
        <v>0</v>
      </c>
      <c r="EL27" s="317">
        <f>IF('SERVIÇOS EXECUTADOS'!$F27=0,0,(COUNTIF('SERVIÇOS EXECUTADOS'!$I27:$DH27,EL$10)/'SERVIÇOS EXECUTADOS'!$F27*100))</f>
        <v>0</v>
      </c>
      <c r="EM27" s="317">
        <f>IF('SERVIÇOS EXECUTADOS'!$F27=0,0,(COUNTIF('SERVIÇOS EXECUTADOS'!$I27:$DH27,EM$10)/'SERVIÇOS EXECUTADOS'!$F27*100))</f>
        <v>0</v>
      </c>
      <c r="EN27" s="317">
        <f>IF('SERVIÇOS EXECUTADOS'!$F27=0,0,(COUNTIF('SERVIÇOS EXECUTADOS'!$I27:$DH27,EN$10)/'SERVIÇOS EXECUTADOS'!$F27*100))</f>
        <v>0</v>
      </c>
      <c r="EO27" s="317">
        <f>IF('SERVIÇOS EXECUTADOS'!$F27=0,0,(COUNTIF('SERVIÇOS EXECUTADOS'!$I27:$DH27,EO$10)/'SERVIÇOS EXECUTADOS'!$F27*100))</f>
        <v>0</v>
      </c>
      <c r="EP27" s="317">
        <f>IF('SERVIÇOS EXECUTADOS'!$F27=0,0,(COUNTIF('SERVIÇOS EXECUTADOS'!$I27:$DH27,EP$10)/'SERVIÇOS EXECUTADOS'!$F27*100))</f>
        <v>0</v>
      </c>
      <c r="EQ27" s="317">
        <f>IF('SERVIÇOS EXECUTADOS'!$F27=0,0,(COUNTIF('SERVIÇOS EXECUTADOS'!$I27:$DH27,EQ$10)/'SERVIÇOS EXECUTADOS'!$F27*100))</f>
        <v>0</v>
      </c>
      <c r="ER27" s="317">
        <f>IF('SERVIÇOS EXECUTADOS'!$F27=0,0,(COUNTIF('SERVIÇOS EXECUTADOS'!$I27:$DH27,ER$10)/'SERVIÇOS EXECUTADOS'!$F27*100))</f>
        <v>0</v>
      </c>
      <c r="ES27" s="317">
        <f>IF('SERVIÇOS EXECUTADOS'!$F27=0,0,(COUNTIF('SERVIÇOS EXECUTADOS'!$I27:$DH27,ES$10)/'SERVIÇOS EXECUTADOS'!$F27*100))</f>
        <v>0</v>
      </c>
      <c r="ET27" s="317">
        <f>IF('SERVIÇOS EXECUTADOS'!$F27=0,0,(COUNTIF('SERVIÇOS EXECUTADOS'!$I27:$DH27,ET$10)/'SERVIÇOS EXECUTADOS'!$F27*100))</f>
        <v>0</v>
      </c>
      <c r="EU27" s="317">
        <f>IF('SERVIÇOS EXECUTADOS'!$F27=0,0,(COUNTIF('SERVIÇOS EXECUTADOS'!$I27:$DH27,EU$10)/'SERVIÇOS EXECUTADOS'!$F27*100))</f>
        <v>0</v>
      </c>
      <c r="EV27" s="317">
        <f>IF('SERVIÇOS EXECUTADOS'!$F27=0,0,(COUNTIF('SERVIÇOS EXECUTADOS'!$I27:$DH27,EV$10)/'SERVIÇOS EXECUTADOS'!$F27*100))</f>
        <v>0</v>
      </c>
      <c r="EW27" s="317">
        <f>IF('SERVIÇOS EXECUTADOS'!$F27=0,0,(COUNTIF('SERVIÇOS EXECUTADOS'!$I27:$DH27,EW$10)/'SERVIÇOS EXECUTADOS'!$F27*100))</f>
        <v>0</v>
      </c>
    </row>
    <row r="28" spans="1:153" ht="12" customHeight="1" outlineLevel="2">
      <c r="A28" s="1"/>
      <c r="B28" s="197" t="s">
        <v>62</v>
      </c>
      <c r="C28" s="196" t="s">
        <v>63</v>
      </c>
      <c r="D28" s="486"/>
      <c r="E28" s="192">
        <f t="shared" si="4"/>
        <v>0</v>
      </c>
      <c r="F28" s="489"/>
      <c r="G28" s="271" t="s">
        <v>42</v>
      </c>
      <c r="H28" s="131">
        <f t="shared" si="5"/>
        <v>0</v>
      </c>
      <c r="I28" s="68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8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60">
        <f t="shared" ref="DI28:DI43" si="11">COUNTIF(I28:DH28,"&lt;"&amp;$G$2)</f>
        <v>0</v>
      </c>
      <c r="DJ28" s="61">
        <f t="shared" ref="DJ28:DJ43" si="12">COUNTIF(I28:DH28,$G$2)</f>
        <v>0</v>
      </c>
      <c r="DK28" s="61">
        <f t="shared" ref="DK28:DK43" si="13">+DJ28+DI28</f>
        <v>0</v>
      </c>
      <c r="DL28" s="62">
        <f t="shared" ref="DL28:DL43" si="14">IF(F28=0,0,(DJ28/F28)*100)</f>
        <v>0</v>
      </c>
      <c r="DM28" s="62">
        <f t="shared" si="3"/>
        <v>0</v>
      </c>
      <c r="DN28" s="64" t="str">
        <f t="shared" ref="DN28:DN43" si="15">IFERROR(DK28/F28*E28,"")</f>
        <v/>
      </c>
      <c r="DO28" s="252" t="b">
        <f t="shared" si="2"/>
        <v>0</v>
      </c>
      <c r="DP28" s="188"/>
      <c r="DS28" s="62">
        <f>IF('SERVIÇOS EXECUTADOS'!$F28=0,0,(COUNTIF('SERVIÇOS EXECUTADOS'!$I28:$DH28,DS$10)/'SERVIÇOS EXECUTADOS'!$F28*100))</f>
        <v>0</v>
      </c>
      <c r="DT28" s="62">
        <f>IF('SERVIÇOS EXECUTADOS'!$F28=0,0,(COUNTIF('SERVIÇOS EXECUTADOS'!$I28:$DH28,DT$10)/'SERVIÇOS EXECUTADOS'!$F28*100))</f>
        <v>0</v>
      </c>
      <c r="DU28" s="62">
        <f>IF('SERVIÇOS EXECUTADOS'!$F28=0,0,(COUNTIF('SERVIÇOS EXECUTADOS'!$I28:$DH28,DU$10)/'SERVIÇOS EXECUTADOS'!$F28*100))</f>
        <v>0</v>
      </c>
      <c r="DV28" s="62">
        <f>IF('SERVIÇOS EXECUTADOS'!$F28=0,0,(COUNTIF('SERVIÇOS EXECUTADOS'!$I28:$DH28,DV$10)/'SERVIÇOS EXECUTADOS'!$F28*100))</f>
        <v>0</v>
      </c>
      <c r="DW28" s="62">
        <f>IF('SERVIÇOS EXECUTADOS'!$F28=0,0,(COUNTIF('SERVIÇOS EXECUTADOS'!$I28:$DH28,DW$10)/'SERVIÇOS EXECUTADOS'!$F28*100))</f>
        <v>0</v>
      </c>
      <c r="DX28" s="62">
        <f>IF('SERVIÇOS EXECUTADOS'!$F28=0,0,(COUNTIF('SERVIÇOS EXECUTADOS'!$I28:$DH28,DX$10)/'SERVIÇOS EXECUTADOS'!$F28*100))</f>
        <v>0</v>
      </c>
      <c r="DY28" s="62">
        <f>IF('SERVIÇOS EXECUTADOS'!$F28=0,0,(COUNTIF('SERVIÇOS EXECUTADOS'!$I28:$DH28,DY$10)/'SERVIÇOS EXECUTADOS'!$F28*100))</f>
        <v>0</v>
      </c>
      <c r="DZ28" s="62">
        <f>IF('SERVIÇOS EXECUTADOS'!$F28=0,0,(COUNTIF('SERVIÇOS EXECUTADOS'!$I28:$DH28,DZ$10)/'SERVIÇOS EXECUTADOS'!$F28*100))</f>
        <v>0</v>
      </c>
      <c r="EA28" s="62">
        <f>IF('SERVIÇOS EXECUTADOS'!$F28=0,0,(COUNTIF('SERVIÇOS EXECUTADOS'!$I28:$DH28,EA$10)/'SERVIÇOS EXECUTADOS'!$F28*100))</f>
        <v>0</v>
      </c>
      <c r="EB28" s="62">
        <f>IF('SERVIÇOS EXECUTADOS'!$F28=0,0,(COUNTIF('SERVIÇOS EXECUTADOS'!$I28:$DH28,EB$10)/'SERVIÇOS EXECUTADOS'!$F28*100))</f>
        <v>0</v>
      </c>
      <c r="EC28" s="62">
        <f>IF('SERVIÇOS EXECUTADOS'!$F28=0,0,(COUNTIF('SERVIÇOS EXECUTADOS'!$I28:$DH28,EC$10)/'SERVIÇOS EXECUTADOS'!$F28*100))</f>
        <v>0</v>
      </c>
      <c r="ED28" s="62">
        <f>IF('SERVIÇOS EXECUTADOS'!$F28=0,0,(COUNTIF('SERVIÇOS EXECUTADOS'!$I28:$DH28,ED$10)/'SERVIÇOS EXECUTADOS'!$F28*100))</f>
        <v>0</v>
      </c>
      <c r="EE28" s="62">
        <f>IF('SERVIÇOS EXECUTADOS'!$F28=0,0,(COUNTIF('SERVIÇOS EXECUTADOS'!$I28:$DH28,EE$10)/'SERVIÇOS EXECUTADOS'!$F28*100))</f>
        <v>0</v>
      </c>
      <c r="EF28" s="62">
        <f>IF('SERVIÇOS EXECUTADOS'!$F28=0,0,(COUNTIF('SERVIÇOS EXECUTADOS'!$I28:$DH28,EF$10)/'SERVIÇOS EXECUTADOS'!$F28*100))</f>
        <v>0</v>
      </c>
      <c r="EG28" s="62">
        <f>IF('SERVIÇOS EXECUTADOS'!$F28=0,0,(COUNTIF('SERVIÇOS EXECUTADOS'!$I28:$DH28,EG$10)/'SERVIÇOS EXECUTADOS'!$F28*100))</f>
        <v>0</v>
      </c>
      <c r="EH28" s="62">
        <f>IF('SERVIÇOS EXECUTADOS'!$F28=0,0,(COUNTIF('SERVIÇOS EXECUTADOS'!$I28:$DH28,EH$10)/'SERVIÇOS EXECUTADOS'!$F28*100))</f>
        <v>0</v>
      </c>
      <c r="EI28" s="62">
        <f>IF('SERVIÇOS EXECUTADOS'!$F28=0,0,(COUNTIF('SERVIÇOS EXECUTADOS'!$I28:$DH28,EI$10)/'SERVIÇOS EXECUTADOS'!$F28*100))</f>
        <v>0</v>
      </c>
      <c r="EJ28" s="62">
        <f>IF('SERVIÇOS EXECUTADOS'!$F28=0,0,(COUNTIF('SERVIÇOS EXECUTADOS'!$I28:$DH28,EJ$10)/'SERVIÇOS EXECUTADOS'!$F28*100))</f>
        <v>0</v>
      </c>
      <c r="EK28" s="62">
        <f>IF('SERVIÇOS EXECUTADOS'!$F28=0,0,(COUNTIF('SERVIÇOS EXECUTADOS'!$I28:$DH28,EK$10)/'SERVIÇOS EXECUTADOS'!$F28*100))</f>
        <v>0</v>
      </c>
      <c r="EL28" s="62">
        <f>IF('SERVIÇOS EXECUTADOS'!$F28=0,0,(COUNTIF('SERVIÇOS EXECUTADOS'!$I28:$DH28,EL$10)/'SERVIÇOS EXECUTADOS'!$F28*100))</f>
        <v>0</v>
      </c>
      <c r="EM28" s="62">
        <f>IF('SERVIÇOS EXECUTADOS'!$F28=0,0,(COUNTIF('SERVIÇOS EXECUTADOS'!$I28:$DH28,EM$10)/'SERVIÇOS EXECUTADOS'!$F28*100))</f>
        <v>0</v>
      </c>
      <c r="EN28" s="62">
        <f>IF('SERVIÇOS EXECUTADOS'!$F28=0,0,(COUNTIF('SERVIÇOS EXECUTADOS'!$I28:$DH28,EN$10)/'SERVIÇOS EXECUTADOS'!$F28*100))</f>
        <v>0</v>
      </c>
      <c r="EO28" s="62">
        <f>IF('SERVIÇOS EXECUTADOS'!$F28=0,0,(COUNTIF('SERVIÇOS EXECUTADOS'!$I28:$DH28,EO$10)/'SERVIÇOS EXECUTADOS'!$F28*100))</f>
        <v>0</v>
      </c>
      <c r="EP28" s="62">
        <f>IF('SERVIÇOS EXECUTADOS'!$F28=0,0,(COUNTIF('SERVIÇOS EXECUTADOS'!$I28:$DH28,EP$10)/'SERVIÇOS EXECUTADOS'!$F28*100))</f>
        <v>0</v>
      </c>
      <c r="EQ28" s="62">
        <f>IF('SERVIÇOS EXECUTADOS'!$F28=0,0,(COUNTIF('SERVIÇOS EXECUTADOS'!$I28:$DH28,EQ$10)/'SERVIÇOS EXECUTADOS'!$F28*100))</f>
        <v>0</v>
      </c>
      <c r="ER28" s="62">
        <f>IF('SERVIÇOS EXECUTADOS'!$F28=0,0,(COUNTIF('SERVIÇOS EXECUTADOS'!$I28:$DH28,ER$10)/'SERVIÇOS EXECUTADOS'!$F28*100))</f>
        <v>0</v>
      </c>
      <c r="ES28" s="62">
        <f>IF('SERVIÇOS EXECUTADOS'!$F28=0,0,(COUNTIF('SERVIÇOS EXECUTADOS'!$I28:$DH28,ES$10)/'SERVIÇOS EXECUTADOS'!$F28*100))</f>
        <v>0</v>
      </c>
      <c r="ET28" s="62">
        <f>IF('SERVIÇOS EXECUTADOS'!$F28=0,0,(COUNTIF('SERVIÇOS EXECUTADOS'!$I28:$DH28,ET$10)/'SERVIÇOS EXECUTADOS'!$F28*100))</f>
        <v>0</v>
      </c>
      <c r="EU28" s="62">
        <f>IF('SERVIÇOS EXECUTADOS'!$F28=0,0,(COUNTIF('SERVIÇOS EXECUTADOS'!$I28:$DH28,EU$10)/'SERVIÇOS EXECUTADOS'!$F28*100))</f>
        <v>0</v>
      </c>
      <c r="EV28" s="62">
        <f>IF('SERVIÇOS EXECUTADOS'!$F28=0,0,(COUNTIF('SERVIÇOS EXECUTADOS'!$I28:$DH28,EV$10)/'SERVIÇOS EXECUTADOS'!$F28*100))</f>
        <v>0</v>
      </c>
      <c r="EW28" s="62">
        <f>IF('SERVIÇOS EXECUTADOS'!$F28=0,0,(COUNTIF('SERVIÇOS EXECUTADOS'!$I28:$DH28,EW$10)/'SERVIÇOS EXECUTADOS'!$F28*100))</f>
        <v>0</v>
      </c>
    </row>
    <row r="29" spans="1:153" ht="12" customHeight="1" outlineLevel="2">
      <c r="A29" s="1"/>
      <c r="B29" s="197" t="s">
        <v>64</v>
      </c>
      <c r="C29" s="196" t="s">
        <v>65</v>
      </c>
      <c r="D29" s="486"/>
      <c r="E29" s="192">
        <f t="shared" si="4"/>
        <v>0</v>
      </c>
      <c r="F29" s="489"/>
      <c r="G29" s="271" t="s">
        <v>42</v>
      </c>
      <c r="H29" s="131">
        <f t="shared" si="5"/>
        <v>0</v>
      </c>
      <c r="I29" s="68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8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60">
        <f t="shared" si="11"/>
        <v>0</v>
      </c>
      <c r="DJ29" s="61">
        <f t="shared" si="12"/>
        <v>0</v>
      </c>
      <c r="DK29" s="61">
        <f t="shared" si="13"/>
        <v>0</v>
      </c>
      <c r="DL29" s="62">
        <f t="shared" si="14"/>
        <v>0</v>
      </c>
      <c r="DM29" s="62">
        <f t="shared" si="3"/>
        <v>0</v>
      </c>
      <c r="DN29" s="64" t="str">
        <f t="shared" si="15"/>
        <v/>
      </c>
      <c r="DO29" s="252" t="b">
        <f t="shared" si="2"/>
        <v>0</v>
      </c>
      <c r="DP29" s="188"/>
      <c r="DS29" s="62">
        <f>IF('SERVIÇOS EXECUTADOS'!$F29=0,0,(COUNTIF('SERVIÇOS EXECUTADOS'!$I29:$DH29,DS$10)/'SERVIÇOS EXECUTADOS'!$F29*100))</f>
        <v>0</v>
      </c>
      <c r="DT29" s="62">
        <f>IF('SERVIÇOS EXECUTADOS'!$F29=0,0,(COUNTIF('SERVIÇOS EXECUTADOS'!$I29:$DH29,DT$10)/'SERVIÇOS EXECUTADOS'!$F29*100))</f>
        <v>0</v>
      </c>
      <c r="DU29" s="62">
        <f>IF('SERVIÇOS EXECUTADOS'!$F29=0,0,(COUNTIF('SERVIÇOS EXECUTADOS'!$I29:$DH29,DU$10)/'SERVIÇOS EXECUTADOS'!$F29*100))</f>
        <v>0</v>
      </c>
      <c r="DV29" s="62">
        <f>IF('SERVIÇOS EXECUTADOS'!$F29=0,0,(COUNTIF('SERVIÇOS EXECUTADOS'!$I29:$DH29,DV$10)/'SERVIÇOS EXECUTADOS'!$F29*100))</f>
        <v>0</v>
      </c>
      <c r="DW29" s="62">
        <f>IF('SERVIÇOS EXECUTADOS'!$F29=0,0,(COUNTIF('SERVIÇOS EXECUTADOS'!$I29:$DH29,DW$10)/'SERVIÇOS EXECUTADOS'!$F29*100))</f>
        <v>0</v>
      </c>
      <c r="DX29" s="62">
        <f>IF('SERVIÇOS EXECUTADOS'!$F29=0,0,(COUNTIF('SERVIÇOS EXECUTADOS'!$I29:$DH29,DX$10)/'SERVIÇOS EXECUTADOS'!$F29*100))</f>
        <v>0</v>
      </c>
      <c r="DY29" s="62">
        <f>IF('SERVIÇOS EXECUTADOS'!$F29=0,0,(COUNTIF('SERVIÇOS EXECUTADOS'!$I29:$DH29,DY$10)/'SERVIÇOS EXECUTADOS'!$F29*100))</f>
        <v>0</v>
      </c>
      <c r="DZ29" s="62">
        <f>IF('SERVIÇOS EXECUTADOS'!$F29=0,0,(COUNTIF('SERVIÇOS EXECUTADOS'!$I29:$DH29,DZ$10)/'SERVIÇOS EXECUTADOS'!$F29*100))</f>
        <v>0</v>
      </c>
      <c r="EA29" s="62">
        <f>IF('SERVIÇOS EXECUTADOS'!$F29=0,0,(COUNTIF('SERVIÇOS EXECUTADOS'!$I29:$DH29,EA$10)/'SERVIÇOS EXECUTADOS'!$F29*100))</f>
        <v>0</v>
      </c>
      <c r="EB29" s="62">
        <f>IF('SERVIÇOS EXECUTADOS'!$F29=0,0,(COUNTIF('SERVIÇOS EXECUTADOS'!$I29:$DH29,EB$10)/'SERVIÇOS EXECUTADOS'!$F29*100))</f>
        <v>0</v>
      </c>
      <c r="EC29" s="62">
        <f>IF('SERVIÇOS EXECUTADOS'!$F29=0,0,(COUNTIF('SERVIÇOS EXECUTADOS'!$I29:$DH29,EC$10)/'SERVIÇOS EXECUTADOS'!$F29*100))</f>
        <v>0</v>
      </c>
      <c r="ED29" s="62">
        <f>IF('SERVIÇOS EXECUTADOS'!$F29=0,0,(COUNTIF('SERVIÇOS EXECUTADOS'!$I29:$DH29,ED$10)/'SERVIÇOS EXECUTADOS'!$F29*100))</f>
        <v>0</v>
      </c>
      <c r="EE29" s="62">
        <f>IF('SERVIÇOS EXECUTADOS'!$F29=0,0,(COUNTIF('SERVIÇOS EXECUTADOS'!$I29:$DH29,EE$10)/'SERVIÇOS EXECUTADOS'!$F29*100))</f>
        <v>0</v>
      </c>
      <c r="EF29" s="62">
        <f>IF('SERVIÇOS EXECUTADOS'!$F29=0,0,(COUNTIF('SERVIÇOS EXECUTADOS'!$I29:$DH29,EF$10)/'SERVIÇOS EXECUTADOS'!$F29*100))</f>
        <v>0</v>
      </c>
      <c r="EG29" s="62">
        <f>IF('SERVIÇOS EXECUTADOS'!$F29=0,0,(COUNTIF('SERVIÇOS EXECUTADOS'!$I29:$DH29,EG$10)/'SERVIÇOS EXECUTADOS'!$F29*100))</f>
        <v>0</v>
      </c>
      <c r="EH29" s="62">
        <f>IF('SERVIÇOS EXECUTADOS'!$F29=0,0,(COUNTIF('SERVIÇOS EXECUTADOS'!$I29:$DH29,EH$10)/'SERVIÇOS EXECUTADOS'!$F29*100))</f>
        <v>0</v>
      </c>
      <c r="EI29" s="62">
        <f>IF('SERVIÇOS EXECUTADOS'!$F29=0,0,(COUNTIF('SERVIÇOS EXECUTADOS'!$I29:$DH29,EI$10)/'SERVIÇOS EXECUTADOS'!$F29*100))</f>
        <v>0</v>
      </c>
      <c r="EJ29" s="62">
        <f>IF('SERVIÇOS EXECUTADOS'!$F29=0,0,(COUNTIF('SERVIÇOS EXECUTADOS'!$I29:$DH29,EJ$10)/'SERVIÇOS EXECUTADOS'!$F29*100))</f>
        <v>0</v>
      </c>
      <c r="EK29" s="62">
        <f>IF('SERVIÇOS EXECUTADOS'!$F29=0,0,(COUNTIF('SERVIÇOS EXECUTADOS'!$I29:$DH29,EK$10)/'SERVIÇOS EXECUTADOS'!$F29*100))</f>
        <v>0</v>
      </c>
      <c r="EL29" s="62">
        <f>IF('SERVIÇOS EXECUTADOS'!$F29=0,0,(COUNTIF('SERVIÇOS EXECUTADOS'!$I29:$DH29,EL$10)/'SERVIÇOS EXECUTADOS'!$F29*100))</f>
        <v>0</v>
      </c>
      <c r="EM29" s="62">
        <f>IF('SERVIÇOS EXECUTADOS'!$F29=0,0,(COUNTIF('SERVIÇOS EXECUTADOS'!$I29:$DH29,EM$10)/'SERVIÇOS EXECUTADOS'!$F29*100))</f>
        <v>0</v>
      </c>
      <c r="EN29" s="62">
        <f>IF('SERVIÇOS EXECUTADOS'!$F29=0,0,(COUNTIF('SERVIÇOS EXECUTADOS'!$I29:$DH29,EN$10)/'SERVIÇOS EXECUTADOS'!$F29*100))</f>
        <v>0</v>
      </c>
      <c r="EO29" s="62">
        <f>IF('SERVIÇOS EXECUTADOS'!$F29=0,0,(COUNTIF('SERVIÇOS EXECUTADOS'!$I29:$DH29,EO$10)/'SERVIÇOS EXECUTADOS'!$F29*100))</f>
        <v>0</v>
      </c>
      <c r="EP29" s="62">
        <f>IF('SERVIÇOS EXECUTADOS'!$F29=0,0,(COUNTIF('SERVIÇOS EXECUTADOS'!$I29:$DH29,EP$10)/'SERVIÇOS EXECUTADOS'!$F29*100))</f>
        <v>0</v>
      </c>
      <c r="EQ29" s="62">
        <f>IF('SERVIÇOS EXECUTADOS'!$F29=0,0,(COUNTIF('SERVIÇOS EXECUTADOS'!$I29:$DH29,EQ$10)/'SERVIÇOS EXECUTADOS'!$F29*100))</f>
        <v>0</v>
      </c>
      <c r="ER29" s="62">
        <f>IF('SERVIÇOS EXECUTADOS'!$F29=0,0,(COUNTIF('SERVIÇOS EXECUTADOS'!$I29:$DH29,ER$10)/'SERVIÇOS EXECUTADOS'!$F29*100))</f>
        <v>0</v>
      </c>
      <c r="ES29" s="62">
        <f>IF('SERVIÇOS EXECUTADOS'!$F29=0,0,(COUNTIF('SERVIÇOS EXECUTADOS'!$I29:$DH29,ES$10)/'SERVIÇOS EXECUTADOS'!$F29*100))</f>
        <v>0</v>
      </c>
      <c r="ET29" s="62">
        <f>IF('SERVIÇOS EXECUTADOS'!$F29=0,0,(COUNTIF('SERVIÇOS EXECUTADOS'!$I29:$DH29,ET$10)/'SERVIÇOS EXECUTADOS'!$F29*100))</f>
        <v>0</v>
      </c>
      <c r="EU29" s="62">
        <f>IF('SERVIÇOS EXECUTADOS'!$F29=0,0,(COUNTIF('SERVIÇOS EXECUTADOS'!$I29:$DH29,EU$10)/'SERVIÇOS EXECUTADOS'!$F29*100))</f>
        <v>0</v>
      </c>
      <c r="EV29" s="62">
        <f>IF('SERVIÇOS EXECUTADOS'!$F29=0,0,(COUNTIF('SERVIÇOS EXECUTADOS'!$I29:$DH29,EV$10)/'SERVIÇOS EXECUTADOS'!$F29*100))</f>
        <v>0</v>
      </c>
      <c r="EW29" s="62">
        <f>IF('SERVIÇOS EXECUTADOS'!$F29=0,0,(COUNTIF('SERVIÇOS EXECUTADOS'!$I29:$DH29,EW$10)/'SERVIÇOS EXECUTADOS'!$F29*100))</f>
        <v>0</v>
      </c>
    </row>
    <row r="30" spans="1:153" ht="12" customHeight="1" outlineLevel="2">
      <c r="A30" s="1"/>
      <c r="B30" s="197" t="s">
        <v>66</v>
      </c>
      <c r="C30" s="196" t="s">
        <v>67</v>
      </c>
      <c r="D30" s="486"/>
      <c r="E30" s="192">
        <f t="shared" si="4"/>
        <v>0</v>
      </c>
      <c r="F30" s="489"/>
      <c r="G30" s="271" t="s">
        <v>42</v>
      </c>
      <c r="H30" s="131">
        <f t="shared" si="5"/>
        <v>0</v>
      </c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60">
        <f t="shared" si="11"/>
        <v>0</v>
      </c>
      <c r="DJ30" s="61">
        <f t="shared" si="12"/>
        <v>0</v>
      </c>
      <c r="DK30" s="61">
        <f t="shared" si="13"/>
        <v>0</v>
      </c>
      <c r="DL30" s="62">
        <f t="shared" si="14"/>
        <v>0</v>
      </c>
      <c r="DM30" s="62">
        <f t="shared" si="3"/>
        <v>0</v>
      </c>
      <c r="DN30" s="64" t="str">
        <f t="shared" si="15"/>
        <v/>
      </c>
      <c r="DO30" s="252" t="b">
        <f t="shared" si="2"/>
        <v>0</v>
      </c>
      <c r="DP30" s="188"/>
      <c r="DS30" s="62">
        <f>IF('SERVIÇOS EXECUTADOS'!$F30=0,0,(COUNTIF('SERVIÇOS EXECUTADOS'!$I30:$DH30,DS$10)/'SERVIÇOS EXECUTADOS'!$F30*100))</f>
        <v>0</v>
      </c>
      <c r="DT30" s="62">
        <f>IF('SERVIÇOS EXECUTADOS'!$F30=0,0,(COUNTIF('SERVIÇOS EXECUTADOS'!$I30:$DH30,DT$10)/'SERVIÇOS EXECUTADOS'!$F30*100))</f>
        <v>0</v>
      </c>
      <c r="DU30" s="62">
        <f>IF('SERVIÇOS EXECUTADOS'!$F30=0,0,(COUNTIF('SERVIÇOS EXECUTADOS'!$I30:$DH30,DU$10)/'SERVIÇOS EXECUTADOS'!$F30*100))</f>
        <v>0</v>
      </c>
      <c r="DV30" s="62">
        <f>IF('SERVIÇOS EXECUTADOS'!$F30=0,0,(COUNTIF('SERVIÇOS EXECUTADOS'!$I30:$DH30,DV$10)/'SERVIÇOS EXECUTADOS'!$F30*100))</f>
        <v>0</v>
      </c>
      <c r="DW30" s="62">
        <f>IF('SERVIÇOS EXECUTADOS'!$F30=0,0,(COUNTIF('SERVIÇOS EXECUTADOS'!$I30:$DH30,DW$10)/'SERVIÇOS EXECUTADOS'!$F30*100))</f>
        <v>0</v>
      </c>
      <c r="DX30" s="62">
        <f>IF('SERVIÇOS EXECUTADOS'!$F30=0,0,(COUNTIF('SERVIÇOS EXECUTADOS'!$I30:$DH30,DX$10)/'SERVIÇOS EXECUTADOS'!$F30*100))</f>
        <v>0</v>
      </c>
      <c r="DY30" s="62">
        <f>IF('SERVIÇOS EXECUTADOS'!$F30=0,0,(COUNTIF('SERVIÇOS EXECUTADOS'!$I30:$DH30,DY$10)/'SERVIÇOS EXECUTADOS'!$F30*100))</f>
        <v>0</v>
      </c>
      <c r="DZ30" s="62">
        <f>IF('SERVIÇOS EXECUTADOS'!$F30=0,0,(COUNTIF('SERVIÇOS EXECUTADOS'!$I30:$DH30,DZ$10)/'SERVIÇOS EXECUTADOS'!$F30*100))</f>
        <v>0</v>
      </c>
      <c r="EA30" s="62">
        <f>IF('SERVIÇOS EXECUTADOS'!$F30=0,0,(COUNTIF('SERVIÇOS EXECUTADOS'!$I30:$DH30,EA$10)/'SERVIÇOS EXECUTADOS'!$F30*100))</f>
        <v>0</v>
      </c>
      <c r="EB30" s="62">
        <f>IF('SERVIÇOS EXECUTADOS'!$F30=0,0,(COUNTIF('SERVIÇOS EXECUTADOS'!$I30:$DH30,EB$10)/'SERVIÇOS EXECUTADOS'!$F30*100))</f>
        <v>0</v>
      </c>
      <c r="EC30" s="62">
        <f>IF('SERVIÇOS EXECUTADOS'!$F30=0,0,(COUNTIF('SERVIÇOS EXECUTADOS'!$I30:$DH30,EC$10)/'SERVIÇOS EXECUTADOS'!$F30*100))</f>
        <v>0</v>
      </c>
      <c r="ED30" s="62">
        <f>IF('SERVIÇOS EXECUTADOS'!$F30=0,0,(COUNTIF('SERVIÇOS EXECUTADOS'!$I30:$DH30,ED$10)/'SERVIÇOS EXECUTADOS'!$F30*100))</f>
        <v>0</v>
      </c>
      <c r="EE30" s="62">
        <f>IF('SERVIÇOS EXECUTADOS'!$F30=0,0,(COUNTIF('SERVIÇOS EXECUTADOS'!$I30:$DH30,EE$10)/'SERVIÇOS EXECUTADOS'!$F30*100))</f>
        <v>0</v>
      </c>
      <c r="EF30" s="62">
        <f>IF('SERVIÇOS EXECUTADOS'!$F30=0,0,(COUNTIF('SERVIÇOS EXECUTADOS'!$I30:$DH30,EF$10)/'SERVIÇOS EXECUTADOS'!$F30*100))</f>
        <v>0</v>
      </c>
      <c r="EG30" s="62">
        <f>IF('SERVIÇOS EXECUTADOS'!$F30=0,0,(COUNTIF('SERVIÇOS EXECUTADOS'!$I30:$DH30,EG$10)/'SERVIÇOS EXECUTADOS'!$F30*100))</f>
        <v>0</v>
      </c>
      <c r="EH30" s="62">
        <f>IF('SERVIÇOS EXECUTADOS'!$F30=0,0,(COUNTIF('SERVIÇOS EXECUTADOS'!$I30:$DH30,EH$10)/'SERVIÇOS EXECUTADOS'!$F30*100))</f>
        <v>0</v>
      </c>
      <c r="EI30" s="62">
        <f>IF('SERVIÇOS EXECUTADOS'!$F30=0,0,(COUNTIF('SERVIÇOS EXECUTADOS'!$I30:$DH30,EI$10)/'SERVIÇOS EXECUTADOS'!$F30*100))</f>
        <v>0</v>
      </c>
      <c r="EJ30" s="62">
        <f>IF('SERVIÇOS EXECUTADOS'!$F30=0,0,(COUNTIF('SERVIÇOS EXECUTADOS'!$I30:$DH30,EJ$10)/'SERVIÇOS EXECUTADOS'!$F30*100))</f>
        <v>0</v>
      </c>
      <c r="EK30" s="62">
        <f>IF('SERVIÇOS EXECUTADOS'!$F30=0,0,(COUNTIF('SERVIÇOS EXECUTADOS'!$I30:$DH30,EK$10)/'SERVIÇOS EXECUTADOS'!$F30*100))</f>
        <v>0</v>
      </c>
      <c r="EL30" s="62">
        <f>IF('SERVIÇOS EXECUTADOS'!$F30=0,0,(COUNTIF('SERVIÇOS EXECUTADOS'!$I30:$DH30,EL$10)/'SERVIÇOS EXECUTADOS'!$F30*100))</f>
        <v>0</v>
      </c>
      <c r="EM30" s="62">
        <f>IF('SERVIÇOS EXECUTADOS'!$F30=0,0,(COUNTIF('SERVIÇOS EXECUTADOS'!$I30:$DH30,EM$10)/'SERVIÇOS EXECUTADOS'!$F30*100))</f>
        <v>0</v>
      </c>
      <c r="EN30" s="62">
        <f>IF('SERVIÇOS EXECUTADOS'!$F30=0,0,(COUNTIF('SERVIÇOS EXECUTADOS'!$I30:$DH30,EN$10)/'SERVIÇOS EXECUTADOS'!$F30*100))</f>
        <v>0</v>
      </c>
      <c r="EO30" s="62">
        <f>IF('SERVIÇOS EXECUTADOS'!$F30=0,0,(COUNTIF('SERVIÇOS EXECUTADOS'!$I30:$DH30,EO$10)/'SERVIÇOS EXECUTADOS'!$F30*100))</f>
        <v>0</v>
      </c>
      <c r="EP30" s="62">
        <f>IF('SERVIÇOS EXECUTADOS'!$F30=0,0,(COUNTIF('SERVIÇOS EXECUTADOS'!$I30:$DH30,EP$10)/'SERVIÇOS EXECUTADOS'!$F30*100))</f>
        <v>0</v>
      </c>
      <c r="EQ30" s="62">
        <f>IF('SERVIÇOS EXECUTADOS'!$F30=0,0,(COUNTIF('SERVIÇOS EXECUTADOS'!$I30:$DH30,EQ$10)/'SERVIÇOS EXECUTADOS'!$F30*100))</f>
        <v>0</v>
      </c>
      <c r="ER30" s="62">
        <f>IF('SERVIÇOS EXECUTADOS'!$F30=0,0,(COUNTIF('SERVIÇOS EXECUTADOS'!$I30:$DH30,ER$10)/'SERVIÇOS EXECUTADOS'!$F30*100))</f>
        <v>0</v>
      </c>
      <c r="ES30" s="62">
        <f>IF('SERVIÇOS EXECUTADOS'!$F30=0,0,(COUNTIF('SERVIÇOS EXECUTADOS'!$I30:$DH30,ES$10)/'SERVIÇOS EXECUTADOS'!$F30*100))</f>
        <v>0</v>
      </c>
      <c r="ET30" s="62">
        <f>IF('SERVIÇOS EXECUTADOS'!$F30=0,0,(COUNTIF('SERVIÇOS EXECUTADOS'!$I30:$DH30,ET$10)/'SERVIÇOS EXECUTADOS'!$F30*100))</f>
        <v>0</v>
      </c>
      <c r="EU30" s="62">
        <f>IF('SERVIÇOS EXECUTADOS'!$F30=0,0,(COUNTIF('SERVIÇOS EXECUTADOS'!$I30:$DH30,EU$10)/'SERVIÇOS EXECUTADOS'!$F30*100))</f>
        <v>0</v>
      </c>
      <c r="EV30" s="62">
        <f>IF('SERVIÇOS EXECUTADOS'!$F30=0,0,(COUNTIF('SERVIÇOS EXECUTADOS'!$I30:$DH30,EV$10)/'SERVIÇOS EXECUTADOS'!$F30*100))</f>
        <v>0</v>
      </c>
      <c r="EW30" s="62">
        <f>IF('SERVIÇOS EXECUTADOS'!$F30=0,0,(COUNTIF('SERVIÇOS EXECUTADOS'!$I30:$DH30,EW$10)/'SERVIÇOS EXECUTADOS'!$F30*100))</f>
        <v>0</v>
      </c>
    </row>
    <row r="31" spans="1:153" ht="12" customHeight="1" outlineLevel="2">
      <c r="A31" s="1"/>
      <c r="B31" s="197" t="s">
        <v>68</v>
      </c>
      <c r="C31" s="196" t="s">
        <v>69</v>
      </c>
      <c r="D31" s="486"/>
      <c r="E31" s="192">
        <f t="shared" si="4"/>
        <v>0</v>
      </c>
      <c r="F31" s="489"/>
      <c r="G31" s="271" t="s">
        <v>42</v>
      </c>
      <c r="H31" s="132">
        <f t="shared" si="5"/>
        <v>0</v>
      </c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60">
        <f t="shared" si="11"/>
        <v>0</v>
      </c>
      <c r="DJ31" s="61">
        <f t="shared" si="12"/>
        <v>0</v>
      </c>
      <c r="DK31" s="61">
        <f t="shared" si="13"/>
        <v>0</v>
      </c>
      <c r="DL31" s="62">
        <f t="shared" si="14"/>
        <v>0</v>
      </c>
      <c r="DM31" s="62">
        <f t="shared" si="3"/>
        <v>0</v>
      </c>
      <c r="DN31" s="64" t="str">
        <f t="shared" si="15"/>
        <v/>
      </c>
      <c r="DO31" s="252" t="b">
        <f t="shared" si="2"/>
        <v>0</v>
      </c>
      <c r="DP31" s="188"/>
      <c r="DS31" s="62">
        <f>IF('SERVIÇOS EXECUTADOS'!$F31=0,0,(COUNTIF('SERVIÇOS EXECUTADOS'!$I31:$DH31,DS$10)/'SERVIÇOS EXECUTADOS'!$F31*100))</f>
        <v>0</v>
      </c>
      <c r="DT31" s="62">
        <f>IF('SERVIÇOS EXECUTADOS'!$F31=0,0,(COUNTIF('SERVIÇOS EXECUTADOS'!$I31:$DH31,DT$10)/'SERVIÇOS EXECUTADOS'!$F31*100))</f>
        <v>0</v>
      </c>
      <c r="DU31" s="62">
        <f>IF('SERVIÇOS EXECUTADOS'!$F31=0,0,(COUNTIF('SERVIÇOS EXECUTADOS'!$I31:$DH31,DU$10)/'SERVIÇOS EXECUTADOS'!$F31*100))</f>
        <v>0</v>
      </c>
      <c r="DV31" s="62">
        <f>IF('SERVIÇOS EXECUTADOS'!$F31=0,0,(COUNTIF('SERVIÇOS EXECUTADOS'!$I31:$DH31,DV$10)/'SERVIÇOS EXECUTADOS'!$F31*100))</f>
        <v>0</v>
      </c>
      <c r="DW31" s="62">
        <f>IF('SERVIÇOS EXECUTADOS'!$F31=0,0,(COUNTIF('SERVIÇOS EXECUTADOS'!$I31:$DH31,DW$10)/'SERVIÇOS EXECUTADOS'!$F31*100))</f>
        <v>0</v>
      </c>
      <c r="DX31" s="62">
        <f>IF('SERVIÇOS EXECUTADOS'!$F31=0,0,(COUNTIF('SERVIÇOS EXECUTADOS'!$I31:$DH31,DX$10)/'SERVIÇOS EXECUTADOS'!$F31*100))</f>
        <v>0</v>
      </c>
      <c r="DY31" s="62">
        <f>IF('SERVIÇOS EXECUTADOS'!$F31=0,0,(COUNTIF('SERVIÇOS EXECUTADOS'!$I31:$DH31,DY$10)/'SERVIÇOS EXECUTADOS'!$F31*100))</f>
        <v>0</v>
      </c>
      <c r="DZ31" s="62">
        <f>IF('SERVIÇOS EXECUTADOS'!$F31=0,0,(COUNTIF('SERVIÇOS EXECUTADOS'!$I31:$DH31,DZ$10)/'SERVIÇOS EXECUTADOS'!$F31*100))</f>
        <v>0</v>
      </c>
      <c r="EA31" s="62">
        <f>IF('SERVIÇOS EXECUTADOS'!$F31=0,0,(COUNTIF('SERVIÇOS EXECUTADOS'!$I31:$DH31,EA$10)/'SERVIÇOS EXECUTADOS'!$F31*100))</f>
        <v>0</v>
      </c>
      <c r="EB31" s="62">
        <f>IF('SERVIÇOS EXECUTADOS'!$F31=0,0,(COUNTIF('SERVIÇOS EXECUTADOS'!$I31:$DH31,EB$10)/'SERVIÇOS EXECUTADOS'!$F31*100))</f>
        <v>0</v>
      </c>
      <c r="EC31" s="62">
        <f>IF('SERVIÇOS EXECUTADOS'!$F31=0,0,(COUNTIF('SERVIÇOS EXECUTADOS'!$I31:$DH31,EC$10)/'SERVIÇOS EXECUTADOS'!$F31*100))</f>
        <v>0</v>
      </c>
      <c r="ED31" s="62">
        <f>IF('SERVIÇOS EXECUTADOS'!$F31=0,0,(COUNTIF('SERVIÇOS EXECUTADOS'!$I31:$DH31,ED$10)/'SERVIÇOS EXECUTADOS'!$F31*100))</f>
        <v>0</v>
      </c>
      <c r="EE31" s="62">
        <f>IF('SERVIÇOS EXECUTADOS'!$F31=0,0,(COUNTIF('SERVIÇOS EXECUTADOS'!$I31:$DH31,EE$10)/'SERVIÇOS EXECUTADOS'!$F31*100))</f>
        <v>0</v>
      </c>
      <c r="EF31" s="62">
        <f>IF('SERVIÇOS EXECUTADOS'!$F31=0,0,(COUNTIF('SERVIÇOS EXECUTADOS'!$I31:$DH31,EF$10)/'SERVIÇOS EXECUTADOS'!$F31*100))</f>
        <v>0</v>
      </c>
      <c r="EG31" s="62">
        <f>IF('SERVIÇOS EXECUTADOS'!$F31=0,0,(COUNTIF('SERVIÇOS EXECUTADOS'!$I31:$DH31,EG$10)/'SERVIÇOS EXECUTADOS'!$F31*100))</f>
        <v>0</v>
      </c>
      <c r="EH31" s="62">
        <f>IF('SERVIÇOS EXECUTADOS'!$F31=0,0,(COUNTIF('SERVIÇOS EXECUTADOS'!$I31:$DH31,EH$10)/'SERVIÇOS EXECUTADOS'!$F31*100))</f>
        <v>0</v>
      </c>
      <c r="EI31" s="62">
        <f>IF('SERVIÇOS EXECUTADOS'!$F31=0,0,(COUNTIF('SERVIÇOS EXECUTADOS'!$I31:$DH31,EI$10)/'SERVIÇOS EXECUTADOS'!$F31*100))</f>
        <v>0</v>
      </c>
      <c r="EJ31" s="62">
        <f>IF('SERVIÇOS EXECUTADOS'!$F31=0,0,(COUNTIF('SERVIÇOS EXECUTADOS'!$I31:$DH31,EJ$10)/'SERVIÇOS EXECUTADOS'!$F31*100))</f>
        <v>0</v>
      </c>
      <c r="EK31" s="62">
        <f>IF('SERVIÇOS EXECUTADOS'!$F31=0,0,(COUNTIF('SERVIÇOS EXECUTADOS'!$I31:$DH31,EK$10)/'SERVIÇOS EXECUTADOS'!$F31*100))</f>
        <v>0</v>
      </c>
      <c r="EL31" s="62">
        <f>IF('SERVIÇOS EXECUTADOS'!$F31=0,0,(COUNTIF('SERVIÇOS EXECUTADOS'!$I31:$DH31,EL$10)/'SERVIÇOS EXECUTADOS'!$F31*100))</f>
        <v>0</v>
      </c>
      <c r="EM31" s="62">
        <f>IF('SERVIÇOS EXECUTADOS'!$F31=0,0,(COUNTIF('SERVIÇOS EXECUTADOS'!$I31:$DH31,EM$10)/'SERVIÇOS EXECUTADOS'!$F31*100))</f>
        <v>0</v>
      </c>
      <c r="EN31" s="62">
        <f>IF('SERVIÇOS EXECUTADOS'!$F31=0,0,(COUNTIF('SERVIÇOS EXECUTADOS'!$I31:$DH31,EN$10)/'SERVIÇOS EXECUTADOS'!$F31*100))</f>
        <v>0</v>
      </c>
      <c r="EO31" s="62">
        <f>IF('SERVIÇOS EXECUTADOS'!$F31=0,0,(COUNTIF('SERVIÇOS EXECUTADOS'!$I31:$DH31,EO$10)/'SERVIÇOS EXECUTADOS'!$F31*100))</f>
        <v>0</v>
      </c>
      <c r="EP31" s="62">
        <f>IF('SERVIÇOS EXECUTADOS'!$F31=0,0,(COUNTIF('SERVIÇOS EXECUTADOS'!$I31:$DH31,EP$10)/'SERVIÇOS EXECUTADOS'!$F31*100))</f>
        <v>0</v>
      </c>
      <c r="EQ31" s="62">
        <f>IF('SERVIÇOS EXECUTADOS'!$F31=0,0,(COUNTIF('SERVIÇOS EXECUTADOS'!$I31:$DH31,EQ$10)/'SERVIÇOS EXECUTADOS'!$F31*100))</f>
        <v>0</v>
      </c>
      <c r="ER31" s="62">
        <f>IF('SERVIÇOS EXECUTADOS'!$F31=0,0,(COUNTIF('SERVIÇOS EXECUTADOS'!$I31:$DH31,ER$10)/'SERVIÇOS EXECUTADOS'!$F31*100))</f>
        <v>0</v>
      </c>
      <c r="ES31" s="62">
        <f>IF('SERVIÇOS EXECUTADOS'!$F31=0,0,(COUNTIF('SERVIÇOS EXECUTADOS'!$I31:$DH31,ES$10)/'SERVIÇOS EXECUTADOS'!$F31*100))</f>
        <v>0</v>
      </c>
      <c r="ET31" s="62">
        <f>IF('SERVIÇOS EXECUTADOS'!$F31=0,0,(COUNTIF('SERVIÇOS EXECUTADOS'!$I31:$DH31,ET$10)/'SERVIÇOS EXECUTADOS'!$F31*100))</f>
        <v>0</v>
      </c>
      <c r="EU31" s="62">
        <f>IF('SERVIÇOS EXECUTADOS'!$F31=0,0,(COUNTIF('SERVIÇOS EXECUTADOS'!$I31:$DH31,EU$10)/'SERVIÇOS EXECUTADOS'!$F31*100))</f>
        <v>0</v>
      </c>
      <c r="EV31" s="62">
        <f>IF('SERVIÇOS EXECUTADOS'!$F31=0,0,(COUNTIF('SERVIÇOS EXECUTADOS'!$I31:$DH31,EV$10)/'SERVIÇOS EXECUTADOS'!$F31*100))</f>
        <v>0</v>
      </c>
      <c r="EW31" s="62">
        <f>IF('SERVIÇOS EXECUTADOS'!$F31=0,0,(COUNTIF('SERVIÇOS EXECUTADOS'!$I31:$DH31,EW$10)/'SERVIÇOS EXECUTADOS'!$F31*100))</f>
        <v>0</v>
      </c>
    </row>
    <row r="32" spans="1:153" ht="12" customHeight="1" outlineLevel="2">
      <c r="A32" s="1"/>
      <c r="B32" s="197" t="s">
        <v>70</v>
      </c>
      <c r="C32" s="196" t="s">
        <v>71</v>
      </c>
      <c r="D32" s="486"/>
      <c r="E32" s="192">
        <f t="shared" si="4"/>
        <v>0</v>
      </c>
      <c r="F32" s="489"/>
      <c r="G32" s="271" t="s">
        <v>42</v>
      </c>
      <c r="H32" s="132">
        <f t="shared" si="5"/>
        <v>0</v>
      </c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60">
        <f t="shared" si="11"/>
        <v>0</v>
      </c>
      <c r="DJ32" s="61">
        <f t="shared" si="12"/>
        <v>0</v>
      </c>
      <c r="DK32" s="61">
        <f t="shared" si="13"/>
        <v>0</v>
      </c>
      <c r="DL32" s="62">
        <f t="shared" si="14"/>
        <v>0</v>
      </c>
      <c r="DM32" s="62">
        <f t="shared" si="3"/>
        <v>0</v>
      </c>
      <c r="DN32" s="64" t="str">
        <f t="shared" si="15"/>
        <v/>
      </c>
      <c r="DO32" s="252" t="b">
        <f t="shared" si="2"/>
        <v>0</v>
      </c>
      <c r="DP32" s="188"/>
      <c r="DS32" s="62">
        <f>IF('SERVIÇOS EXECUTADOS'!$F32=0,0,(COUNTIF('SERVIÇOS EXECUTADOS'!$I32:$DH32,DS$10)/'SERVIÇOS EXECUTADOS'!$F32*100))</f>
        <v>0</v>
      </c>
      <c r="DT32" s="62">
        <f>IF('SERVIÇOS EXECUTADOS'!$F32=0,0,(COUNTIF('SERVIÇOS EXECUTADOS'!$I32:$DH32,DT$10)/'SERVIÇOS EXECUTADOS'!$F32*100))</f>
        <v>0</v>
      </c>
      <c r="DU32" s="62">
        <f>IF('SERVIÇOS EXECUTADOS'!$F32=0,0,(COUNTIF('SERVIÇOS EXECUTADOS'!$I32:$DH32,DU$10)/'SERVIÇOS EXECUTADOS'!$F32*100))</f>
        <v>0</v>
      </c>
      <c r="DV32" s="62">
        <f>IF('SERVIÇOS EXECUTADOS'!$F32=0,0,(COUNTIF('SERVIÇOS EXECUTADOS'!$I32:$DH32,DV$10)/'SERVIÇOS EXECUTADOS'!$F32*100))</f>
        <v>0</v>
      </c>
      <c r="DW32" s="62">
        <f>IF('SERVIÇOS EXECUTADOS'!$F32=0,0,(COUNTIF('SERVIÇOS EXECUTADOS'!$I32:$DH32,DW$10)/'SERVIÇOS EXECUTADOS'!$F32*100))</f>
        <v>0</v>
      </c>
      <c r="DX32" s="62">
        <f>IF('SERVIÇOS EXECUTADOS'!$F32=0,0,(COUNTIF('SERVIÇOS EXECUTADOS'!$I32:$DH32,DX$10)/'SERVIÇOS EXECUTADOS'!$F32*100))</f>
        <v>0</v>
      </c>
      <c r="DY32" s="62">
        <f>IF('SERVIÇOS EXECUTADOS'!$F32=0,0,(COUNTIF('SERVIÇOS EXECUTADOS'!$I32:$DH32,DY$10)/'SERVIÇOS EXECUTADOS'!$F32*100))</f>
        <v>0</v>
      </c>
      <c r="DZ32" s="62">
        <f>IF('SERVIÇOS EXECUTADOS'!$F32=0,0,(COUNTIF('SERVIÇOS EXECUTADOS'!$I32:$DH32,DZ$10)/'SERVIÇOS EXECUTADOS'!$F32*100))</f>
        <v>0</v>
      </c>
      <c r="EA32" s="62">
        <f>IF('SERVIÇOS EXECUTADOS'!$F32=0,0,(COUNTIF('SERVIÇOS EXECUTADOS'!$I32:$DH32,EA$10)/'SERVIÇOS EXECUTADOS'!$F32*100))</f>
        <v>0</v>
      </c>
      <c r="EB32" s="62">
        <f>IF('SERVIÇOS EXECUTADOS'!$F32=0,0,(COUNTIF('SERVIÇOS EXECUTADOS'!$I32:$DH32,EB$10)/'SERVIÇOS EXECUTADOS'!$F32*100))</f>
        <v>0</v>
      </c>
      <c r="EC32" s="62">
        <f>IF('SERVIÇOS EXECUTADOS'!$F32=0,0,(COUNTIF('SERVIÇOS EXECUTADOS'!$I32:$DH32,EC$10)/'SERVIÇOS EXECUTADOS'!$F32*100))</f>
        <v>0</v>
      </c>
      <c r="ED32" s="62">
        <f>IF('SERVIÇOS EXECUTADOS'!$F32=0,0,(COUNTIF('SERVIÇOS EXECUTADOS'!$I32:$DH32,ED$10)/'SERVIÇOS EXECUTADOS'!$F32*100))</f>
        <v>0</v>
      </c>
      <c r="EE32" s="62">
        <f>IF('SERVIÇOS EXECUTADOS'!$F32=0,0,(COUNTIF('SERVIÇOS EXECUTADOS'!$I32:$DH32,EE$10)/'SERVIÇOS EXECUTADOS'!$F32*100))</f>
        <v>0</v>
      </c>
      <c r="EF32" s="62">
        <f>IF('SERVIÇOS EXECUTADOS'!$F32=0,0,(COUNTIF('SERVIÇOS EXECUTADOS'!$I32:$DH32,EF$10)/'SERVIÇOS EXECUTADOS'!$F32*100))</f>
        <v>0</v>
      </c>
      <c r="EG32" s="62">
        <f>IF('SERVIÇOS EXECUTADOS'!$F32=0,0,(COUNTIF('SERVIÇOS EXECUTADOS'!$I32:$DH32,EG$10)/'SERVIÇOS EXECUTADOS'!$F32*100))</f>
        <v>0</v>
      </c>
      <c r="EH32" s="62">
        <f>IF('SERVIÇOS EXECUTADOS'!$F32=0,0,(COUNTIF('SERVIÇOS EXECUTADOS'!$I32:$DH32,EH$10)/'SERVIÇOS EXECUTADOS'!$F32*100))</f>
        <v>0</v>
      </c>
      <c r="EI32" s="62">
        <f>IF('SERVIÇOS EXECUTADOS'!$F32=0,0,(COUNTIF('SERVIÇOS EXECUTADOS'!$I32:$DH32,EI$10)/'SERVIÇOS EXECUTADOS'!$F32*100))</f>
        <v>0</v>
      </c>
      <c r="EJ32" s="62">
        <f>IF('SERVIÇOS EXECUTADOS'!$F32=0,0,(COUNTIF('SERVIÇOS EXECUTADOS'!$I32:$DH32,EJ$10)/'SERVIÇOS EXECUTADOS'!$F32*100))</f>
        <v>0</v>
      </c>
      <c r="EK32" s="62">
        <f>IF('SERVIÇOS EXECUTADOS'!$F32=0,0,(COUNTIF('SERVIÇOS EXECUTADOS'!$I32:$DH32,EK$10)/'SERVIÇOS EXECUTADOS'!$F32*100))</f>
        <v>0</v>
      </c>
      <c r="EL32" s="62">
        <f>IF('SERVIÇOS EXECUTADOS'!$F32=0,0,(COUNTIF('SERVIÇOS EXECUTADOS'!$I32:$DH32,EL$10)/'SERVIÇOS EXECUTADOS'!$F32*100))</f>
        <v>0</v>
      </c>
      <c r="EM32" s="62">
        <f>IF('SERVIÇOS EXECUTADOS'!$F32=0,0,(COUNTIF('SERVIÇOS EXECUTADOS'!$I32:$DH32,EM$10)/'SERVIÇOS EXECUTADOS'!$F32*100))</f>
        <v>0</v>
      </c>
      <c r="EN32" s="62">
        <f>IF('SERVIÇOS EXECUTADOS'!$F32=0,0,(COUNTIF('SERVIÇOS EXECUTADOS'!$I32:$DH32,EN$10)/'SERVIÇOS EXECUTADOS'!$F32*100))</f>
        <v>0</v>
      </c>
      <c r="EO32" s="62">
        <f>IF('SERVIÇOS EXECUTADOS'!$F32=0,0,(COUNTIF('SERVIÇOS EXECUTADOS'!$I32:$DH32,EO$10)/'SERVIÇOS EXECUTADOS'!$F32*100))</f>
        <v>0</v>
      </c>
      <c r="EP32" s="62">
        <f>IF('SERVIÇOS EXECUTADOS'!$F32=0,0,(COUNTIF('SERVIÇOS EXECUTADOS'!$I32:$DH32,EP$10)/'SERVIÇOS EXECUTADOS'!$F32*100))</f>
        <v>0</v>
      </c>
      <c r="EQ32" s="62">
        <f>IF('SERVIÇOS EXECUTADOS'!$F32=0,0,(COUNTIF('SERVIÇOS EXECUTADOS'!$I32:$DH32,EQ$10)/'SERVIÇOS EXECUTADOS'!$F32*100))</f>
        <v>0</v>
      </c>
      <c r="ER32" s="62">
        <f>IF('SERVIÇOS EXECUTADOS'!$F32=0,0,(COUNTIF('SERVIÇOS EXECUTADOS'!$I32:$DH32,ER$10)/'SERVIÇOS EXECUTADOS'!$F32*100))</f>
        <v>0</v>
      </c>
      <c r="ES32" s="62">
        <f>IF('SERVIÇOS EXECUTADOS'!$F32=0,0,(COUNTIF('SERVIÇOS EXECUTADOS'!$I32:$DH32,ES$10)/'SERVIÇOS EXECUTADOS'!$F32*100))</f>
        <v>0</v>
      </c>
      <c r="ET32" s="62">
        <f>IF('SERVIÇOS EXECUTADOS'!$F32=0,0,(COUNTIF('SERVIÇOS EXECUTADOS'!$I32:$DH32,ET$10)/'SERVIÇOS EXECUTADOS'!$F32*100))</f>
        <v>0</v>
      </c>
      <c r="EU32" s="62">
        <f>IF('SERVIÇOS EXECUTADOS'!$F32=0,0,(COUNTIF('SERVIÇOS EXECUTADOS'!$I32:$DH32,EU$10)/'SERVIÇOS EXECUTADOS'!$F32*100))</f>
        <v>0</v>
      </c>
      <c r="EV32" s="62">
        <f>IF('SERVIÇOS EXECUTADOS'!$F32=0,0,(COUNTIF('SERVIÇOS EXECUTADOS'!$I32:$DH32,EV$10)/'SERVIÇOS EXECUTADOS'!$F32*100))</f>
        <v>0</v>
      </c>
      <c r="EW32" s="62">
        <f>IF('SERVIÇOS EXECUTADOS'!$F32=0,0,(COUNTIF('SERVIÇOS EXECUTADOS'!$I32:$DH32,EW$10)/'SERVIÇOS EXECUTADOS'!$F32*100))</f>
        <v>0</v>
      </c>
    </row>
    <row r="33" spans="1:153" ht="12" customHeight="1" outlineLevel="2">
      <c r="A33" s="1"/>
      <c r="B33" s="197" t="s">
        <v>72</v>
      </c>
      <c r="C33" s="196" t="s">
        <v>73</v>
      </c>
      <c r="D33" s="486"/>
      <c r="E33" s="192">
        <f t="shared" si="4"/>
        <v>0</v>
      </c>
      <c r="F33" s="489"/>
      <c r="G33" s="271" t="s">
        <v>42</v>
      </c>
      <c r="H33" s="131">
        <f t="shared" si="5"/>
        <v>0</v>
      </c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60">
        <f t="shared" si="11"/>
        <v>0</v>
      </c>
      <c r="DJ33" s="61">
        <f t="shared" si="12"/>
        <v>0</v>
      </c>
      <c r="DK33" s="61">
        <f t="shared" si="13"/>
        <v>0</v>
      </c>
      <c r="DL33" s="62">
        <f t="shared" si="14"/>
        <v>0</v>
      </c>
      <c r="DM33" s="62">
        <f t="shared" si="3"/>
        <v>0</v>
      </c>
      <c r="DN33" s="64" t="str">
        <f t="shared" si="15"/>
        <v/>
      </c>
      <c r="DO33" s="252" t="b">
        <f t="shared" si="2"/>
        <v>0</v>
      </c>
      <c r="DP33" s="188"/>
      <c r="DS33" s="62">
        <f>IF('SERVIÇOS EXECUTADOS'!$F33=0,0,(COUNTIF('SERVIÇOS EXECUTADOS'!$I33:$DH33,DS$10)/'SERVIÇOS EXECUTADOS'!$F33*100))</f>
        <v>0</v>
      </c>
      <c r="DT33" s="62">
        <f>IF('SERVIÇOS EXECUTADOS'!$F33=0,0,(COUNTIF('SERVIÇOS EXECUTADOS'!$I33:$DH33,DT$10)/'SERVIÇOS EXECUTADOS'!$F33*100))</f>
        <v>0</v>
      </c>
      <c r="DU33" s="62">
        <f>IF('SERVIÇOS EXECUTADOS'!$F33=0,0,(COUNTIF('SERVIÇOS EXECUTADOS'!$I33:$DH33,DU$10)/'SERVIÇOS EXECUTADOS'!$F33*100))</f>
        <v>0</v>
      </c>
      <c r="DV33" s="62">
        <f>IF('SERVIÇOS EXECUTADOS'!$F33=0,0,(COUNTIF('SERVIÇOS EXECUTADOS'!$I33:$DH33,DV$10)/'SERVIÇOS EXECUTADOS'!$F33*100))</f>
        <v>0</v>
      </c>
      <c r="DW33" s="62">
        <f>IF('SERVIÇOS EXECUTADOS'!$F33=0,0,(COUNTIF('SERVIÇOS EXECUTADOS'!$I33:$DH33,DW$10)/'SERVIÇOS EXECUTADOS'!$F33*100))</f>
        <v>0</v>
      </c>
      <c r="DX33" s="62">
        <f>IF('SERVIÇOS EXECUTADOS'!$F33=0,0,(COUNTIF('SERVIÇOS EXECUTADOS'!$I33:$DH33,DX$10)/'SERVIÇOS EXECUTADOS'!$F33*100))</f>
        <v>0</v>
      </c>
      <c r="DY33" s="62">
        <f>IF('SERVIÇOS EXECUTADOS'!$F33=0,0,(COUNTIF('SERVIÇOS EXECUTADOS'!$I33:$DH33,DY$10)/'SERVIÇOS EXECUTADOS'!$F33*100))</f>
        <v>0</v>
      </c>
      <c r="DZ33" s="62">
        <f>IF('SERVIÇOS EXECUTADOS'!$F33=0,0,(COUNTIF('SERVIÇOS EXECUTADOS'!$I33:$DH33,DZ$10)/'SERVIÇOS EXECUTADOS'!$F33*100))</f>
        <v>0</v>
      </c>
      <c r="EA33" s="62">
        <f>IF('SERVIÇOS EXECUTADOS'!$F33=0,0,(COUNTIF('SERVIÇOS EXECUTADOS'!$I33:$DH33,EA$10)/'SERVIÇOS EXECUTADOS'!$F33*100))</f>
        <v>0</v>
      </c>
      <c r="EB33" s="62">
        <f>IF('SERVIÇOS EXECUTADOS'!$F33=0,0,(COUNTIF('SERVIÇOS EXECUTADOS'!$I33:$DH33,EB$10)/'SERVIÇOS EXECUTADOS'!$F33*100))</f>
        <v>0</v>
      </c>
      <c r="EC33" s="62">
        <f>IF('SERVIÇOS EXECUTADOS'!$F33=0,0,(COUNTIF('SERVIÇOS EXECUTADOS'!$I33:$DH33,EC$10)/'SERVIÇOS EXECUTADOS'!$F33*100))</f>
        <v>0</v>
      </c>
      <c r="ED33" s="62">
        <f>IF('SERVIÇOS EXECUTADOS'!$F33=0,0,(COUNTIF('SERVIÇOS EXECUTADOS'!$I33:$DH33,ED$10)/'SERVIÇOS EXECUTADOS'!$F33*100))</f>
        <v>0</v>
      </c>
      <c r="EE33" s="62">
        <f>IF('SERVIÇOS EXECUTADOS'!$F33=0,0,(COUNTIF('SERVIÇOS EXECUTADOS'!$I33:$DH33,EE$10)/'SERVIÇOS EXECUTADOS'!$F33*100))</f>
        <v>0</v>
      </c>
      <c r="EF33" s="62">
        <f>IF('SERVIÇOS EXECUTADOS'!$F33=0,0,(COUNTIF('SERVIÇOS EXECUTADOS'!$I33:$DH33,EF$10)/'SERVIÇOS EXECUTADOS'!$F33*100))</f>
        <v>0</v>
      </c>
      <c r="EG33" s="62">
        <f>IF('SERVIÇOS EXECUTADOS'!$F33=0,0,(COUNTIF('SERVIÇOS EXECUTADOS'!$I33:$DH33,EG$10)/'SERVIÇOS EXECUTADOS'!$F33*100))</f>
        <v>0</v>
      </c>
      <c r="EH33" s="62">
        <f>IF('SERVIÇOS EXECUTADOS'!$F33=0,0,(COUNTIF('SERVIÇOS EXECUTADOS'!$I33:$DH33,EH$10)/'SERVIÇOS EXECUTADOS'!$F33*100))</f>
        <v>0</v>
      </c>
      <c r="EI33" s="62">
        <f>IF('SERVIÇOS EXECUTADOS'!$F33=0,0,(COUNTIF('SERVIÇOS EXECUTADOS'!$I33:$DH33,EI$10)/'SERVIÇOS EXECUTADOS'!$F33*100))</f>
        <v>0</v>
      </c>
      <c r="EJ33" s="62">
        <f>IF('SERVIÇOS EXECUTADOS'!$F33=0,0,(COUNTIF('SERVIÇOS EXECUTADOS'!$I33:$DH33,EJ$10)/'SERVIÇOS EXECUTADOS'!$F33*100))</f>
        <v>0</v>
      </c>
      <c r="EK33" s="62">
        <f>IF('SERVIÇOS EXECUTADOS'!$F33=0,0,(COUNTIF('SERVIÇOS EXECUTADOS'!$I33:$DH33,EK$10)/'SERVIÇOS EXECUTADOS'!$F33*100))</f>
        <v>0</v>
      </c>
      <c r="EL33" s="62">
        <f>IF('SERVIÇOS EXECUTADOS'!$F33=0,0,(COUNTIF('SERVIÇOS EXECUTADOS'!$I33:$DH33,EL$10)/'SERVIÇOS EXECUTADOS'!$F33*100))</f>
        <v>0</v>
      </c>
      <c r="EM33" s="62">
        <f>IF('SERVIÇOS EXECUTADOS'!$F33=0,0,(COUNTIF('SERVIÇOS EXECUTADOS'!$I33:$DH33,EM$10)/'SERVIÇOS EXECUTADOS'!$F33*100))</f>
        <v>0</v>
      </c>
      <c r="EN33" s="62">
        <f>IF('SERVIÇOS EXECUTADOS'!$F33=0,0,(COUNTIF('SERVIÇOS EXECUTADOS'!$I33:$DH33,EN$10)/'SERVIÇOS EXECUTADOS'!$F33*100))</f>
        <v>0</v>
      </c>
      <c r="EO33" s="62">
        <f>IF('SERVIÇOS EXECUTADOS'!$F33=0,0,(COUNTIF('SERVIÇOS EXECUTADOS'!$I33:$DH33,EO$10)/'SERVIÇOS EXECUTADOS'!$F33*100))</f>
        <v>0</v>
      </c>
      <c r="EP33" s="62">
        <f>IF('SERVIÇOS EXECUTADOS'!$F33=0,0,(COUNTIF('SERVIÇOS EXECUTADOS'!$I33:$DH33,EP$10)/'SERVIÇOS EXECUTADOS'!$F33*100))</f>
        <v>0</v>
      </c>
      <c r="EQ33" s="62">
        <f>IF('SERVIÇOS EXECUTADOS'!$F33=0,0,(COUNTIF('SERVIÇOS EXECUTADOS'!$I33:$DH33,EQ$10)/'SERVIÇOS EXECUTADOS'!$F33*100))</f>
        <v>0</v>
      </c>
      <c r="ER33" s="62">
        <f>IF('SERVIÇOS EXECUTADOS'!$F33=0,0,(COUNTIF('SERVIÇOS EXECUTADOS'!$I33:$DH33,ER$10)/'SERVIÇOS EXECUTADOS'!$F33*100))</f>
        <v>0</v>
      </c>
      <c r="ES33" s="62">
        <f>IF('SERVIÇOS EXECUTADOS'!$F33=0,0,(COUNTIF('SERVIÇOS EXECUTADOS'!$I33:$DH33,ES$10)/'SERVIÇOS EXECUTADOS'!$F33*100))</f>
        <v>0</v>
      </c>
      <c r="ET33" s="62">
        <f>IF('SERVIÇOS EXECUTADOS'!$F33=0,0,(COUNTIF('SERVIÇOS EXECUTADOS'!$I33:$DH33,ET$10)/'SERVIÇOS EXECUTADOS'!$F33*100))</f>
        <v>0</v>
      </c>
      <c r="EU33" s="62">
        <f>IF('SERVIÇOS EXECUTADOS'!$F33=0,0,(COUNTIF('SERVIÇOS EXECUTADOS'!$I33:$DH33,EU$10)/'SERVIÇOS EXECUTADOS'!$F33*100))</f>
        <v>0</v>
      </c>
      <c r="EV33" s="62">
        <f>IF('SERVIÇOS EXECUTADOS'!$F33=0,0,(COUNTIF('SERVIÇOS EXECUTADOS'!$I33:$DH33,EV$10)/'SERVIÇOS EXECUTADOS'!$F33*100))</f>
        <v>0</v>
      </c>
      <c r="EW33" s="62">
        <f>IF('SERVIÇOS EXECUTADOS'!$F33=0,0,(COUNTIF('SERVIÇOS EXECUTADOS'!$I33:$DH33,EW$10)/'SERVIÇOS EXECUTADOS'!$F33*100))</f>
        <v>0</v>
      </c>
    </row>
    <row r="34" spans="1:153" ht="12" customHeight="1" outlineLevel="2">
      <c r="A34" s="1"/>
      <c r="B34" s="197" t="s">
        <v>74</v>
      </c>
      <c r="C34" s="196" t="s">
        <v>75</v>
      </c>
      <c r="D34" s="486"/>
      <c r="E34" s="192">
        <f t="shared" si="4"/>
        <v>0</v>
      </c>
      <c r="F34" s="489"/>
      <c r="G34" s="271" t="s">
        <v>42</v>
      </c>
      <c r="H34" s="132">
        <f t="shared" si="5"/>
        <v>0</v>
      </c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60">
        <f t="shared" si="11"/>
        <v>0</v>
      </c>
      <c r="DJ34" s="61">
        <f t="shared" si="12"/>
        <v>0</v>
      </c>
      <c r="DK34" s="61">
        <f t="shared" si="13"/>
        <v>0</v>
      </c>
      <c r="DL34" s="62">
        <f t="shared" si="14"/>
        <v>0</v>
      </c>
      <c r="DM34" s="62">
        <f t="shared" si="3"/>
        <v>0</v>
      </c>
      <c r="DN34" s="64" t="str">
        <f t="shared" si="15"/>
        <v/>
      </c>
      <c r="DO34" s="252" t="b">
        <f t="shared" si="2"/>
        <v>0</v>
      </c>
      <c r="DP34" s="188"/>
      <c r="DS34" s="62">
        <f>IF('SERVIÇOS EXECUTADOS'!$F34=0,0,(COUNTIF('SERVIÇOS EXECUTADOS'!$I34:$DH34,DS$10)/'SERVIÇOS EXECUTADOS'!$F34*100))</f>
        <v>0</v>
      </c>
      <c r="DT34" s="62">
        <f>IF('SERVIÇOS EXECUTADOS'!$F34=0,0,(COUNTIF('SERVIÇOS EXECUTADOS'!$I34:$DH34,DT$10)/'SERVIÇOS EXECUTADOS'!$F34*100))</f>
        <v>0</v>
      </c>
      <c r="DU34" s="62">
        <f>IF('SERVIÇOS EXECUTADOS'!$F34=0,0,(COUNTIF('SERVIÇOS EXECUTADOS'!$I34:$DH34,DU$10)/'SERVIÇOS EXECUTADOS'!$F34*100))</f>
        <v>0</v>
      </c>
      <c r="DV34" s="62">
        <f>IF('SERVIÇOS EXECUTADOS'!$F34=0,0,(COUNTIF('SERVIÇOS EXECUTADOS'!$I34:$DH34,DV$10)/'SERVIÇOS EXECUTADOS'!$F34*100))</f>
        <v>0</v>
      </c>
      <c r="DW34" s="62">
        <f>IF('SERVIÇOS EXECUTADOS'!$F34=0,0,(COUNTIF('SERVIÇOS EXECUTADOS'!$I34:$DH34,DW$10)/'SERVIÇOS EXECUTADOS'!$F34*100))</f>
        <v>0</v>
      </c>
      <c r="DX34" s="62">
        <f>IF('SERVIÇOS EXECUTADOS'!$F34=0,0,(COUNTIF('SERVIÇOS EXECUTADOS'!$I34:$DH34,DX$10)/'SERVIÇOS EXECUTADOS'!$F34*100))</f>
        <v>0</v>
      </c>
      <c r="DY34" s="62">
        <f>IF('SERVIÇOS EXECUTADOS'!$F34=0,0,(COUNTIF('SERVIÇOS EXECUTADOS'!$I34:$DH34,DY$10)/'SERVIÇOS EXECUTADOS'!$F34*100))</f>
        <v>0</v>
      </c>
      <c r="DZ34" s="62">
        <f>IF('SERVIÇOS EXECUTADOS'!$F34=0,0,(COUNTIF('SERVIÇOS EXECUTADOS'!$I34:$DH34,DZ$10)/'SERVIÇOS EXECUTADOS'!$F34*100))</f>
        <v>0</v>
      </c>
      <c r="EA34" s="62">
        <f>IF('SERVIÇOS EXECUTADOS'!$F34=0,0,(COUNTIF('SERVIÇOS EXECUTADOS'!$I34:$DH34,EA$10)/'SERVIÇOS EXECUTADOS'!$F34*100))</f>
        <v>0</v>
      </c>
      <c r="EB34" s="62">
        <f>IF('SERVIÇOS EXECUTADOS'!$F34=0,0,(COUNTIF('SERVIÇOS EXECUTADOS'!$I34:$DH34,EB$10)/'SERVIÇOS EXECUTADOS'!$F34*100))</f>
        <v>0</v>
      </c>
      <c r="EC34" s="62">
        <f>IF('SERVIÇOS EXECUTADOS'!$F34=0,0,(COUNTIF('SERVIÇOS EXECUTADOS'!$I34:$DH34,EC$10)/'SERVIÇOS EXECUTADOS'!$F34*100))</f>
        <v>0</v>
      </c>
      <c r="ED34" s="62">
        <f>IF('SERVIÇOS EXECUTADOS'!$F34=0,0,(COUNTIF('SERVIÇOS EXECUTADOS'!$I34:$DH34,ED$10)/'SERVIÇOS EXECUTADOS'!$F34*100))</f>
        <v>0</v>
      </c>
      <c r="EE34" s="62">
        <f>IF('SERVIÇOS EXECUTADOS'!$F34=0,0,(COUNTIF('SERVIÇOS EXECUTADOS'!$I34:$DH34,EE$10)/'SERVIÇOS EXECUTADOS'!$F34*100))</f>
        <v>0</v>
      </c>
      <c r="EF34" s="62">
        <f>IF('SERVIÇOS EXECUTADOS'!$F34=0,0,(COUNTIF('SERVIÇOS EXECUTADOS'!$I34:$DH34,EF$10)/'SERVIÇOS EXECUTADOS'!$F34*100))</f>
        <v>0</v>
      </c>
      <c r="EG34" s="62">
        <f>IF('SERVIÇOS EXECUTADOS'!$F34=0,0,(COUNTIF('SERVIÇOS EXECUTADOS'!$I34:$DH34,EG$10)/'SERVIÇOS EXECUTADOS'!$F34*100))</f>
        <v>0</v>
      </c>
      <c r="EH34" s="62">
        <f>IF('SERVIÇOS EXECUTADOS'!$F34=0,0,(COUNTIF('SERVIÇOS EXECUTADOS'!$I34:$DH34,EH$10)/'SERVIÇOS EXECUTADOS'!$F34*100))</f>
        <v>0</v>
      </c>
      <c r="EI34" s="62">
        <f>IF('SERVIÇOS EXECUTADOS'!$F34=0,0,(COUNTIF('SERVIÇOS EXECUTADOS'!$I34:$DH34,EI$10)/'SERVIÇOS EXECUTADOS'!$F34*100))</f>
        <v>0</v>
      </c>
      <c r="EJ34" s="62">
        <f>IF('SERVIÇOS EXECUTADOS'!$F34=0,0,(COUNTIF('SERVIÇOS EXECUTADOS'!$I34:$DH34,EJ$10)/'SERVIÇOS EXECUTADOS'!$F34*100))</f>
        <v>0</v>
      </c>
      <c r="EK34" s="62">
        <f>IF('SERVIÇOS EXECUTADOS'!$F34=0,0,(COUNTIF('SERVIÇOS EXECUTADOS'!$I34:$DH34,EK$10)/'SERVIÇOS EXECUTADOS'!$F34*100))</f>
        <v>0</v>
      </c>
      <c r="EL34" s="62">
        <f>IF('SERVIÇOS EXECUTADOS'!$F34=0,0,(COUNTIF('SERVIÇOS EXECUTADOS'!$I34:$DH34,EL$10)/'SERVIÇOS EXECUTADOS'!$F34*100))</f>
        <v>0</v>
      </c>
      <c r="EM34" s="62">
        <f>IF('SERVIÇOS EXECUTADOS'!$F34=0,0,(COUNTIF('SERVIÇOS EXECUTADOS'!$I34:$DH34,EM$10)/'SERVIÇOS EXECUTADOS'!$F34*100))</f>
        <v>0</v>
      </c>
      <c r="EN34" s="62">
        <f>IF('SERVIÇOS EXECUTADOS'!$F34=0,0,(COUNTIF('SERVIÇOS EXECUTADOS'!$I34:$DH34,EN$10)/'SERVIÇOS EXECUTADOS'!$F34*100))</f>
        <v>0</v>
      </c>
      <c r="EO34" s="62">
        <f>IF('SERVIÇOS EXECUTADOS'!$F34=0,0,(COUNTIF('SERVIÇOS EXECUTADOS'!$I34:$DH34,EO$10)/'SERVIÇOS EXECUTADOS'!$F34*100))</f>
        <v>0</v>
      </c>
      <c r="EP34" s="62">
        <f>IF('SERVIÇOS EXECUTADOS'!$F34=0,0,(COUNTIF('SERVIÇOS EXECUTADOS'!$I34:$DH34,EP$10)/'SERVIÇOS EXECUTADOS'!$F34*100))</f>
        <v>0</v>
      </c>
      <c r="EQ34" s="62">
        <f>IF('SERVIÇOS EXECUTADOS'!$F34=0,0,(COUNTIF('SERVIÇOS EXECUTADOS'!$I34:$DH34,EQ$10)/'SERVIÇOS EXECUTADOS'!$F34*100))</f>
        <v>0</v>
      </c>
      <c r="ER34" s="62">
        <f>IF('SERVIÇOS EXECUTADOS'!$F34=0,0,(COUNTIF('SERVIÇOS EXECUTADOS'!$I34:$DH34,ER$10)/'SERVIÇOS EXECUTADOS'!$F34*100))</f>
        <v>0</v>
      </c>
      <c r="ES34" s="62">
        <f>IF('SERVIÇOS EXECUTADOS'!$F34=0,0,(COUNTIF('SERVIÇOS EXECUTADOS'!$I34:$DH34,ES$10)/'SERVIÇOS EXECUTADOS'!$F34*100))</f>
        <v>0</v>
      </c>
      <c r="ET34" s="62">
        <f>IF('SERVIÇOS EXECUTADOS'!$F34=0,0,(COUNTIF('SERVIÇOS EXECUTADOS'!$I34:$DH34,ET$10)/'SERVIÇOS EXECUTADOS'!$F34*100))</f>
        <v>0</v>
      </c>
      <c r="EU34" s="62">
        <f>IF('SERVIÇOS EXECUTADOS'!$F34=0,0,(COUNTIF('SERVIÇOS EXECUTADOS'!$I34:$DH34,EU$10)/'SERVIÇOS EXECUTADOS'!$F34*100))</f>
        <v>0</v>
      </c>
      <c r="EV34" s="62">
        <f>IF('SERVIÇOS EXECUTADOS'!$F34=0,0,(COUNTIF('SERVIÇOS EXECUTADOS'!$I34:$DH34,EV$10)/'SERVIÇOS EXECUTADOS'!$F34*100))</f>
        <v>0</v>
      </c>
      <c r="EW34" s="62">
        <f>IF('SERVIÇOS EXECUTADOS'!$F34=0,0,(COUNTIF('SERVIÇOS EXECUTADOS'!$I34:$DH34,EW$10)/'SERVIÇOS EXECUTADOS'!$F34*100))</f>
        <v>0</v>
      </c>
    </row>
    <row r="35" spans="1:153" ht="12" customHeight="1" outlineLevel="2">
      <c r="A35" s="1"/>
      <c r="B35" s="197" t="s">
        <v>76</v>
      </c>
      <c r="C35" s="196" t="s">
        <v>77</v>
      </c>
      <c r="D35" s="486"/>
      <c r="E35" s="192">
        <f t="shared" si="4"/>
        <v>0</v>
      </c>
      <c r="F35" s="489"/>
      <c r="G35" s="271" t="s">
        <v>42</v>
      </c>
      <c r="H35" s="131">
        <f t="shared" si="5"/>
        <v>0</v>
      </c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60">
        <f t="shared" si="11"/>
        <v>0</v>
      </c>
      <c r="DJ35" s="61">
        <f t="shared" si="12"/>
        <v>0</v>
      </c>
      <c r="DK35" s="61">
        <f t="shared" si="13"/>
        <v>0</v>
      </c>
      <c r="DL35" s="62">
        <f t="shared" si="14"/>
        <v>0</v>
      </c>
      <c r="DM35" s="62">
        <f t="shared" si="3"/>
        <v>0</v>
      </c>
      <c r="DN35" s="64" t="str">
        <f t="shared" si="15"/>
        <v/>
      </c>
      <c r="DO35" s="252" t="b">
        <f t="shared" si="2"/>
        <v>0</v>
      </c>
      <c r="DP35" s="188"/>
      <c r="DS35" s="62">
        <f>IF('SERVIÇOS EXECUTADOS'!$F35=0,0,(COUNTIF('SERVIÇOS EXECUTADOS'!$I35:$DH35,DS$10)/'SERVIÇOS EXECUTADOS'!$F35*100))</f>
        <v>0</v>
      </c>
      <c r="DT35" s="62">
        <f>IF('SERVIÇOS EXECUTADOS'!$F35=0,0,(COUNTIF('SERVIÇOS EXECUTADOS'!$I35:$DH35,DT$10)/'SERVIÇOS EXECUTADOS'!$F35*100))</f>
        <v>0</v>
      </c>
      <c r="DU35" s="62">
        <f>IF('SERVIÇOS EXECUTADOS'!$F35=0,0,(COUNTIF('SERVIÇOS EXECUTADOS'!$I35:$DH35,DU$10)/'SERVIÇOS EXECUTADOS'!$F35*100))</f>
        <v>0</v>
      </c>
      <c r="DV35" s="62">
        <f>IF('SERVIÇOS EXECUTADOS'!$F35=0,0,(COUNTIF('SERVIÇOS EXECUTADOS'!$I35:$DH35,DV$10)/'SERVIÇOS EXECUTADOS'!$F35*100))</f>
        <v>0</v>
      </c>
      <c r="DW35" s="62">
        <f>IF('SERVIÇOS EXECUTADOS'!$F35=0,0,(COUNTIF('SERVIÇOS EXECUTADOS'!$I35:$DH35,DW$10)/'SERVIÇOS EXECUTADOS'!$F35*100))</f>
        <v>0</v>
      </c>
      <c r="DX35" s="62">
        <f>IF('SERVIÇOS EXECUTADOS'!$F35=0,0,(COUNTIF('SERVIÇOS EXECUTADOS'!$I35:$DH35,DX$10)/'SERVIÇOS EXECUTADOS'!$F35*100))</f>
        <v>0</v>
      </c>
      <c r="DY35" s="62">
        <f>IF('SERVIÇOS EXECUTADOS'!$F35=0,0,(COUNTIF('SERVIÇOS EXECUTADOS'!$I35:$DH35,DY$10)/'SERVIÇOS EXECUTADOS'!$F35*100))</f>
        <v>0</v>
      </c>
      <c r="DZ35" s="62">
        <f>IF('SERVIÇOS EXECUTADOS'!$F35=0,0,(COUNTIF('SERVIÇOS EXECUTADOS'!$I35:$DH35,DZ$10)/'SERVIÇOS EXECUTADOS'!$F35*100))</f>
        <v>0</v>
      </c>
      <c r="EA35" s="62">
        <f>IF('SERVIÇOS EXECUTADOS'!$F35=0,0,(COUNTIF('SERVIÇOS EXECUTADOS'!$I35:$DH35,EA$10)/'SERVIÇOS EXECUTADOS'!$F35*100))</f>
        <v>0</v>
      </c>
      <c r="EB35" s="62">
        <f>IF('SERVIÇOS EXECUTADOS'!$F35=0,0,(COUNTIF('SERVIÇOS EXECUTADOS'!$I35:$DH35,EB$10)/'SERVIÇOS EXECUTADOS'!$F35*100))</f>
        <v>0</v>
      </c>
      <c r="EC35" s="62">
        <f>IF('SERVIÇOS EXECUTADOS'!$F35=0,0,(COUNTIF('SERVIÇOS EXECUTADOS'!$I35:$DH35,EC$10)/'SERVIÇOS EXECUTADOS'!$F35*100))</f>
        <v>0</v>
      </c>
      <c r="ED35" s="62">
        <f>IF('SERVIÇOS EXECUTADOS'!$F35=0,0,(COUNTIF('SERVIÇOS EXECUTADOS'!$I35:$DH35,ED$10)/'SERVIÇOS EXECUTADOS'!$F35*100))</f>
        <v>0</v>
      </c>
      <c r="EE35" s="62">
        <f>IF('SERVIÇOS EXECUTADOS'!$F35=0,0,(COUNTIF('SERVIÇOS EXECUTADOS'!$I35:$DH35,EE$10)/'SERVIÇOS EXECUTADOS'!$F35*100))</f>
        <v>0</v>
      </c>
      <c r="EF35" s="62">
        <f>IF('SERVIÇOS EXECUTADOS'!$F35=0,0,(COUNTIF('SERVIÇOS EXECUTADOS'!$I35:$DH35,EF$10)/'SERVIÇOS EXECUTADOS'!$F35*100))</f>
        <v>0</v>
      </c>
      <c r="EG35" s="62">
        <f>IF('SERVIÇOS EXECUTADOS'!$F35=0,0,(COUNTIF('SERVIÇOS EXECUTADOS'!$I35:$DH35,EG$10)/'SERVIÇOS EXECUTADOS'!$F35*100))</f>
        <v>0</v>
      </c>
      <c r="EH35" s="62">
        <f>IF('SERVIÇOS EXECUTADOS'!$F35=0,0,(COUNTIF('SERVIÇOS EXECUTADOS'!$I35:$DH35,EH$10)/'SERVIÇOS EXECUTADOS'!$F35*100))</f>
        <v>0</v>
      </c>
      <c r="EI35" s="62">
        <f>IF('SERVIÇOS EXECUTADOS'!$F35=0,0,(COUNTIF('SERVIÇOS EXECUTADOS'!$I35:$DH35,EI$10)/'SERVIÇOS EXECUTADOS'!$F35*100))</f>
        <v>0</v>
      </c>
      <c r="EJ35" s="62">
        <f>IF('SERVIÇOS EXECUTADOS'!$F35=0,0,(COUNTIF('SERVIÇOS EXECUTADOS'!$I35:$DH35,EJ$10)/'SERVIÇOS EXECUTADOS'!$F35*100))</f>
        <v>0</v>
      </c>
      <c r="EK35" s="62">
        <f>IF('SERVIÇOS EXECUTADOS'!$F35=0,0,(COUNTIF('SERVIÇOS EXECUTADOS'!$I35:$DH35,EK$10)/'SERVIÇOS EXECUTADOS'!$F35*100))</f>
        <v>0</v>
      </c>
      <c r="EL35" s="62">
        <f>IF('SERVIÇOS EXECUTADOS'!$F35=0,0,(COUNTIF('SERVIÇOS EXECUTADOS'!$I35:$DH35,EL$10)/'SERVIÇOS EXECUTADOS'!$F35*100))</f>
        <v>0</v>
      </c>
      <c r="EM35" s="62">
        <f>IF('SERVIÇOS EXECUTADOS'!$F35=0,0,(COUNTIF('SERVIÇOS EXECUTADOS'!$I35:$DH35,EM$10)/'SERVIÇOS EXECUTADOS'!$F35*100))</f>
        <v>0</v>
      </c>
      <c r="EN35" s="62">
        <f>IF('SERVIÇOS EXECUTADOS'!$F35=0,0,(COUNTIF('SERVIÇOS EXECUTADOS'!$I35:$DH35,EN$10)/'SERVIÇOS EXECUTADOS'!$F35*100))</f>
        <v>0</v>
      </c>
      <c r="EO35" s="62">
        <f>IF('SERVIÇOS EXECUTADOS'!$F35=0,0,(COUNTIF('SERVIÇOS EXECUTADOS'!$I35:$DH35,EO$10)/'SERVIÇOS EXECUTADOS'!$F35*100))</f>
        <v>0</v>
      </c>
      <c r="EP35" s="62">
        <f>IF('SERVIÇOS EXECUTADOS'!$F35=0,0,(COUNTIF('SERVIÇOS EXECUTADOS'!$I35:$DH35,EP$10)/'SERVIÇOS EXECUTADOS'!$F35*100))</f>
        <v>0</v>
      </c>
      <c r="EQ35" s="62">
        <f>IF('SERVIÇOS EXECUTADOS'!$F35=0,0,(COUNTIF('SERVIÇOS EXECUTADOS'!$I35:$DH35,EQ$10)/'SERVIÇOS EXECUTADOS'!$F35*100))</f>
        <v>0</v>
      </c>
      <c r="ER35" s="62">
        <f>IF('SERVIÇOS EXECUTADOS'!$F35=0,0,(COUNTIF('SERVIÇOS EXECUTADOS'!$I35:$DH35,ER$10)/'SERVIÇOS EXECUTADOS'!$F35*100))</f>
        <v>0</v>
      </c>
      <c r="ES35" s="62">
        <f>IF('SERVIÇOS EXECUTADOS'!$F35=0,0,(COUNTIF('SERVIÇOS EXECUTADOS'!$I35:$DH35,ES$10)/'SERVIÇOS EXECUTADOS'!$F35*100))</f>
        <v>0</v>
      </c>
      <c r="ET35" s="62">
        <f>IF('SERVIÇOS EXECUTADOS'!$F35=0,0,(COUNTIF('SERVIÇOS EXECUTADOS'!$I35:$DH35,ET$10)/'SERVIÇOS EXECUTADOS'!$F35*100))</f>
        <v>0</v>
      </c>
      <c r="EU35" s="62">
        <f>IF('SERVIÇOS EXECUTADOS'!$F35=0,0,(COUNTIF('SERVIÇOS EXECUTADOS'!$I35:$DH35,EU$10)/'SERVIÇOS EXECUTADOS'!$F35*100))</f>
        <v>0</v>
      </c>
      <c r="EV35" s="62">
        <f>IF('SERVIÇOS EXECUTADOS'!$F35=0,0,(COUNTIF('SERVIÇOS EXECUTADOS'!$I35:$DH35,EV$10)/'SERVIÇOS EXECUTADOS'!$F35*100))</f>
        <v>0</v>
      </c>
      <c r="EW35" s="62">
        <f>IF('SERVIÇOS EXECUTADOS'!$F35=0,0,(COUNTIF('SERVIÇOS EXECUTADOS'!$I35:$DH35,EW$10)/'SERVIÇOS EXECUTADOS'!$F35*100))</f>
        <v>0</v>
      </c>
    </row>
    <row r="36" spans="1:153" ht="12" customHeight="1" outlineLevel="2">
      <c r="A36" s="1"/>
      <c r="B36" s="197" t="s">
        <v>78</v>
      </c>
      <c r="C36" s="196" t="s">
        <v>79</v>
      </c>
      <c r="D36" s="486"/>
      <c r="E36" s="192">
        <f t="shared" si="4"/>
        <v>0</v>
      </c>
      <c r="F36" s="489"/>
      <c r="G36" s="271" t="s">
        <v>42</v>
      </c>
      <c r="H36" s="131">
        <f t="shared" si="5"/>
        <v>0</v>
      </c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60">
        <f t="shared" si="11"/>
        <v>0</v>
      </c>
      <c r="DJ36" s="61">
        <f t="shared" si="12"/>
        <v>0</v>
      </c>
      <c r="DK36" s="61">
        <f t="shared" si="13"/>
        <v>0</v>
      </c>
      <c r="DL36" s="62">
        <f t="shared" si="14"/>
        <v>0</v>
      </c>
      <c r="DM36" s="62">
        <f t="shared" si="3"/>
        <v>0</v>
      </c>
      <c r="DN36" s="64" t="str">
        <f t="shared" si="15"/>
        <v/>
      </c>
      <c r="DO36" s="252" t="b">
        <f t="shared" si="2"/>
        <v>0</v>
      </c>
      <c r="DP36" s="188"/>
      <c r="DS36" s="62">
        <f>IF('SERVIÇOS EXECUTADOS'!$F36=0,0,(COUNTIF('SERVIÇOS EXECUTADOS'!$I36:$DH36,DS$10)/'SERVIÇOS EXECUTADOS'!$F36*100))</f>
        <v>0</v>
      </c>
      <c r="DT36" s="62">
        <f>IF('SERVIÇOS EXECUTADOS'!$F36=0,0,(COUNTIF('SERVIÇOS EXECUTADOS'!$I36:$DH36,DT$10)/'SERVIÇOS EXECUTADOS'!$F36*100))</f>
        <v>0</v>
      </c>
      <c r="DU36" s="62">
        <f>IF('SERVIÇOS EXECUTADOS'!$F36=0,0,(COUNTIF('SERVIÇOS EXECUTADOS'!$I36:$DH36,DU$10)/'SERVIÇOS EXECUTADOS'!$F36*100))</f>
        <v>0</v>
      </c>
      <c r="DV36" s="62">
        <f>IF('SERVIÇOS EXECUTADOS'!$F36=0,0,(COUNTIF('SERVIÇOS EXECUTADOS'!$I36:$DH36,DV$10)/'SERVIÇOS EXECUTADOS'!$F36*100))</f>
        <v>0</v>
      </c>
      <c r="DW36" s="62">
        <f>IF('SERVIÇOS EXECUTADOS'!$F36=0,0,(COUNTIF('SERVIÇOS EXECUTADOS'!$I36:$DH36,DW$10)/'SERVIÇOS EXECUTADOS'!$F36*100))</f>
        <v>0</v>
      </c>
      <c r="DX36" s="62">
        <f>IF('SERVIÇOS EXECUTADOS'!$F36=0,0,(COUNTIF('SERVIÇOS EXECUTADOS'!$I36:$DH36,DX$10)/'SERVIÇOS EXECUTADOS'!$F36*100))</f>
        <v>0</v>
      </c>
      <c r="DY36" s="62">
        <f>IF('SERVIÇOS EXECUTADOS'!$F36=0,0,(COUNTIF('SERVIÇOS EXECUTADOS'!$I36:$DH36,DY$10)/'SERVIÇOS EXECUTADOS'!$F36*100))</f>
        <v>0</v>
      </c>
      <c r="DZ36" s="62">
        <f>IF('SERVIÇOS EXECUTADOS'!$F36=0,0,(COUNTIF('SERVIÇOS EXECUTADOS'!$I36:$DH36,DZ$10)/'SERVIÇOS EXECUTADOS'!$F36*100))</f>
        <v>0</v>
      </c>
      <c r="EA36" s="62">
        <f>IF('SERVIÇOS EXECUTADOS'!$F36=0,0,(COUNTIF('SERVIÇOS EXECUTADOS'!$I36:$DH36,EA$10)/'SERVIÇOS EXECUTADOS'!$F36*100))</f>
        <v>0</v>
      </c>
      <c r="EB36" s="62">
        <f>IF('SERVIÇOS EXECUTADOS'!$F36=0,0,(COUNTIF('SERVIÇOS EXECUTADOS'!$I36:$DH36,EB$10)/'SERVIÇOS EXECUTADOS'!$F36*100))</f>
        <v>0</v>
      </c>
      <c r="EC36" s="62">
        <f>IF('SERVIÇOS EXECUTADOS'!$F36=0,0,(COUNTIF('SERVIÇOS EXECUTADOS'!$I36:$DH36,EC$10)/'SERVIÇOS EXECUTADOS'!$F36*100))</f>
        <v>0</v>
      </c>
      <c r="ED36" s="62">
        <f>IF('SERVIÇOS EXECUTADOS'!$F36=0,0,(COUNTIF('SERVIÇOS EXECUTADOS'!$I36:$DH36,ED$10)/'SERVIÇOS EXECUTADOS'!$F36*100))</f>
        <v>0</v>
      </c>
      <c r="EE36" s="62">
        <f>IF('SERVIÇOS EXECUTADOS'!$F36=0,0,(COUNTIF('SERVIÇOS EXECUTADOS'!$I36:$DH36,EE$10)/'SERVIÇOS EXECUTADOS'!$F36*100))</f>
        <v>0</v>
      </c>
      <c r="EF36" s="62">
        <f>IF('SERVIÇOS EXECUTADOS'!$F36=0,0,(COUNTIF('SERVIÇOS EXECUTADOS'!$I36:$DH36,EF$10)/'SERVIÇOS EXECUTADOS'!$F36*100))</f>
        <v>0</v>
      </c>
      <c r="EG36" s="62">
        <f>IF('SERVIÇOS EXECUTADOS'!$F36=0,0,(COUNTIF('SERVIÇOS EXECUTADOS'!$I36:$DH36,EG$10)/'SERVIÇOS EXECUTADOS'!$F36*100))</f>
        <v>0</v>
      </c>
      <c r="EH36" s="62">
        <f>IF('SERVIÇOS EXECUTADOS'!$F36=0,0,(COUNTIF('SERVIÇOS EXECUTADOS'!$I36:$DH36,EH$10)/'SERVIÇOS EXECUTADOS'!$F36*100))</f>
        <v>0</v>
      </c>
      <c r="EI36" s="62">
        <f>IF('SERVIÇOS EXECUTADOS'!$F36=0,0,(COUNTIF('SERVIÇOS EXECUTADOS'!$I36:$DH36,EI$10)/'SERVIÇOS EXECUTADOS'!$F36*100))</f>
        <v>0</v>
      </c>
      <c r="EJ36" s="62">
        <f>IF('SERVIÇOS EXECUTADOS'!$F36=0,0,(COUNTIF('SERVIÇOS EXECUTADOS'!$I36:$DH36,EJ$10)/'SERVIÇOS EXECUTADOS'!$F36*100))</f>
        <v>0</v>
      </c>
      <c r="EK36" s="62">
        <f>IF('SERVIÇOS EXECUTADOS'!$F36=0,0,(COUNTIF('SERVIÇOS EXECUTADOS'!$I36:$DH36,EK$10)/'SERVIÇOS EXECUTADOS'!$F36*100))</f>
        <v>0</v>
      </c>
      <c r="EL36" s="62">
        <f>IF('SERVIÇOS EXECUTADOS'!$F36=0,0,(COUNTIF('SERVIÇOS EXECUTADOS'!$I36:$DH36,EL$10)/'SERVIÇOS EXECUTADOS'!$F36*100))</f>
        <v>0</v>
      </c>
      <c r="EM36" s="62">
        <f>IF('SERVIÇOS EXECUTADOS'!$F36=0,0,(COUNTIF('SERVIÇOS EXECUTADOS'!$I36:$DH36,EM$10)/'SERVIÇOS EXECUTADOS'!$F36*100))</f>
        <v>0</v>
      </c>
      <c r="EN36" s="62">
        <f>IF('SERVIÇOS EXECUTADOS'!$F36=0,0,(COUNTIF('SERVIÇOS EXECUTADOS'!$I36:$DH36,EN$10)/'SERVIÇOS EXECUTADOS'!$F36*100))</f>
        <v>0</v>
      </c>
      <c r="EO36" s="62">
        <f>IF('SERVIÇOS EXECUTADOS'!$F36=0,0,(COUNTIF('SERVIÇOS EXECUTADOS'!$I36:$DH36,EO$10)/'SERVIÇOS EXECUTADOS'!$F36*100))</f>
        <v>0</v>
      </c>
      <c r="EP36" s="62">
        <f>IF('SERVIÇOS EXECUTADOS'!$F36=0,0,(COUNTIF('SERVIÇOS EXECUTADOS'!$I36:$DH36,EP$10)/'SERVIÇOS EXECUTADOS'!$F36*100))</f>
        <v>0</v>
      </c>
      <c r="EQ36" s="62">
        <f>IF('SERVIÇOS EXECUTADOS'!$F36=0,0,(COUNTIF('SERVIÇOS EXECUTADOS'!$I36:$DH36,EQ$10)/'SERVIÇOS EXECUTADOS'!$F36*100))</f>
        <v>0</v>
      </c>
      <c r="ER36" s="62">
        <f>IF('SERVIÇOS EXECUTADOS'!$F36=0,0,(COUNTIF('SERVIÇOS EXECUTADOS'!$I36:$DH36,ER$10)/'SERVIÇOS EXECUTADOS'!$F36*100))</f>
        <v>0</v>
      </c>
      <c r="ES36" s="62">
        <f>IF('SERVIÇOS EXECUTADOS'!$F36=0,0,(COUNTIF('SERVIÇOS EXECUTADOS'!$I36:$DH36,ES$10)/'SERVIÇOS EXECUTADOS'!$F36*100))</f>
        <v>0</v>
      </c>
      <c r="ET36" s="62">
        <f>IF('SERVIÇOS EXECUTADOS'!$F36=0,0,(COUNTIF('SERVIÇOS EXECUTADOS'!$I36:$DH36,ET$10)/'SERVIÇOS EXECUTADOS'!$F36*100))</f>
        <v>0</v>
      </c>
      <c r="EU36" s="62">
        <f>IF('SERVIÇOS EXECUTADOS'!$F36=0,0,(COUNTIF('SERVIÇOS EXECUTADOS'!$I36:$DH36,EU$10)/'SERVIÇOS EXECUTADOS'!$F36*100))</f>
        <v>0</v>
      </c>
      <c r="EV36" s="62">
        <f>IF('SERVIÇOS EXECUTADOS'!$F36=0,0,(COUNTIF('SERVIÇOS EXECUTADOS'!$I36:$DH36,EV$10)/'SERVIÇOS EXECUTADOS'!$F36*100))</f>
        <v>0</v>
      </c>
      <c r="EW36" s="62">
        <f>IF('SERVIÇOS EXECUTADOS'!$F36=0,0,(COUNTIF('SERVIÇOS EXECUTADOS'!$I36:$DH36,EW$10)/'SERVIÇOS EXECUTADOS'!$F36*100))</f>
        <v>0</v>
      </c>
    </row>
    <row r="37" spans="1:153" ht="12" customHeight="1" outlineLevel="2">
      <c r="A37" s="1"/>
      <c r="B37" s="197" t="s">
        <v>80</v>
      </c>
      <c r="C37" s="196" t="s">
        <v>81</v>
      </c>
      <c r="D37" s="486"/>
      <c r="E37" s="192">
        <f t="shared" si="4"/>
        <v>0</v>
      </c>
      <c r="F37" s="489"/>
      <c r="G37" s="271" t="s">
        <v>42</v>
      </c>
      <c r="H37" s="132">
        <f t="shared" si="5"/>
        <v>0</v>
      </c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60">
        <f t="shared" si="11"/>
        <v>0</v>
      </c>
      <c r="DJ37" s="61">
        <f t="shared" si="12"/>
        <v>0</v>
      </c>
      <c r="DK37" s="61">
        <f t="shared" si="13"/>
        <v>0</v>
      </c>
      <c r="DL37" s="62">
        <f t="shared" si="14"/>
        <v>0</v>
      </c>
      <c r="DM37" s="62">
        <f t="shared" si="3"/>
        <v>0</v>
      </c>
      <c r="DN37" s="64" t="str">
        <f t="shared" si="15"/>
        <v/>
      </c>
      <c r="DO37" s="252" t="b">
        <f t="shared" si="2"/>
        <v>0</v>
      </c>
      <c r="DP37" s="188"/>
      <c r="DS37" s="62">
        <f>IF('SERVIÇOS EXECUTADOS'!$F37=0,0,(COUNTIF('SERVIÇOS EXECUTADOS'!$I37:$DH37,DS$10)/'SERVIÇOS EXECUTADOS'!$F37*100))</f>
        <v>0</v>
      </c>
      <c r="DT37" s="62">
        <f>IF('SERVIÇOS EXECUTADOS'!$F37=0,0,(COUNTIF('SERVIÇOS EXECUTADOS'!$I37:$DH37,DT$10)/'SERVIÇOS EXECUTADOS'!$F37*100))</f>
        <v>0</v>
      </c>
      <c r="DU37" s="62">
        <f>IF('SERVIÇOS EXECUTADOS'!$F37=0,0,(COUNTIF('SERVIÇOS EXECUTADOS'!$I37:$DH37,DU$10)/'SERVIÇOS EXECUTADOS'!$F37*100))</f>
        <v>0</v>
      </c>
      <c r="DV37" s="62">
        <f>IF('SERVIÇOS EXECUTADOS'!$F37=0,0,(COUNTIF('SERVIÇOS EXECUTADOS'!$I37:$DH37,DV$10)/'SERVIÇOS EXECUTADOS'!$F37*100))</f>
        <v>0</v>
      </c>
      <c r="DW37" s="62">
        <f>IF('SERVIÇOS EXECUTADOS'!$F37=0,0,(COUNTIF('SERVIÇOS EXECUTADOS'!$I37:$DH37,DW$10)/'SERVIÇOS EXECUTADOS'!$F37*100))</f>
        <v>0</v>
      </c>
      <c r="DX37" s="62">
        <f>IF('SERVIÇOS EXECUTADOS'!$F37=0,0,(COUNTIF('SERVIÇOS EXECUTADOS'!$I37:$DH37,DX$10)/'SERVIÇOS EXECUTADOS'!$F37*100))</f>
        <v>0</v>
      </c>
      <c r="DY37" s="62">
        <f>IF('SERVIÇOS EXECUTADOS'!$F37=0,0,(COUNTIF('SERVIÇOS EXECUTADOS'!$I37:$DH37,DY$10)/'SERVIÇOS EXECUTADOS'!$F37*100))</f>
        <v>0</v>
      </c>
      <c r="DZ37" s="62">
        <f>IF('SERVIÇOS EXECUTADOS'!$F37=0,0,(COUNTIF('SERVIÇOS EXECUTADOS'!$I37:$DH37,DZ$10)/'SERVIÇOS EXECUTADOS'!$F37*100))</f>
        <v>0</v>
      </c>
      <c r="EA37" s="62">
        <f>IF('SERVIÇOS EXECUTADOS'!$F37=0,0,(COUNTIF('SERVIÇOS EXECUTADOS'!$I37:$DH37,EA$10)/'SERVIÇOS EXECUTADOS'!$F37*100))</f>
        <v>0</v>
      </c>
      <c r="EB37" s="62">
        <f>IF('SERVIÇOS EXECUTADOS'!$F37=0,0,(COUNTIF('SERVIÇOS EXECUTADOS'!$I37:$DH37,EB$10)/'SERVIÇOS EXECUTADOS'!$F37*100))</f>
        <v>0</v>
      </c>
      <c r="EC37" s="62">
        <f>IF('SERVIÇOS EXECUTADOS'!$F37=0,0,(COUNTIF('SERVIÇOS EXECUTADOS'!$I37:$DH37,EC$10)/'SERVIÇOS EXECUTADOS'!$F37*100))</f>
        <v>0</v>
      </c>
      <c r="ED37" s="62">
        <f>IF('SERVIÇOS EXECUTADOS'!$F37=0,0,(COUNTIF('SERVIÇOS EXECUTADOS'!$I37:$DH37,ED$10)/'SERVIÇOS EXECUTADOS'!$F37*100))</f>
        <v>0</v>
      </c>
      <c r="EE37" s="62">
        <f>IF('SERVIÇOS EXECUTADOS'!$F37=0,0,(COUNTIF('SERVIÇOS EXECUTADOS'!$I37:$DH37,EE$10)/'SERVIÇOS EXECUTADOS'!$F37*100))</f>
        <v>0</v>
      </c>
      <c r="EF37" s="62">
        <f>IF('SERVIÇOS EXECUTADOS'!$F37=0,0,(COUNTIF('SERVIÇOS EXECUTADOS'!$I37:$DH37,EF$10)/'SERVIÇOS EXECUTADOS'!$F37*100))</f>
        <v>0</v>
      </c>
      <c r="EG37" s="62">
        <f>IF('SERVIÇOS EXECUTADOS'!$F37=0,0,(COUNTIF('SERVIÇOS EXECUTADOS'!$I37:$DH37,EG$10)/'SERVIÇOS EXECUTADOS'!$F37*100))</f>
        <v>0</v>
      </c>
      <c r="EH37" s="62">
        <f>IF('SERVIÇOS EXECUTADOS'!$F37=0,0,(COUNTIF('SERVIÇOS EXECUTADOS'!$I37:$DH37,EH$10)/'SERVIÇOS EXECUTADOS'!$F37*100))</f>
        <v>0</v>
      </c>
      <c r="EI37" s="62">
        <f>IF('SERVIÇOS EXECUTADOS'!$F37=0,0,(COUNTIF('SERVIÇOS EXECUTADOS'!$I37:$DH37,EI$10)/'SERVIÇOS EXECUTADOS'!$F37*100))</f>
        <v>0</v>
      </c>
      <c r="EJ37" s="62">
        <f>IF('SERVIÇOS EXECUTADOS'!$F37=0,0,(COUNTIF('SERVIÇOS EXECUTADOS'!$I37:$DH37,EJ$10)/'SERVIÇOS EXECUTADOS'!$F37*100))</f>
        <v>0</v>
      </c>
      <c r="EK37" s="62">
        <f>IF('SERVIÇOS EXECUTADOS'!$F37=0,0,(COUNTIF('SERVIÇOS EXECUTADOS'!$I37:$DH37,EK$10)/'SERVIÇOS EXECUTADOS'!$F37*100))</f>
        <v>0</v>
      </c>
      <c r="EL37" s="62">
        <f>IF('SERVIÇOS EXECUTADOS'!$F37=0,0,(COUNTIF('SERVIÇOS EXECUTADOS'!$I37:$DH37,EL$10)/'SERVIÇOS EXECUTADOS'!$F37*100))</f>
        <v>0</v>
      </c>
      <c r="EM37" s="62">
        <f>IF('SERVIÇOS EXECUTADOS'!$F37=0,0,(COUNTIF('SERVIÇOS EXECUTADOS'!$I37:$DH37,EM$10)/'SERVIÇOS EXECUTADOS'!$F37*100))</f>
        <v>0</v>
      </c>
      <c r="EN37" s="62">
        <f>IF('SERVIÇOS EXECUTADOS'!$F37=0,0,(COUNTIF('SERVIÇOS EXECUTADOS'!$I37:$DH37,EN$10)/'SERVIÇOS EXECUTADOS'!$F37*100))</f>
        <v>0</v>
      </c>
      <c r="EO37" s="62">
        <f>IF('SERVIÇOS EXECUTADOS'!$F37=0,0,(COUNTIF('SERVIÇOS EXECUTADOS'!$I37:$DH37,EO$10)/'SERVIÇOS EXECUTADOS'!$F37*100))</f>
        <v>0</v>
      </c>
      <c r="EP37" s="62">
        <f>IF('SERVIÇOS EXECUTADOS'!$F37=0,0,(COUNTIF('SERVIÇOS EXECUTADOS'!$I37:$DH37,EP$10)/'SERVIÇOS EXECUTADOS'!$F37*100))</f>
        <v>0</v>
      </c>
      <c r="EQ37" s="62">
        <f>IF('SERVIÇOS EXECUTADOS'!$F37=0,0,(COUNTIF('SERVIÇOS EXECUTADOS'!$I37:$DH37,EQ$10)/'SERVIÇOS EXECUTADOS'!$F37*100))</f>
        <v>0</v>
      </c>
      <c r="ER37" s="62">
        <f>IF('SERVIÇOS EXECUTADOS'!$F37=0,0,(COUNTIF('SERVIÇOS EXECUTADOS'!$I37:$DH37,ER$10)/'SERVIÇOS EXECUTADOS'!$F37*100))</f>
        <v>0</v>
      </c>
      <c r="ES37" s="62">
        <f>IF('SERVIÇOS EXECUTADOS'!$F37=0,0,(COUNTIF('SERVIÇOS EXECUTADOS'!$I37:$DH37,ES$10)/'SERVIÇOS EXECUTADOS'!$F37*100))</f>
        <v>0</v>
      </c>
      <c r="ET37" s="62">
        <f>IF('SERVIÇOS EXECUTADOS'!$F37=0,0,(COUNTIF('SERVIÇOS EXECUTADOS'!$I37:$DH37,ET$10)/'SERVIÇOS EXECUTADOS'!$F37*100))</f>
        <v>0</v>
      </c>
      <c r="EU37" s="62">
        <f>IF('SERVIÇOS EXECUTADOS'!$F37=0,0,(COUNTIF('SERVIÇOS EXECUTADOS'!$I37:$DH37,EU$10)/'SERVIÇOS EXECUTADOS'!$F37*100))</f>
        <v>0</v>
      </c>
      <c r="EV37" s="62">
        <f>IF('SERVIÇOS EXECUTADOS'!$F37=0,0,(COUNTIF('SERVIÇOS EXECUTADOS'!$I37:$DH37,EV$10)/'SERVIÇOS EXECUTADOS'!$F37*100))</f>
        <v>0</v>
      </c>
      <c r="EW37" s="62">
        <f>IF('SERVIÇOS EXECUTADOS'!$F37=0,0,(COUNTIF('SERVIÇOS EXECUTADOS'!$I37:$DH37,EW$10)/'SERVIÇOS EXECUTADOS'!$F37*100))</f>
        <v>0</v>
      </c>
    </row>
    <row r="38" spans="1:153" ht="12" customHeight="1" outlineLevel="2">
      <c r="A38" s="1"/>
      <c r="B38" s="197" t="s">
        <v>82</v>
      </c>
      <c r="C38" s="196" t="s">
        <v>83</v>
      </c>
      <c r="D38" s="486"/>
      <c r="E38" s="192">
        <f t="shared" si="4"/>
        <v>0</v>
      </c>
      <c r="F38" s="489"/>
      <c r="G38" s="271" t="s">
        <v>42</v>
      </c>
      <c r="H38" s="132">
        <f t="shared" si="5"/>
        <v>0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60">
        <f t="shared" si="11"/>
        <v>0</v>
      </c>
      <c r="DJ38" s="61">
        <f t="shared" si="12"/>
        <v>0</v>
      </c>
      <c r="DK38" s="61">
        <f t="shared" si="13"/>
        <v>0</v>
      </c>
      <c r="DL38" s="62">
        <f t="shared" si="14"/>
        <v>0</v>
      </c>
      <c r="DM38" s="62">
        <f t="shared" si="3"/>
        <v>0</v>
      </c>
      <c r="DN38" s="64" t="str">
        <f t="shared" si="15"/>
        <v/>
      </c>
      <c r="DO38" s="252" t="b">
        <f t="shared" si="2"/>
        <v>0</v>
      </c>
      <c r="DP38" s="188"/>
      <c r="DS38" s="62">
        <f>IF('SERVIÇOS EXECUTADOS'!$F38=0,0,(COUNTIF('SERVIÇOS EXECUTADOS'!$I38:$DH38,DS$10)/'SERVIÇOS EXECUTADOS'!$F38*100))</f>
        <v>0</v>
      </c>
      <c r="DT38" s="62">
        <f>IF('SERVIÇOS EXECUTADOS'!$F38=0,0,(COUNTIF('SERVIÇOS EXECUTADOS'!$I38:$DH38,DT$10)/'SERVIÇOS EXECUTADOS'!$F38*100))</f>
        <v>0</v>
      </c>
      <c r="DU38" s="62">
        <f>IF('SERVIÇOS EXECUTADOS'!$F38=0,0,(COUNTIF('SERVIÇOS EXECUTADOS'!$I38:$DH38,DU$10)/'SERVIÇOS EXECUTADOS'!$F38*100))</f>
        <v>0</v>
      </c>
      <c r="DV38" s="62">
        <f>IF('SERVIÇOS EXECUTADOS'!$F38=0,0,(COUNTIF('SERVIÇOS EXECUTADOS'!$I38:$DH38,DV$10)/'SERVIÇOS EXECUTADOS'!$F38*100))</f>
        <v>0</v>
      </c>
      <c r="DW38" s="62">
        <f>IF('SERVIÇOS EXECUTADOS'!$F38=0,0,(COUNTIF('SERVIÇOS EXECUTADOS'!$I38:$DH38,DW$10)/'SERVIÇOS EXECUTADOS'!$F38*100))</f>
        <v>0</v>
      </c>
      <c r="DX38" s="62">
        <f>IF('SERVIÇOS EXECUTADOS'!$F38=0,0,(COUNTIF('SERVIÇOS EXECUTADOS'!$I38:$DH38,DX$10)/'SERVIÇOS EXECUTADOS'!$F38*100))</f>
        <v>0</v>
      </c>
      <c r="DY38" s="62">
        <f>IF('SERVIÇOS EXECUTADOS'!$F38=0,0,(COUNTIF('SERVIÇOS EXECUTADOS'!$I38:$DH38,DY$10)/'SERVIÇOS EXECUTADOS'!$F38*100))</f>
        <v>0</v>
      </c>
      <c r="DZ38" s="62">
        <f>IF('SERVIÇOS EXECUTADOS'!$F38=0,0,(COUNTIF('SERVIÇOS EXECUTADOS'!$I38:$DH38,DZ$10)/'SERVIÇOS EXECUTADOS'!$F38*100))</f>
        <v>0</v>
      </c>
      <c r="EA38" s="62">
        <f>IF('SERVIÇOS EXECUTADOS'!$F38=0,0,(COUNTIF('SERVIÇOS EXECUTADOS'!$I38:$DH38,EA$10)/'SERVIÇOS EXECUTADOS'!$F38*100))</f>
        <v>0</v>
      </c>
      <c r="EB38" s="62">
        <f>IF('SERVIÇOS EXECUTADOS'!$F38=0,0,(COUNTIF('SERVIÇOS EXECUTADOS'!$I38:$DH38,EB$10)/'SERVIÇOS EXECUTADOS'!$F38*100))</f>
        <v>0</v>
      </c>
      <c r="EC38" s="62">
        <f>IF('SERVIÇOS EXECUTADOS'!$F38=0,0,(COUNTIF('SERVIÇOS EXECUTADOS'!$I38:$DH38,EC$10)/'SERVIÇOS EXECUTADOS'!$F38*100))</f>
        <v>0</v>
      </c>
      <c r="ED38" s="62">
        <f>IF('SERVIÇOS EXECUTADOS'!$F38=0,0,(COUNTIF('SERVIÇOS EXECUTADOS'!$I38:$DH38,ED$10)/'SERVIÇOS EXECUTADOS'!$F38*100))</f>
        <v>0</v>
      </c>
      <c r="EE38" s="62">
        <f>IF('SERVIÇOS EXECUTADOS'!$F38=0,0,(COUNTIF('SERVIÇOS EXECUTADOS'!$I38:$DH38,EE$10)/'SERVIÇOS EXECUTADOS'!$F38*100))</f>
        <v>0</v>
      </c>
      <c r="EF38" s="62">
        <f>IF('SERVIÇOS EXECUTADOS'!$F38=0,0,(COUNTIF('SERVIÇOS EXECUTADOS'!$I38:$DH38,EF$10)/'SERVIÇOS EXECUTADOS'!$F38*100))</f>
        <v>0</v>
      </c>
      <c r="EG38" s="62">
        <f>IF('SERVIÇOS EXECUTADOS'!$F38=0,0,(COUNTIF('SERVIÇOS EXECUTADOS'!$I38:$DH38,EG$10)/'SERVIÇOS EXECUTADOS'!$F38*100))</f>
        <v>0</v>
      </c>
      <c r="EH38" s="62">
        <f>IF('SERVIÇOS EXECUTADOS'!$F38=0,0,(COUNTIF('SERVIÇOS EXECUTADOS'!$I38:$DH38,EH$10)/'SERVIÇOS EXECUTADOS'!$F38*100))</f>
        <v>0</v>
      </c>
      <c r="EI38" s="62">
        <f>IF('SERVIÇOS EXECUTADOS'!$F38=0,0,(COUNTIF('SERVIÇOS EXECUTADOS'!$I38:$DH38,EI$10)/'SERVIÇOS EXECUTADOS'!$F38*100))</f>
        <v>0</v>
      </c>
      <c r="EJ38" s="62">
        <f>IF('SERVIÇOS EXECUTADOS'!$F38=0,0,(COUNTIF('SERVIÇOS EXECUTADOS'!$I38:$DH38,EJ$10)/'SERVIÇOS EXECUTADOS'!$F38*100))</f>
        <v>0</v>
      </c>
      <c r="EK38" s="62">
        <f>IF('SERVIÇOS EXECUTADOS'!$F38=0,0,(COUNTIF('SERVIÇOS EXECUTADOS'!$I38:$DH38,EK$10)/'SERVIÇOS EXECUTADOS'!$F38*100))</f>
        <v>0</v>
      </c>
      <c r="EL38" s="62">
        <f>IF('SERVIÇOS EXECUTADOS'!$F38=0,0,(COUNTIF('SERVIÇOS EXECUTADOS'!$I38:$DH38,EL$10)/'SERVIÇOS EXECUTADOS'!$F38*100))</f>
        <v>0</v>
      </c>
      <c r="EM38" s="62">
        <f>IF('SERVIÇOS EXECUTADOS'!$F38=0,0,(COUNTIF('SERVIÇOS EXECUTADOS'!$I38:$DH38,EM$10)/'SERVIÇOS EXECUTADOS'!$F38*100))</f>
        <v>0</v>
      </c>
      <c r="EN38" s="62">
        <f>IF('SERVIÇOS EXECUTADOS'!$F38=0,0,(COUNTIF('SERVIÇOS EXECUTADOS'!$I38:$DH38,EN$10)/'SERVIÇOS EXECUTADOS'!$F38*100))</f>
        <v>0</v>
      </c>
      <c r="EO38" s="62">
        <f>IF('SERVIÇOS EXECUTADOS'!$F38=0,0,(COUNTIF('SERVIÇOS EXECUTADOS'!$I38:$DH38,EO$10)/'SERVIÇOS EXECUTADOS'!$F38*100))</f>
        <v>0</v>
      </c>
      <c r="EP38" s="62">
        <f>IF('SERVIÇOS EXECUTADOS'!$F38=0,0,(COUNTIF('SERVIÇOS EXECUTADOS'!$I38:$DH38,EP$10)/'SERVIÇOS EXECUTADOS'!$F38*100))</f>
        <v>0</v>
      </c>
      <c r="EQ38" s="62">
        <f>IF('SERVIÇOS EXECUTADOS'!$F38=0,0,(COUNTIF('SERVIÇOS EXECUTADOS'!$I38:$DH38,EQ$10)/'SERVIÇOS EXECUTADOS'!$F38*100))</f>
        <v>0</v>
      </c>
      <c r="ER38" s="62">
        <f>IF('SERVIÇOS EXECUTADOS'!$F38=0,0,(COUNTIF('SERVIÇOS EXECUTADOS'!$I38:$DH38,ER$10)/'SERVIÇOS EXECUTADOS'!$F38*100))</f>
        <v>0</v>
      </c>
      <c r="ES38" s="62">
        <f>IF('SERVIÇOS EXECUTADOS'!$F38=0,0,(COUNTIF('SERVIÇOS EXECUTADOS'!$I38:$DH38,ES$10)/'SERVIÇOS EXECUTADOS'!$F38*100))</f>
        <v>0</v>
      </c>
      <c r="ET38" s="62">
        <f>IF('SERVIÇOS EXECUTADOS'!$F38=0,0,(COUNTIF('SERVIÇOS EXECUTADOS'!$I38:$DH38,ET$10)/'SERVIÇOS EXECUTADOS'!$F38*100))</f>
        <v>0</v>
      </c>
      <c r="EU38" s="62">
        <f>IF('SERVIÇOS EXECUTADOS'!$F38=0,0,(COUNTIF('SERVIÇOS EXECUTADOS'!$I38:$DH38,EU$10)/'SERVIÇOS EXECUTADOS'!$F38*100))</f>
        <v>0</v>
      </c>
      <c r="EV38" s="62">
        <f>IF('SERVIÇOS EXECUTADOS'!$F38=0,0,(COUNTIF('SERVIÇOS EXECUTADOS'!$I38:$DH38,EV$10)/'SERVIÇOS EXECUTADOS'!$F38*100))</f>
        <v>0</v>
      </c>
      <c r="EW38" s="62">
        <f>IF('SERVIÇOS EXECUTADOS'!$F38=0,0,(COUNTIF('SERVIÇOS EXECUTADOS'!$I38:$DH38,EW$10)/'SERVIÇOS EXECUTADOS'!$F38*100))</f>
        <v>0</v>
      </c>
    </row>
    <row r="39" spans="1:153" ht="12" customHeight="1" outlineLevel="2">
      <c r="A39" s="1"/>
      <c r="B39" s="197" t="s">
        <v>84</v>
      </c>
      <c r="C39" s="196" t="s">
        <v>85</v>
      </c>
      <c r="D39" s="486"/>
      <c r="E39" s="192">
        <f t="shared" si="4"/>
        <v>0</v>
      </c>
      <c r="F39" s="489"/>
      <c r="G39" s="271" t="s">
        <v>42</v>
      </c>
      <c r="H39" s="131">
        <f t="shared" si="5"/>
        <v>0</v>
      </c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60">
        <f t="shared" si="11"/>
        <v>0</v>
      </c>
      <c r="DJ39" s="61">
        <f t="shared" si="12"/>
        <v>0</v>
      </c>
      <c r="DK39" s="61">
        <f t="shared" si="13"/>
        <v>0</v>
      </c>
      <c r="DL39" s="62">
        <f t="shared" si="14"/>
        <v>0</v>
      </c>
      <c r="DM39" s="62">
        <f t="shared" si="3"/>
        <v>0</v>
      </c>
      <c r="DN39" s="64" t="str">
        <f t="shared" si="15"/>
        <v/>
      </c>
      <c r="DO39" s="252" t="b">
        <f t="shared" si="2"/>
        <v>0</v>
      </c>
      <c r="DP39" s="188"/>
      <c r="DS39" s="62">
        <f>IF('SERVIÇOS EXECUTADOS'!$F39=0,0,(COUNTIF('SERVIÇOS EXECUTADOS'!$I39:$DH39,DS$10)/'SERVIÇOS EXECUTADOS'!$F39*100))</f>
        <v>0</v>
      </c>
      <c r="DT39" s="62">
        <f>IF('SERVIÇOS EXECUTADOS'!$F39=0,0,(COUNTIF('SERVIÇOS EXECUTADOS'!$I39:$DH39,DT$10)/'SERVIÇOS EXECUTADOS'!$F39*100))</f>
        <v>0</v>
      </c>
      <c r="DU39" s="62">
        <f>IF('SERVIÇOS EXECUTADOS'!$F39=0,0,(COUNTIF('SERVIÇOS EXECUTADOS'!$I39:$DH39,DU$10)/'SERVIÇOS EXECUTADOS'!$F39*100))</f>
        <v>0</v>
      </c>
      <c r="DV39" s="62">
        <f>IF('SERVIÇOS EXECUTADOS'!$F39=0,0,(COUNTIF('SERVIÇOS EXECUTADOS'!$I39:$DH39,DV$10)/'SERVIÇOS EXECUTADOS'!$F39*100))</f>
        <v>0</v>
      </c>
      <c r="DW39" s="62">
        <f>IF('SERVIÇOS EXECUTADOS'!$F39=0,0,(COUNTIF('SERVIÇOS EXECUTADOS'!$I39:$DH39,DW$10)/'SERVIÇOS EXECUTADOS'!$F39*100))</f>
        <v>0</v>
      </c>
      <c r="DX39" s="62">
        <f>IF('SERVIÇOS EXECUTADOS'!$F39=0,0,(COUNTIF('SERVIÇOS EXECUTADOS'!$I39:$DH39,DX$10)/'SERVIÇOS EXECUTADOS'!$F39*100))</f>
        <v>0</v>
      </c>
      <c r="DY39" s="62">
        <f>IF('SERVIÇOS EXECUTADOS'!$F39=0,0,(COUNTIF('SERVIÇOS EXECUTADOS'!$I39:$DH39,DY$10)/'SERVIÇOS EXECUTADOS'!$F39*100))</f>
        <v>0</v>
      </c>
      <c r="DZ39" s="62">
        <f>IF('SERVIÇOS EXECUTADOS'!$F39=0,0,(COUNTIF('SERVIÇOS EXECUTADOS'!$I39:$DH39,DZ$10)/'SERVIÇOS EXECUTADOS'!$F39*100))</f>
        <v>0</v>
      </c>
      <c r="EA39" s="62">
        <f>IF('SERVIÇOS EXECUTADOS'!$F39=0,0,(COUNTIF('SERVIÇOS EXECUTADOS'!$I39:$DH39,EA$10)/'SERVIÇOS EXECUTADOS'!$F39*100))</f>
        <v>0</v>
      </c>
      <c r="EB39" s="62">
        <f>IF('SERVIÇOS EXECUTADOS'!$F39=0,0,(COUNTIF('SERVIÇOS EXECUTADOS'!$I39:$DH39,EB$10)/'SERVIÇOS EXECUTADOS'!$F39*100))</f>
        <v>0</v>
      </c>
      <c r="EC39" s="62">
        <f>IF('SERVIÇOS EXECUTADOS'!$F39=0,0,(COUNTIF('SERVIÇOS EXECUTADOS'!$I39:$DH39,EC$10)/'SERVIÇOS EXECUTADOS'!$F39*100))</f>
        <v>0</v>
      </c>
      <c r="ED39" s="62">
        <f>IF('SERVIÇOS EXECUTADOS'!$F39=0,0,(COUNTIF('SERVIÇOS EXECUTADOS'!$I39:$DH39,ED$10)/'SERVIÇOS EXECUTADOS'!$F39*100))</f>
        <v>0</v>
      </c>
      <c r="EE39" s="62">
        <f>IF('SERVIÇOS EXECUTADOS'!$F39=0,0,(COUNTIF('SERVIÇOS EXECUTADOS'!$I39:$DH39,EE$10)/'SERVIÇOS EXECUTADOS'!$F39*100))</f>
        <v>0</v>
      </c>
      <c r="EF39" s="62">
        <f>IF('SERVIÇOS EXECUTADOS'!$F39=0,0,(COUNTIF('SERVIÇOS EXECUTADOS'!$I39:$DH39,EF$10)/'SERVIÇOS EXECUTADOS'!$F39*100))</f>
        <v>0</v>
      </c>
      <c r="EG39" s="62">
        <f>IF('SERVIÇOS EXECUTADOS'!$F39=0,0,(COUNTIF('SERVIÇOS EXECUTADOS'!$I39:$DH39,EG$10)/'SERVIÇOS EXECUTADOS'!$F39*100))</f>
        <v>0</v>
      </c>
      <c r="EH39" s="62">
        <f>IF('SERVIÇOS EXECUTADOS'!$F39=0,0,(COUNTIF('SERVIÇOS EXECUTADOS'!$I39:$DH39,EH$10)/'SERVIÇOS EXECUTADOS'!$F39*100))</f>
        <v>0</v>
      </c>
      <c r="EI39" s="62">
        <f>IF('SERVIÇOS EXECUTADOS'!$F39=0,0,(COUNTIF('SERVIÇOS EXECUTADOS'!$I39:$DH39,EI$10)/'SERVIÇOS EXECUTADOS'!$F39*100))</f>
        <v>0</v>
      </c>
      <c r="EJ39" s="62">
        <f>IF('SERVIÇOS EXECUTADOS'!$F39=0,0,(COUNTIF('SERVIÇOS EXECUTADOS'!$I39:$DH39,EJ$10)/'SERVIÇOS EXECUTADOS'!$F39*100))</f>
        <v>0</v>
      </c>
      <c r="EK39" s="62">
        <f>IF('SERVIÇOS EXECUTADOS'!$F39=0,0,(COUNTIF('SERVIÇOS EXECUTADOS'!$I39:$DH39,EK$10)/'SERVIÇOS EXECUTADOS'!$F39*100))</f>
        <v>0</v>
      </c>
      <c r="EL39" s="62">
        <f>IF('SERVIÇOS EXECUTADOS'!$F39=0,0,(COUNTIF('SERVIÇOS EXECUTADOS'!$I39:$DH39,EL$10)/'SERVIÇOS EXECUTADOS'!$F39*100))</f>
        <v>0</v>
      </c>
      <c r="EM39" s="62">
        <f>IF('SERVIÇOS EXECUTADOS'!$F39=0,0,(COUNTIF('SERVIÇOS EXECUTADOS'!$I39:$DH39,EM$10)/'SERVIÇOS EXECUTADOS'!$F39*100))</f>
        <v>0</v>
      </c>
      <c r="EN39" s="62">
        <f>IF('SERVIÇOS EXECUTADOS'!$F39=0,0,(COUNTIF('SERVIÇOS EXECUTADOS'!$I39:$DH39,EN$10)/'SERVIÇOS EXECUTADOS'!$F39*100))</f>
        <v>0</v>
      </c>
      <c r="EO39" s="62">
        <f>IF('SERVIÇOS EXECUTADOS'!$F39=0,0,(COUNTIF('SERVIÇOS EXECUTADOS'!$I39:$DH39,EO$10)/'SERVIÇOS EXECUTADOS'!$F39*100))</f>
        <v>0</v>
      </c>
      <c r="EP39" s="62">
        <f>IF('SERVIÇOS EXECUTADOS'!$F39=0,0,(COUNTIF('SERVIÇOS EXECUTADOS'!$I39:$DH39,EP$10)/'SERVIÇOS EXECUTADOS'!$F39*100))</f>
        <v>0</v>
      </c>
      <c r="EQ39" s="62">
        <f>IF('SERVIÇOS EXECUTADOS'!$F39=0,0,(COUNTIF('SERVIÇOS EXECUTADOS'!$I39:$DH39,EQ$10)/'SERVIÇOS EXECUTADOS'!$F39*100))</f>
        <v>0</v>
      </c>
      <c r="ER39" s="62">
        <f>IF('SERVIÇOS EXECUTADOS'!$F39=0,0,(COUNTIF('SERVIÇOS EXECUTADOS'!$I39:$DH39,ER$10)/'SERVIÇOS EXECUTADOS'!$F39*100))</f>
        <v>0</v>
      </c>
      <c r="ES39" s="62">
        <f>IF('SERVIÇOS EXECUTADOS'!$F39=0,0,(COUNTIF('SERVIÇOS EXECUTADOS'!$I39:$DH39,ES$10)/'SERVIÇOS EXECUTADOS'!$F39*100))</f>
        <v>0</v>
      </c>
      <c r="ET39" s="62">
        <f>IF('SERVIÇOS EXECUTADOS'!$F39=0,0,(COUNTIF('SERVIÇOS EXECUTADOS'!$I39:$DH39,ET$10)/'SERVIÇOS EXECUTADOS'!$F39*100))</f>
        <v>0</v>
      </c>
      <c r="EU39" s="62">
        <f>IF('SERVIÇOS EXECUTADOS'!$F39=0,0,(COUNTIF('SERVIÇOS EXECUTADOS'!$I39:$DH39,EU$10)/'SERVIÇOS EXECUTADOS'!$F39*100))</f>
        <v>0</v>
      </c>
      <c r="EV39" s="62">
        <f>IF('SERVIÇOS EXECUTADOS'!$F39=0,0,(COUNTIF('SERVIÇOS EXECUTADOS'!$I39:$DH39,EV$10)/'SERVIÇOS EXECUTADOS'!$F39*100))</f>
        <v>0</v>
      </c>
      <c r="EW39" s="62">
        <f>IF('SERVIÇOS EXECUTADOS'!$F39=0,0,(COUNTIF('SERVIÇOS EXECUTADOS'!$I39:$DH39,EW$10)/'SERVIÇOS EXECUTADOS'!$F39*100))</f>
        <v>0</v>
      </c>
    </row>
    <row r="40" spans="1:153" ht="12" customHeight="1" outlineLevel="2">
      <c r="A40" s="1"/>
      <c r="B40" s="197" t="s">
        <v>86</v>
      </c>
      <c r="C40" s="196" t="s">
        <v>57</v>
      </c>
      <c r="D40" s="486"/>
      <c r="E40" s="192">
        <f t="shared" si="4"/>
        <v>0</v>
      </c>
      <c r="F40" s="489"/>
      <c r="G40" s="271" t="s">
        <v>42</v>
      </c>
      <c r="H40" s="132">
        <f t="shared" si="5"/>
        <v>0</v>
      </c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60">
        <f t="shared" si="11"/>
        <v>0</v>
      </c>
      <c r="DJ40" s="61">
        <f t="shared" si="12"/>
        <v>0</v>
      </c>
      <c r="DK40" s="61">
        <f t="shared" si="13"/>
        <v>0</v>
      </c>
      <c r="DL40" s="62">
        <f t="shared" si="14"/>
        <v>0</v>
      </c>
      <c r="DM40" s="62">
        <f t="shared" si="3"/>
        <v>0</v>
      </c>
      <c r="DN40" s="64" t="str">
        <f t="shared" si="15"/>
        <v/>
      </c>
      <c r="DO40" s="252" t="b">
        <f t="shared" si="2"/>
        <v>0</v>
      </c>
      <c r="DP40" s="188"/>
      <c r="DS40" s="62">
        <f>IF('SERVIÇOS EXECUTADOS'!$F40=0,0,(COUNTIF('SERVIÇOS EXECUTADOS'!$I40:$DH40,DS$10)/'SERVIÇOS EXECUTADOS'!$F40*100))</f>
        <v>0</v>
      </c>
      <c r="DT40" s="62">
        <f>IF('SERVIÇOS EXECUTADOS'!$F40=0,0,(COUNTIF('SERVIÇOS EXECUTADOS'!$I40:$DH40,DT$10)/'SERVIÇOS EXECUTADOS'!$F40*100))</f>
        <v>0</v>
      </c>
      <c r="DU40" s="62">
        <f>IF('SERVIÇOS EXECUTADOS'!$F40=0,0,(COUNTIF('SERVIÇOS EXECUTADOS'!$I40:$DH40,DU$10)/'SERVIÇOS EXECUTADOS'!$F40*100))</f>
        <v>0</v>
      </c>
      <c r="DV40" s="62">
        <f>IF('SERVIÇOS EXECUTADOS'!$F40=0,0,(COUNTIF('SERVIÇOS EXECUTADOS'!$I40:$DH40,DV$10)/'SERVIÇOS EXECUTADOS'!$F40*100))</f>
        <v>0</v>
      </c>
      <c r="DW40" s="62">
        <f>IF('SERVIÇOS EXECUTADOS'!$F40=0,0,(COUNTIF('SERVIÇOS EXECUTADOS'!$I40:$DH40,DW$10)/'SERVIÇOS EXECUTADOS'!$F40*100))</f>
        <v>0</v>
      </c>
      <c r="DX40" s="62">
        <f>IF('SERVIÇOS EXECUTADOS'!$F40=0,0,(COUNTIF('SERVIÇOS EXECUTADOS'!$I40:$DH40,DX$10)/'SERVIÇOS EXECUTADOS'!$F40*100))</f>
        <v>0</v>
      </c>
      <c r="DY40" s="62">
        <f>IF('SERVIÇOS EXECUTADOS'!$F40=0,0,(COUNTIF('SERVIÇOS EXECUTADOS'!$I40:$DH40,DY$10)/'SERVIÇOS EXECUTADOS'!$F40*100))</f>
        <v>0</v>
      </c>
      <c r="DZ40" s="62">
        <f>IF('SERVIÇOS EXECUTADOS'!$F40=0,0,(COUNTIF('SERVIÇOS EXECUTADOS'!$I40:$DH40,DZ$10)/'SERVIÇOS EXECUTADOS'!$F40*100))</f>
        <v>0</v>
      </c>
      <c r="EA40" s="62">
        <f>IF('SERVIÇOS EXECUTADOS'!$F40=0,0,(COUNTIF('SERVIÇOS EXECUTADOS'!$I40:$DH40,EA$10)/'SERVIÇOS EXECUTADOS'!$F40*100))</f>
        <v>0</v>
      </c>
      <c r="EB40" s="62">
        <f>IF('SERVIÇOS EXECUTADOS'!$F40=0,0,(COUNTIF('SERVIÇOS EXECUTADOS'!$I40:$DH40,EB$10)/'SERVIÇOS EXECUTADOS'!$F40*100))</f>
        <v>0</v>
      </c>
      <c r="EC40" s="62">
        <f>IF('SERVIÇOS EXECUTADOS'!$F40=0,0,(COUNTIF('SERVIÇOS EXECUTADOS'!$I40:$DH40,EC$10)/'SERVIÇOS EXECUTADOS'!$F40*100))</f>
        <v>0</v>
      </c>
      <c r="ED40" s="62">
        <f>IF('SERVIÇOS EXECUTADOS'!$F40=0,0,(COUNTIF('SERVIÇOS EXECUTADOS'!$I40:$DH40,ED$10)/'SERVIÇOS EXECUTADOS'!$F40*100))</f>
        <v>0</v>
      </c>
      <c r="EE40" s="62">
        <f>IF('SERVIÇOS EXECUTADOS'!$F40=0,0,(COUNTIF('SERVIÇOS EXECUTADOS'!$I40:$DH40,EE$10)/'SERVIÇOS EXECUTADOS'!$F40*100))</f>
        <v>0</v>
      </c>
      <c r="EF40" s="62">
        <f>IF('SERVIÇOS EXECUTADOS'!$F40=0,0,(COUNTIF('SERVIÇOS EXECUTADOS'!$I40:$DH40,EF$10)/'SERVIÇOS EXECUTADOS'!$F40*100))</f>
        <v>0</v>
      </c>
      <c r="EG40" s="62">
        <f>IF('SERVIÇOS EXECUTADOS'!$F40=0,0,(COUNTIF('SERVIÇOS EXECUTADOS'!$I40:$DH40,EG$10)/'SERVIÇOS EXECUTADOS'!$F40*100))</f>
        <v>0</v>
      </c>
      <c r="EH40" s="62">
        <f>IF('SERVIÇOS EXECUTADOS'!$F40=0,0,(COUNTIF('SERVIÇOS EXECUTADOS'!$I40:$DH40,EH$10)/'SERVIÇOS EXECUTADOS'!$F40*100))</f>
        <v>0</v>
      </c>
      <c r="EI40" s="62">
        <f>IF('SERVIÇOS EXECUTADOS'!$F40=0,0,(COUNTIF('SERVIÇOS EXECUTADOS'!$I40:$DH40,EI$10)/'SERVIÇOS EXECUTADOS'!$F40*100))</f>
        <v>0</v>
      </c>
      <c r="EJ40" s="62">
        <f>IF('SERVIÇOS EXECUTADOS'!$F40=0,0,(COUNTIF('SERVIÇOS EXECUTADOS'!$I40:$DH40,EJ$10)/'SERVIÇOS EXECUTADOS'!$F40*100))</f>
        <v>0</v>
      </c>
      <c r="EK40" s="62">
        <f>IF('SERVIÇOS EXECUTADOS'!$F40=0,0,(COUNTIF('SERVIÇOS EXECUTADOS'!$I40:$DH40,EK$10)/'SERVIÇOS EXECUTADOS'!$F40*100))</f>
        <v>0</v>
      </c>
      <c r="EL40" s="62">
        <f>IF('SERVIÇOS EXECUTADOS'!$F40=0,0,(COUNTIF('SERVIÇOS EXECUTADOS'!$I40:$DH40,EL$10)/'SERVIÇOS EXECUTADOS'!$F40*100))</f>
        <v>0</v>
      </c>
      <c r="EM40" s="62">
        <f>IF('SERVIÇOS EXECUTADOS'!$F40=0,0,(COUNTIF('SERVIÇOS EXECUTADOS'!$I40:$DH40,EM$10)/'SERVIÇOS EXECUTADOS'!$F40*100))</f>
        <v>0</v>
      </c>
      <c r="EN40" s="62">
        <f>IF('SERVIÇOS EXECUTADOS'!$F40=0,0,(COUNTIF('SERVIÇOS EXECUTADOS'!$I40:$DH40,EN$10)/'SERVIÇOS EXECUTADOS'!$F40*100))</f>
        <v>0</v>
      </c>
      <c r="EO40" s="62">
        <f>IF('SERVIÇOS EXECUTADOS'!$F40=0,0,(COUNTIF('SERVIÇOS EXECUTADOS'!$I40:$DH40,EO$10)/'SERVIÇOS EXECUTADOS'!$F40*100))</f>
        <v>0</v>
      </c>
      <c r="EP40" s="62">
        <f>IF('SERVIÇOS EXECUTADOS'!$F40=0,0,(COUNTIF('SERVIÇOS EXECUTADOS'!$I40:$DH40,EP$10)/'SERVIÇOS EXECUTADOS'!$F40*100))</f>
        <v>0</v>
      </c>
      <c r="EQ40" s="62">
        <f>IF('SERVIÇOS EXECUTADOS'!$F40=0,0,(COUNTIF('SERVIÇOS EXECUTADOS'!$I40:$DH40,EQ$10)/'SERVIÇOS EXECUTADOS'!$F40*100))</f>
        <v>0</v>
      </c>
      <c r="ER40" s="62">
        <f>IF('SERVIÇOS EXECUTADOS'!$F40=0,0,(COUNTIF('SERVIÇOS EXECUTADOS'!$I40:$DH40,ER$10)/'SERVIÇOS EXECUTADOS'!$F40*100))</f>
        <v>0</v>
      </c>
      <c r="ES40" s="62">
        <f>IF('SERVIÇOS EXECUTADOS'!$F40=0,0,(COUNTIF('SERVIÇOS EXECUTADOS'!$I40:$DH40,ES$10)/'SERVIÇOS EXECUTADOS'!$F40*100))</f>
        <v>0</v>
      </c>
      <c r="ET40" s="62">
        <f>IF('SERVIÇOS EXECUTADOS'!$F40=0,0,(COUNTIF('SERVIÇOS EXECUTADOS'!$I40:$DH40,ET$10)/'SERVIÇOS EXECUTADOS'!$F40*100))</f>
        <v>0</v>
      </c>
      <c r="EU40" s="62">
        <f>IF('SERVIÇOS EXECUTADOS'!$F40=0,0,(COUNTIF('SERVIÇOS EXECUTADOS'!$I40:$DH40,EU$10)/'SERVIÇOS EXECUTADOS'!$F40*100))</f>
        <v>0</v>
      </c>
      <c r="EV40" s="62">
        <f>IF('SERVIÇOS EXECUTADOS'!$F40=0,0,(COUNTIF('SERVIÇOS EXECUTADOS'!$I40:$DH40,EV$10)/'SERVIÇOS EXECUTADOS'!$F40*100))</f>
        <v>0</v>
      </c>
      <c r="EW40" s="62">
        <f>IF('SERVIÇOS EXECUTADOS'!$F40=0,0,(COUNTIF('SERVIÇOS EXECUTADOS'!$I40:$DH40,EW$10)/'SERVIÇOS EXECUTADOS'!$F40*100))</f>
        <v>0</v>
      </c>
    </row>
    <row r="41" spans="1:153" ht="12" customHeight="1" outlineLevel="2">
      <c r="A41" s="1"/>
      <c r="B41" s="197" t="s">
        <v>87</v>
      </c>
      <c r="C41" s="196"/>
      <c r="D41" s="486"/>
      <c r="E41" s="192">
        <f t="shared" si="4"/>
        <v>0</v>
      </c>
      <c r="F41" s="489"/>
      <c r="G41" s="271" t="s">
        <v>42</v>
      </c>
      <c r="H41" s="131">
        <f t="shared" si="5"/>
        <v>0</v>
      </c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60">
        <f t="shared" si="11"/>
        <v>0</v>
      </c>
      <c r="DJ41" s="61">
        <f t="shared" si="12"/>
        <v>0</v>
      </c>
      <c r="DK41" s="61">
        <f t="shared" si="13"/>
        <v>0</v>
      </c>
      <c r="DL41" s="62">
        <f t="shared" si="14"/>
        <v>0</v>
      </c>
      <c r="DM41" s="62">
        <f t="shared" si="3"/>
        <v>0</v>
      </c>
      <c r="DN41" s="64" t="str">
        <f t="shared" si="15"/>
        <v/>
      </c>
      <c r="DO41" s="252" t="b">
        <f t="shared" si="2"/>
        <v>0</v>
      </c>
      <c r="DP41" s="188"/>
      <c r="DS41" s="62">
        <f>IF('SERVIÇOS EXECUTADOS'!$F41=0,0,(COUNTIF('SERVIÇOS EXECUTADOS'!$I41:$DH41,DS$10)/'SERVIÇOS EXECUTADOS'!$F41*100))</f>
        <v>0</v>
      </c>
      <c r="DT41" s="62">
        <f>IF('SERVIÇOS EXECUTADOS'!$F41=0,0,(COUNTIF('SERVIÇOS EXECUTADOS'!$I41:$DH41,DT$10)/'SERVIÇOS EXECUTADOS'!$F41*100))</f>
        <v>0</v>
      </c>
      <c r="DU41" s="62">
        <f>IF('SERVIÇOS EXECUTADOS'!$F41=0,0,(COUNTIF('SERVIÇOS EXECUTADOS'!$I41:$DH41,DU$10)/'SERVIÇOS EXECUTADOS'!$F41*100))</f>
        <v>0</v>
      </c>
      <c r="DV41" s="62">
        <f>IF('SERVIÇOS EXECUTADOS'!$F41=0,0,(COUNTIF('SERVIÇOS EXECUTADOS'!$I41:$DH41,DV$10)/'SERVIÇOS EXECUTADOS'!$F41*100))</f>
        <v>0</v>
      </c>
      <c r="DW41" s="62">
        <f>IF('SERVIÇOS EXECUTADOS'!$F41=0,0,(COUNTIF('SERVIÇOS EXECUTADOS'!$I41:$DH41,DW$10)/'SERVIÇOS EXECUTADOS'!$F41*100))</f>
        <v>0</v>
      </c>
      <c r="DX41" s="62">
        <f>IF('SERVIÇOS EXECUTADOS'!$F41=0,0,(COUNTIF('SERVIÇOS EXECUTADOS'!$I41:$DH41,DX$10)/'SERVIÇOS EXECUTADOS'!$F41*100))</f>
        <v>0</v>
      </c>
      <c r="DY41" s="62">
        <f>IF('SERVIÇOS EXECUTADOS'!$F41=0,0,(COUNTIF('SERVIÇOS EXECUTADOS'!$I41:$DH41,DY$10)/'SERVIÇOS EXECUTADOS'!$F41*100))</f>
        <v>0</v>
      </c>
      <c r="DZ41" s="62">
        <f>IF('SERVIÇOS EXECUTADOS'!$F41=0,0,(COUNTIF('SERVIÇOS EXECUTADOS'!$I41:$DH41,DZ$10)/'SERVIÇOS EXECUTADOS'!$F41*100))</f>
        <v>0</v>
      </c>
      <c r="EA41" s="62">
        <f>IF('SERVIÇOS EXECUTADOS'!$F41=0,0,(COUNTIF('SERVIÇOS EXECUTADOS'!$I41:$DH41,EA$10)/'SERVIÇOS EXECUTADOS'!$F41*100))</f>
        <v>0</v>
      </c>
      <c r="EB41" s="62">
        <f>IF('SERVIÇOS EXECUTADOS'!$F41=0,0,(COUNTIF('SERVIÇOS EXECUTADOS'!$I41:$DH41,EB$10)/'SERVIÇOS EXECUTADOS'!$F41*100))</f>
        <v>0</v>
      </c>
      <c r="EC41" s="62">
        <f>IF('SERVIÇOS EXECUTADOS'!$F41=0,0,(COUNTIF('SERVIÇOS EXECUTADOS'!$I41:$DH41,EC$10)/'SERVIÇOS EXECUTADOS'!$F41*100))</f>
        <v>0</v>
      </c>
      <c r="ED41" s="62">
        <f>IF('SERVIÇOS EXECUTADOS'!$F41=0,0,(COUNTIF('SERVIÇOS EXECUTADOS'!$I41:$DH41,ED$10)/'SERVIÇOS EXECUTADOS'!$F41*100))</f>
        <v>0</v>
      </c>
      <c r="EE41" s="62">
        <f>IF('SERVIÇOS EXECUTADOS'!$F41=0,0,(COUNTIF('SERVIÇOS EXECUTADOS'!$I41:$DH41,EE$10)/'SERVIÇOS EXECUTADOS'!$F41*100))</f>
        <v>0</v>
      </c>
      <c r="EF41" s="62">
        <f>IF('SERVIÇOS EXECUTADOS'!$F41=0,0,(COUNTIF('SERVIÇOS EXECUTADOS'!$I41:$DH41,EF$10)/'SERVIÇOS EXECUTADOS'!$F41*100))</f>
        <v>0</v>
      </c>
      <c r="EG41" s="62">
        <f>IF('SERVIÇOS EXECUTADOS'!$F41=0,0,(COUNTIF('SERVIÇOS EXECUTADOS'!$I41:$DH41,EG$10)/'SERVIÇOS EXECUTADOS'!$F41*100))</f>
        <v>0</v>
      </c>
      <c r="EH41" s="62">
        <f>IF('SERVIÇOS EXECUTADOS'!$F41=0,0,(COUNTIF('SERVIÇOS EXECUTADOS'!$I41:$DH41,EH$10)/'SERVIÇOS EXECUTADOS'!$F41*100))</f>
        <v>0</v>
      </c>
      <c r="EI41" s="62">
        <f>IF('SERVIÇOS EXECUTADOS'!$F41=0,0,(COUNTIF('SERVIÇOS EXECUTADOS'!$I41:$DH41,EI$10)/'SERVIÇOS EXECUTADOS'!$F41*100))</f>
        <v>0</v>
      </c>
      <c r="EJ41" s="62">
        <f>IF('SERVIÇOS EXECUTADOS'!$F41=0,0,(COUNTIF('SERVIÇOS EXECUTADOS'!$I41:$DH41,EJ$10)/'SERVIÇOS EXECUTADOS'!$F41*100))</f>
        <v>0</v>
      </c>
      <c r="EK41" s="62">
        <f>IF('SERVIÇOS EXECUTADOS'!$F41=0,0,(COUNTIF('SERVIÇOS EXECUTADOS'!$I41:$DH41,EK$10)/'SERVIÇOS EXECUTADOS'!$F41*100))</f>
        <v>0</v>
      </c>
      <c r="EL41" s="62">
        <f>IF('SERVIÇOS EXECUTADOS'!$F41=0,0,(COUNTIF('SERVIÇOS EXECUTADOS'!$I41:$DH41,EL$10)/'SERVIÇOS EXECUTADOS'!$F41*100))</f>
        <v>0</v>
      </c>
      <c r="EM41" s="62">
        <f>IF('SERVIÇOS EXECUTADOS'!$F41=0,0,(COUNTIF('SERVIÇOS EXECUTADOS'!$I41:$DH41,EM$10)/'SERVIÇOS EXECUTADOS'!$F41*100))</f>
        <v>0</v>
      </c>
      <c r="EN41" s="62">
        <f>IF('SERVIÇOS EXECUTADOS'!$F41=0,0,(COUNTIF('SERVIÇOS EXECUTADOS'!$I41:$DH41,EN$10)/'SERVIÇOS EXECUTADOS'!$F41*100))</f>
        <v>0</v>
      </c>
      <c r="EO41" s="62">
        <f>IF('SERVIÇOS EXECUTADOS'!$F41=0,0,(COUNTIF('SERVIÇOS EXECUTADOS'!$I41:$DH41,EO$10)/'SERVIÇOS EXECUTADOS'!$F41*100))</f>
        <v>0</v>
      </c>
      <c r="EP41" s="62">
        <f>IF('SERVIÇOS EXECUTADOS'!$F41=0,0,(COUNTIF('SERVIÇOS EXECUTADOS'!$I41:$DH41,EP$10)/'SERVIÇOS EXECUTADOS'!$F41*100))</f>
        <v>0</v>
      </c>
      <c r="EQ41" s="62">
        <f>IF('SERVIÇOS EXECUTADOS'!$F41=0,0,(COUNTIF('SERVIÇOS EXECUTADOS'!$I41:$DH41,EQ$10)/'SERVIÇOS EXECUTADOS'!$F41*100))</f>
        <v>0</v>
      </c>
      <c r="ER41" s="62">
        <f>IF('SERVIÇOS EXECUTADOS'!$F41=0,0,(COUNTIF('SERVIÇOS EXECUTADOS'!$I41:$DH41,ER$10)/'SERVIÇOS EXECUTADOS'!$F41*100))</f>
        <v>0</v>
      </c>
      <c r="ES41" s="62">
        <f>IF('SERVIÇOS EXECUTADOS'!$F41=0,0,(COUNTIF('SERVIÇOS EXECUTADOS'!$I41:$DH41,ES$10)/'SERVIÇOS EXECUTADOS'!$F41*100))</f>
        <v>0</v>
      </c>
      <c r="ET41" s="62">
        <f>IF('SERVIÇOS EXECUTADOS'!$F41=0,0,(COUNTIF('SERVIÇOS EXECUTADOS'!$I41:$DH41,ET$10)/'SERVIÇOS EXECUTADOS'!$F41*100))</f>
        <v>0</v>
      </c>
      <c r="EU41" s="62">
        <f>IF('SERVIÇOS EXECUTADOS'!$F41=0,0,(COUNTIF('SERVIÇOS EXECUTADOS'!$I41:$DH41,EU$10)/'SERVIÇOS EXECUTADOS'!$F41*100))</f>
        <v>0</v>
      </c>
      <c r="EV41" s="62">
        <f>IF('SERVIÇOS EXECUTADOS'!$F41=0,0,(COUNTIF('SERVIÇOS EXECUTADOS'!$I41:$DH41,EV$10)/'SERVIÇOS EXECUTADOS'!$F41*100))</f>
        <v>0</v>
      </c>
      <c r="EW41" s="62">
        <f>IF('SERVIÇOS EXECUTADOS'!$F41=0,0,(COUNTIF('SERVIÇOS EXECUTADOS'!$I41:$DH41,EW$10)/'SERVIÇOS EXECUTADOS'!$F41*100))</f>
        <v>0</v>
      </c>
    </row>
    <row r="42" spans="1:153" ht="12" customHeight="1" outlineLevel="2">
      <c r="A42" s="1"/>
      <c r="B42" s="197" t="s">
        <v>88</v>
      </c>
      <c r="C42" s="196"/>
      <c r="D42" s="486"/>
      <c r="E42" s="192">
        <f t="shared" si="4"/>
        <v>0</v>
      </c>
      <c r="F42" s="489"/>
      <c r="G42" s="271" t="s">
        <v>42</v>
      </c>
      <c r="H42" s="131">
        <f t="shared" si="5"/>
        <v>0</v>
      </c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60">
        <f t="shared" si="11"/>
        <v>0</v>
      </c>
      <c r="DJ42" s="61">
        <f t="shared" si="12"/>
        <v>0</v>
      </c>
      <c r="DK42" s="61">
        <f t="shared" si="13"/>
        <v>0</v>
      </c>
      <c r="DL42" s="62">
        <f t="shared" si="14"/>
        <v>0</v>
      </c>
      <c r="DM42" s="62">
        <f t="shared" si="3"/>
        <v>0</v>
      </c>
      <c r="DN42" s="64" t="str">
        <f t="shared" si="15"/>
        <v/>
      </c>
      <c r="DO42" s="252" t="b">
        <f t="shared" si="2"/>
        <v>0</v>
      </c>
      <c r="DP42" s="188"/>
      <c r="DS42" s="62">
        <f>IF('SERVIÇOS EXECUTADOS'!$F42=0,0,(COUNTIF('SERVIÇOS EXECUTADOS'!$I42:$DH42,DS$10)/'SERVIÇOS EXECUTADOS'!$F42*100))</f>
        <v>0</v>
      </c>
      <c r="DT42" s="62">
        <f>IF('SERVIÇOS EXECUTADOS'!$F42=0,0,(COUNTIF('SERVIÇOS EXECUTADOS'!$I42:$DH42,DT$10)/'SERVIÇOS EXECUTADOS'!$F42*100))</f>
        <v>0</v>
      </c>
      <c r="DU42" s="62">
        <f>IF('SERVIÇOS EXECUTADOS'!$F42=0,0,(COUNTIF('SERVIÇOS EXECUTADOS'!$I42:$DH42,DU$10)/'SERVIÇOS EXECUTADOS'!$F42*100))</f>
        <v>0</v>
      </c>
      <c r="DV42" s="62">
        <f>IF('SERVIÇOS EXECUTADOS'!$F42=0,0,(COUNTIF('SERVIÇOS EXECUTADOS'!$I42:$DH42,DV$10)/'SERVIÇOS EXECUTADOS'!$F42*100))</f>
        <v>0</v>
      </c>
      <c r="DW42" s="62">
        <f>IF('SERVIÇOS EXECUTADOS'!$F42=0,0,(COUNTIF('SERVIÇOS EXECUTADOS'!$I42:$DH42,DW$10)/'SERVIÇOS EXECUTADOS'!$F42*100))</f>
        <v>0</v>
      </c>
      <c r="DX42" s="62">
        <f>IF('SERVIÇOS EXECUTADOS'!$F42=0,0,(COUNTIF('SERVIÇOS EXECUTADOS'!$I42:$DH42,DX$10)/'SERVIÇOS EXECUTADOS'!$F42*100))</f>
        <v>0</v>
      </c>
      <c r="DY42" s="62">
        <f>IF('SERVIÇOS EXECUTADOS'!$F42=0,0,(COUNTIF('SERVIÇOS EXECUTADOS'!$I42:$DH42,DY$10)/'SERVIÇOS EXECUTADOS'!$F42*100))</f>
        <v>0</v>
      </c>
      <c r="DZ42" s="62">
        <f>IF('SERVIÇOS EXECUTADOS'!$F42=0,0,(COUNTIF('SERVIÇOS EXECUTADOS'!$I42:$DH42,DZ$10)/'SERVIÇOS EXECUTADOS'!$F42*100))</f>
        <v>0</v>
      </c>
      <c r="EA42" s="62">
        <f>IF('SERVIÇOS EXECUTADOS'!$F42=0,0,(COUNTIF('SERVIÇOS EXECUTADOS'!$I42:$DH42,EA$10)/'SERVIÇOS EXECUTADOS'!$F42*100))</f>
        <v>0</v>
      </c>
      <c r="EB42" s="62">
        <f>IF('SERVIÇOS EXECUTADOS'!$F42=0,0,(COUNTIF('SERVIÇOS EXECUTADOS'!$I42:$DH42,EB$10)/'SERVIÇOS EXECUTADOS'!$F42*100))</f>
        <v>0</v>
      </c>
      <c r="EC42" s="62">
        <f>IF('SERVIÇOS EXECUTADOS'!$F42=0,0,(COUNTIF('SERVIÇOS EXECUTADOS'!$I42:$DH42,EC$10)/'SERVIÇOS EXECUTADOS'!$F42*100))</f>
        <v>0</v>
      </c>
      <c r="ED42" s="62">
        <f>IF('SERVIÇOS EXECUTADOS'!$F42=0,0,(COUNTIF('SERVIÇOS EXECUTADOS'!$I42:$DH42,ED$10)/'SERVIÇOS EXECUTADOS'!$F42*100))</f>
        <v>0</v>
      </c>
      <c r="EE42" s="62">
        <f>IF('SERVIÇOS EXECUTADOS'!$F42=0,0,(COUNTIF('SERVIÇOS EXECUTADOS'!$I42:$DH42,EE$10)/'SERVIÇOS EXECUTADOS'!$F42*100))</f>
        <v>0</v>
      </c>
      <c r="EF42" s="62">
        <f>IF('SERVIÇOS EXECUTADOS'!$F42=0,0,(COUNTIF('SERVIÇOS EXECUTADOS'!$I42:$DH42,EF$10)/'SERVIÇOS EXECUTADOS'!$F42*100))</f>
        <v>0</v>
      </c>
      <c r="EG42" s="62">
        <f>IF('SERVIÇOS EXECUTADOS'!$F42=0,0,(COUNTIF('SERVIÇOS EXECUTADOS'!$I42:$DH42,EG$10)/'SERVIÇOS EXECUTADOS'!$F42*100))</f>
        <v>0</v>
      </c>
      <c r="EH42" s="62">
        <f>IF('SERVIÇOS EXECUTADOS'!$F42=0,0,(COUNTIF('SERVIÇOS EXECUTADOS'!$I42:$DH42,EH$10)/'SERVIÇOS EXECUTADOS'!$F42*100))</f>
        <v>0</v>
      </c>
      <c r="EI42" s="62">
        <f>IF('SERVIÇOS EXECUTADOS'!$F42=0,0,(COUNTIF('SERVIÇOS EXECUTADOS'!$I42:$DH42,EI$10)/'SERVIÇOS EXECUTADOS'!$F42*100))</f>
        <v>0</v>
      </c>
      <c r="EJ42" s="62">
        <f>IF('SERVIÇOS EXECUTADOS'!$F42=0,0,(COUNTIF('SERVIÇOS EXECUTADOS'!$I42:$DH42,EJ$10)/'SERVIÇOS EXECUTADOS'!$F42*100))</f>
        <v>0</v>
      </c>
      <c r="EK42" s="62">
        <f>IF('SERVIÇOS EXECUTADOS'!$F42=0,0,(COUNTIF('SERVIÇOS EXECUTADOS'!$I42:$DH42,EK$10)/'SERVIÇOS EXECUTADOS'!$F42*100))</f>
        <v>0</v>
      </c>
      <c r="EL42" s="62">
        <f>IF('SERVIÇOS EXECUTADOS'!$F42=0,0,(COUNTIF('SERVIÇOS EXECUTADOS'!$I42:$DH42,EL$10)/'SERVIÇOS EXECUTADOS'!$F42*100))</f>
        <v>0</v>
      </c>
      <c r="EM42" s="62">
        <f>IF('SERVIÇOS EXECUTADOS'!$F42=0,0,(COUNTIF('SERVIÇOS EXECUTADOS'!$I42:$DH42,EM$10)/'SERVIÇOS EXECUTADOS'!$F42*100))</f>
        <v>0</v>
      </c>
      <c r="EN42" s="62">
        <f>IF('SERVIÇOS EXECUTADOS'!$F42=0,0,(COUNTIF('SERVIÇOS EXECUTADOS'!$I42:$DH42,EN$10)/'SERVIÇOS EXECUTADOS'!$F42*100))</f>
        <v>0</v>
      </c>
      <c r="EO42" s="62">
        <f>IF('SERVIÇOS EXECUTADOS'!$F42=0,0,(COUNTIF('SERVIÇOS EXECUTADOS'!$I42:$DH42,EO$10)/'SERVIÇOS EXECUTADOS'!$F42*100))</f>
        <v>0</v>
      </c>
      <c r="EP42" s="62">
        <f>IF('SERVIÇOS EXECUTADOS'!$F42=0,0,(COUNTIF('SERVIÇOS EXECUTADOS'!$I42:$DH42,EP$10)/'SERVIÇOS EXECUTADOS'!$F42*100))</f>
        <v>0</v>
      </c>
      <c r="EQ42" s="62">
        <f>IF('SERVIÇOS EXECUTADOS'!$F42=0,0,(COUNTIF('SERVIÇOS EXECUTADOS'!$I42:$DH42,EQ$10)/'SERVIÇOS EXECUTADOS'!$F42*100))</f>
        <v>0</v>
      </c>
      <c r="ER42" s="62">
        <f>IF('SERVIÇOS EXECUTADOS'!$F42=0,0,(COUNTIF('SERVIÇOS EXECUTADOS'!$I42:$DH42,ER$10)/'SERVIÇOS EXECUTADOS'!$F42*100))</f>
        <v>0</v>
      </c>
      <c r="ES42" s="62">
        <f>IF('SERVIÇOS EXECUTADOS'!$F42=0,0,(COUNTIF('SERVIÇOS EXECUTADOS'!$I42:$DH42,ES$10)/'SERVIÇOS EXECUTADOS'!$F42*100))</f>
        <v>0</v>
      </c>
      <c r="ET42" s="62">
        <f>IF('SERVIÇOS EXECUTADOS'!$F42=0,0,(COUNTIF('SERVIÇOS EXECUTADOS'!$I42:$DH42,ET$10)/'SERVIÇOS EXECUTADOS'!$F42*100))</f>
        <v>0</v>
      </c>
      <c r="EU42" s="62">
        <f>IF('SERVIÇOS EXECUTADOS'!$F42=0,0,(COUNTIF('SERVIÇOS EXECUTADOS'!$I42:$DH42,EU$10)/'SERVIÇOS EXECUTADOS'!$F42*100))</f>
        <v>0</v>
      </c>
      <c r="EV42" s="62">
        <f>IF('SERVIÇOS EXECUTADOS'!$F42=0,0,(COUNTIF('SERVIÇOS EXECUTADOS'!$I42:$DH42,EV$10)/'SERVIÇOS EXECUTADOS'!$F42*100))</f>
        <v>0</v>
      </c>
      <c r="EW42" s="62">
        <f>IF('SERVIÇOS EXECUTADOS'!$F42=0,0,(COUNTIF('SERVIÇOS EXECUTADOS'!$I42:$DH42,EW$10)/'SERVIÇOS EXECUTADOS'!$F42*100))</f>
        <v>0</v>
      </c>
    </row>
    <row r="43" spans="1:153" ht="12" customHeight="1" outlineLevel="2">
      <c r="A43" s="1"/>
      <c r="B43" s="197" t="s">
        <v>89</v>
      </c>
      <c r="C43" s="196"/>
      <c r="D43" s="486"/>
      <c r="E43" s="192">
        <f t="shared" si="4"/>
        <v>0</v>
      </c>
      <c r="F43" s="489"/>
      <c r="G43" s="271" t="s">
        <v>42</v>
      </c>
      <c r="H43" s="132">
        <f t="shared" si="5"/>
        <v>0</v>
      </c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60">
        <f t="shared" si="11"/>
        <v>0</v>
      </c>
      <c r="DJ43" s="61">
        <f t="shared" si="12"/>
        <v>0</v>
      </c>
      <c r="DK43" s="61">
        <f t="shared" si="13"/>
        <v>0</v>
      </c>
      <c r="DL43" s="62">
        <f t="shared" si="14"/>
        <v>0</v>
      </c>
      <c r="DM43" s="62">
        <f t="shared" si="3"/>
        <v>0</v>
      </c>
      <c r="DN43" s="64" t="str">
        <f t="shared" si="15"/>
        <v/>
      </c>
      <c r="DO43" s="252" t="b">
        <f t="shared" si="2"/>
        <v>0</v>
      </c>
      <c r="DP43" s="188"/>
      <c r="DS43" s="62">
        <f>IF('SERVIÇOS EXECUTADOS'!$F43=0,0,(COUNTIF('SERVIÇOS EXECUTADOS'!$I43:$DH43,DS$10)/'SERVIÇOS EXECUTADOS'!$F43*100))</f>
        <v>0</v>
      </c>
      <c r="DT43" s="62">
        <f>IF('SERVIÇOS EXECUTADOS'!$F43=0,0,(COUNTIF('SERVIÇOS EXECUTADOS'!$I43:$DH43,DT$10)/'SERVIÇOS EXECUTADOS'!$F43*100))</f>
        <v>0</v>
      </c>
      <c r="DU43" s="62">
        <f>IF('SERVIÇOS EXECUTADOS'!$F43=0,0,(COUNTIF('SERVIÇOS EXECUTADOS'!$I43:$DH43,DU$10)/'SERVIÇOS EXECUTADOS'!$F43*100))</f>
        <v>0</v>
      </c>
      <c r="DV43" s="62">
        <f>IF('SERVIÇOS EXECUTADOS'!$F43=0,0,(COUNTIF('SERVIÇOS EXECUTADOS'!$I43:$DH43,DV$10)/'SERVIÇOS EXECUTADOS'!$F43*100))</f>
        <v>0</v>
      </c>
      <c r="DW43" s="62">
        <f>IF('SERVIÇOS EXECUTADOS'!$F43=0,0,(COUNTIF('SERVIÇOS EXECUTADOS'!$I43:$DH43,DW$10)/'SERVIÇOS EXECUTADOS'!$F43*100))</f>
        <v>0</v>
      </c>
      <c r="DX43" s="62">
        <f>IF('SERVIÇOS EXECUTADOS'!$F43=0,0,(COUNTIF('SERVIÇOS EXECUTADOS'!$I43:$DH43,DX$10)/'SERVIÇOS EXECUTADOS'!$F43*100))</f>
        <v>0</v>
      </c>
      <c r="DY43" s="62">
        <f>IF('SERVIÇOS EXECUTADOS'!$F43=0,0,(COUNTIF('SERVIÇOS EXECUTADOS'!$I43:$DH43,DY$10)/'SERVIÇOS EXECUTADOS'!$F43*100))</f>
        <v>0</v>
      </c>
      <c r="DZ43" s="62">
        <f>IF('SERVIÇOS EXECUTADOS'!$F43=0,0,(COUNTIF('SERVIÇOS EXECUTADOS'!$I43:$DH43,DZ$10)/'SERVIÇOS EXECUTADOS'!$F43*100))</f>
        <v>0</v>
      </c>
      <c r="EA43" s="62">
        <f>IF('SERVIÇOS EXECUTADOS'!$F43=0,0,(COUNTIF('SERVIÇOS EXECUTADOS'!$I43:$DH43,EA$10)/'SERVIÇOS EXECUTADOS'!$F43*100))</f>
        <v>0</v>
      </c>
      <c r="EB43" s="62">
        <f>IF('SERVIÇOS EXECUTADOS'!$F43=0,0,(COUNTIF('SERVIÇOS EXECUTADOS'!$I43:$DH43,EB$10)/'SERVIÇOS EXECUTADOS'!$F43*100))</f>
        <v>0</v>
      </c>
      <c r="EC43" s="62">
        <f>IF('SERVIÇOS EXECUTADOS'!$F43=0,0,(COUNTIF('SERVIÇOS EXECUTADOS'!$I43:$DH43,EC$10)/'SERVIÇOS EXECUTADOS'!$F43*100))</f>
        <v>0</v>
      </c>
      <c r="ED43" s="62">
        <f>IF('SERVIÇOS EXECUTADOS'!$F43=0,0,(COUNTIF('SERVIÇOS EXECUTADOS'!$I43:$DH43,ED$10)/'SERVIÇOS EXECUTADOS'!$F43*100))</f>
        <v>0</v>
      </c>
      <c r="EE43" s="62">
        <f>IF('SERVIÇOS EXECUTADOS'!$F43=0,0,(COUNTIF('SERVIÇOS EXECUTADOS'!$I43:$DH43,EE$10)/'SERVIÇOS EXECUTADOS'!$F43*100))</f>
        <v>0</v>
      </c>
      <c r="EF43" s="62">
        <f>IF('SERVIÇOS EXECUTADOS'!$F43=0,0,(COUNTIF('SERVIÇOS EXECUTADOS'!$I43:$DH43,EF$10)/'SERVIÇOS EXECUTADOS'!$F43*100))</f>
        <v>0</v>
      </c>
      <c r="EG43" s="62">
        <f>IF('SERVIÇOS EXECUTADOS'!$F43=0,0,(COUNTIF('SERVIÇOS EXECUTADOS'!$I43:$DH43,EG$10)/'SERVIÇOS EXECUTADOS'!$F43*100))</f>
        <v>0</v>
      </c>
      <c r="EH43" s="62">
        <f>IF('SERVIÇOS EXECUTADOS'!$F43=0,0,(COUNTIF('SERVIÇOS EXECUTADOS'!$I43:$DH43,EH$10)/'SERVIÇOS EXECUTADOS'!$F43*100))</f>
        <v>0</v>
      </c>
      <c r="EI43" s="62">
        <f>IF('SERVIÇOS EXECUTADOS'!$F43=0,0,(COUNTIF('SERVIÇOS EXECUTADOS'!$I43:$DH43,EI$10)/'SERVIÇOS EXECUTADOS'!$F43*100))</f>
        <v>0</v>
      </c>
      <c r="EJ43" s="62">
        <f>IF('SERVIÇOS EXECUTADOS'!$F43=0,0,(COUNTIF('SERVIÇOS EXECUTADOS'!$I43:$DH43,EJ$10)/'SERVIÇOS EXECUTADOS'!$F43*100))</f>
        <v>0</v>
      </c>
      <c r="EK43" s="62">
        <f>IF('SERVIÇOS EXECUTADOS'!$F43=0,0,(COUNTIF('SERVIÇOS EXECUTADOS'!$I43:$DH43,EK$10)/'SERVIÇOS EXECUTADOS'!$F43*100))</f>
        <v>0</v>
      </c>
      <c r="EL43" s="62">
        <f>IF('SERVIÇOS EXECUTADOS'!$F43=0,0,(COUNTIF('SERVIÇOS EXECUTADOS'!$I43:$DH43,EL$10)/'SERVIÇOS EXECUTADOS'!$F43*100))</f>
        <v>0</v>
      </c>
      <c r="EM43" s="62">
        <f>IF('SERVIÇOS EXECUTADOS'!$F43=0,0,(COUNTIF('SERVIÇOS EXECUTADOS'!$I43:$DH43,EM$10)/'SERVIÇOS EXECUTADOS'!$F43*100))</f>
        <v>0</v>
      </c>
      <c r="EN43" s="62">
        <f>IF('SERVIÇOS EXECUTADOS'!$F43=0,0,(COUNTIF('SERVIÇOS EXECUTADOS'!$I43:$DH43,EN$10)/'SERVIÇOS EXECUTADOS'!$F43*100))</f>
        <v>0</v>
      </c>
      <c r="EO43" s="62">
        <f>IF('SERVIÇOS EXECUTADOS'!$F43=0,0,(COUNTIF('SERVIÇOS EXECUTADOS'!$I43:$DH43,EO$10)/'SERVIÇOS EXECUTADOS'!$F43*100))</f>
        <v>0</v>
      </c>
      <c r="EP43" s="62">
        <f>IF('SERVIÇOS EXECUTADOS'!$F43=0,0,(COUNTIF('SERVIÇOS EXECUTADOS'!$I43:$DH43,EP$10)/'SERVIÇOS EXECUTADOS'!$F43*100))</f>
        <v>0</v>
      </c>
      <c r="EQ43" s="62">
        <f>IF('SERVIÇOS EXECUTADOS'!$F43=0,0,(COUNTIF('SERVIÇOS EXECUTADOS'!$I43:$DH43,EQ$10)/'SERVIÇOS EXECUTADOS'!$F43*100))</f>
        <v>0</v>
      </c>
      <c r="ER43" s="62">
        <f>IF('SERVIÇOS EXECUTADOS'!$F43=0,0,(COUNTIF('SERVIÇOS EXECUTADOS'!$I43:$DH43,ER$10)/'SERVIÇOS EXECUTADOS'!$F43*100))</f>
        <v>0</v>
      </c>
      <c r="ES43" s="62">
        <f>IF('SERVIÇOS EXECUTADOS'!$F43=0,0,(COUNTIF('SERVIÇOS EXECUTADOS'!$I43:$DH43,ES$10)/'SERVIÇOS EXECUTADOS'!$F43*100))</f>
        <v>0</v>
      </c>
      <c r="ET43" s="62">
        <f>IF('SERVIÇOS EXECUTADOS'!$F43=0,0,(COUNTIF('SERVIÇOS EXECUTADOS'!$I43:$DH43,ET$10)/'SERVIÇOS EXECUTADOS'!$F43*100))</f>
        <v>0</v>
      </c>
      <c r="EU43" s="62">
        <f>IF('SERVIÇOS EXECUTADOS'!$F43=0,0,(COUNTIF('SERVIÇOS EXECUTADOS'!$I43:$DH43,EU$10)/'SERVIÇOS EXECUTADOS'!$F43*100))</f>
        <v>0</v>
      </c>
      <c r="EV43" s="62">
        <f>IF('SERVIÇOS EXECUTADOS'!$F43=0,0,(COUNTIF('SERVIÇOS EXECUTADOS'!$I43:$DH43,EV$10)/'SERVIÇOS EXECUTADOS'!$F43*100))</f>
        <v>0</v>
      </c>
      <c r="EW43" s="62">
        <f>IF('SERVIÇOS EXECUTADOS'!$F43=0,0,(COUNTIF('SERVIÇOS EXECUTADOS'!$I43:$DH43,EW$10)/'SERVIÇOS EXECUTADOS'!$F43*100))</f>
        <v>0</v>
      </c>
    </row>
    <row r="44" spans="1:153" ht="12" customHeight="1" outlineLevel="1">
      <c r="A44" s="1"/>
      <c r="B44" s="305" t="s">
        <v>90</v>
      </c>
      <c r="C44" s="306" t="s">
        <v>91</v>
      </c>
      <c r="D44" s="307">
        <f>SUM(D45:D60)</f>
        <v>0</v>
      </c>
      <c r="E44" s="308">
        <f t="shared" si="4"/>
        <v>0</v>
      </c>
      <c r="F44" s="312"/>
      <c r="G44" s="312"/>
      <c r="H44" s="312">
        <f t="shared" si="5"/>
        <v>0</v>
      </c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0"/>
      <c r="AK44" s="310"/>
      <c r="AL44" s="310"/>
      <c r="AM44" s="310"/>
      <c r="AN44" s="310"/>
      <c r="AO44" s="310"/>
      <c r="AP44" s="310"/>
      <c r="AQ44" s="310"/>
      <c r="AR44" s="310"/>
      <c r="AS44" s="310"/>
      <c r="AT44" s="310"/>
      <c r="AU44" s="310"/>
      <c r="AV44" s="310"/>
      <c r="AW44" s="310"/>
      <c r="AX44" s="310"/>
      <c r="AY44" s="310"/>
      <c r="AZ44" s="310"/>
      <c r="BA44" s="310"/>
      <c r="BB44" s="310"/>
      <c r="BC44" s="310"/>
      <c r="BD44" s="310"/>
      <c r="BE44" s="310"/>
      <c r="BF44" s="310"/>
      <c r="BG44" s="310"/>
      <c r="BH44" s="310"/>
      <c r="BI44" s="310"/>
      <c r="BJ44" s="310"/>
      <c r="BK44" s="310"/>
      <c r="BL44" s="310"/>
      <c r="BM44" s="310"/>
      <c r="BN44" s="310"/>
      <c r="BO44" s="310"/>
      <c r="BP44" s="310"/>
      <c r="BQ44" s="310"/>
      <c r="BR44" s="310"/>
      <c r="BS44" s="310"/>
      <c r="BT44" s="310"/>
      <c r="BU44" s="310"/>
      <c r="BV44" s="310"/>
      <c r="BW44" s="310"/>
      <c r="BX44" s="310"/>
      <c r="BY44" s="310"/>
      <c r="BZ44" s="310"/>
      <c r="CA44" s="310"/>
      <c r="CB44" s="310"/>
      <c r="CC44" s="310"/>
      <c r="CD44" s="310"/>
      <c r="CE44" s="310"/>
      <c r="CF44" s="310"/>
      <c r="CG44" s="310"/>
      <c r="CH44" s="310"/>
      <c r="CI44" s="310"/>
      <c r="CJ44" s="310"/>
      <c r="CK44" s="310"/>
      <c r="CL44" s="310"/>
      <c r="CM44" s="310"/>
      <c r="CN44" s="310"/>
      <c r="CO44" s="310"/>
      <c r="CP44" s="310"/>
      <c r="CQ44" s="310"/>
      <c r="CR44" s="310"/>
      <c r="CS44" s="310"/>
      <c r="CT44" s="310"/>
      <c r="CU44" s="310"/>
      <c r="CV44" s="310"/>
      <c r="CW44" s="310"/>
      <c r="CX44" s="310"/>
      <c r="CY44" s="310"/>
      <c r="CZ44" s="310"/>
      <c r="DA44" s="310"/>
      <c r="DB44" s="310"/>
      <c r="DC44" s="310"/>
      <c r="DD44" s="310"/>
      <c r="DE44" s="310"/>
      <c r="DF44" s="310"/>
      <c r="DG44" s="310"/>
      <c r="DH44" s="310"/>
      <c r="DI44" s="311"/>
      <c r="DJ44" s="312"/>
      <c r="DK44" s="309"/>
      <c r="DL44" s="313"/>
      <c r="DM44" s="313">
        <f t="shared" si="3"/>
        <v>0</v>
      </c>
      <c r="DN44" s="350">
        <f>SUM(DN45:DN60)</f>
        <v>0</v>
      </c>
      <c r="DO44" s="314" t="b">
        <f t="shared" si="2"/>
        <v>1</v>
      </c>
      <c r="DP44" s="316"/>
      <c r="DQ44" s="316"/>
      <c r="DR44" s="316"/>
      <c r="DS44" s="317">
        <f>IF('SERVIÇOS EXECUTADOS'!$F44=0,0,(COUNTIF('SERVIÇOS EXECUTADOS'!$I44:$DH44,DS$10)/'SERVIÇOS EXECUTADOS'!$F44*100))</f>
        <v>0</v>
      </c>
      <c r="DT44" s="317">
        <f>IF('SERVIÇOS EXECUTADOS'!$F44=0,0,(COUNTIF('SERVIÇOS EXECUTADOS'!$I44:$DH44,DT$10)/'SERVIÇOS EXECUTADOS'!$F44*100))</f>
        <v>0</v>
      </c>
      <c r="DU44" s="317">
        <f>IF('SERVIÇOS EXECUTADOS'!$F44=0,0,(COUNTIF('SERVIÇOS EXECUTADOS'!$I44:$DH44,DU$10)/'SERVIÇOS EXECUTADOS'!$F44*100))</f>
        <v>0</v>
      </c>
      <c r="DV44" s="317">
        <f>IF('SERVIÇOS EXECUTADOS'!$F44=0,0,(COUNTIF('SERVIÇOS EXECUTADOS'!$I44:$DH44,DV$10)/'SERVIÇOS EXECUTADOS'!$F44*100))</f>
        <v>0</v>
      </c>
      <c r="DW44" s="317">
        <f>IF('SERVIÇOS EXECUTADOS'!$F44=0,0,(COUNTIF('SERVIÇOS EXECUTADOS'!$I44:$DH44,DW$10)/'SERVIÇOS EXECUTADOS'!$F44*100))</f>
        <v>0</v>
      </c>
      <c r="DX44" s="317">
        <f>IF('SERVIÇOS EXECUTADOS'!$F44=0,0,(COUNTIF('SERVIÇOS EXECUTADOS'!$I44:$DH44,DX$10)/'SERVIÇOS EXECUTADOS'!$F44*100))</f>
        <v>0</v>
      </c>
      <c r="DY44" s="317">
        <f>IF('SERVIÇOS EXECUTADOS'!$F44=0,0,(COUNTIF('SERVIÇOS EXECUTADOS'!$I44:$DH44,DY$10)/'SERVIÇOS EXECUTADOS'!$F44*100))</f>
        <v>0</v>
      </c>
      <c r="DZ44" s="317">
        <f>IF('SERVIÇOS EXECUTADOS'!$F44=0,0,(COUNTIF('SERVIÇOS EXECUTADOS'!$I44:$DH44,DZ$10)/'SERVIÇOS EXECUTADOS'!$F44*100))</f>
        <v>0</v>
      </c>
      <c r="EA44" s="317">
        <f>IF('SERVIÇOS EXECUTADOS'!$F44=0,0,(COUNTIF('SERVIÇOS EXECUTADOS'!$I44:$DH44,EA$10)/'SERVIÇOS EXECUTADOS'!$F44*100))</f>
        <v>0</v>
      </c>
      <c r="EB44" s="317">
        <f>IF('SERVIÇOS EXECUTADOS'!$F44=0,0,(COUNTIF('SERVIÇOS EXECUTADOS'!$I44:$DH44,EB$10)/'SERVIÇOS EXECUTADOS'!$F44*100))</f>
        <v>0</v>
      </c>
      <c r="EC44" s="317">
        <f>IF('SERVIÇOS EXECUTADOS'!$F44=0,0,(COUNTIF('SERVIÇOS EXECUTADOS'!$I44:$DH44,EC$10)/'SERVIÇOS EXECUTADOS'!$F44*100))</f>
        <v>0</v>
      </c>
      <c r="ED44" s="317">
        <f>IF('SERVIÇOS EXECUTADOS'!$F44=0,0,(COUNTIF('SERVIÇOS EXECUTADOS'!$I44:$DH44,ED$10)/'SERVIÇOS EXECUTADOS'!$F44*100))</f>
        <v>0</v>
      </c>
      <c r="EE44" s="317">
        <f>IF('SERVIÇOS EXECUTADOS'!$F44=0,0,(COUNTIF('SERVIÇOS EXECUTADOS'!$I44:$DH44,EE$10)/'SERVIÇOS EXECUTADOS'!$F44*100))</f>
        <v>0</v>
      </c>
      <c r="EF44" s="317">
        <f>IF('SERVIÇOS EXECUTADOS'!$F44=0,0,(COUNTIF('SERVIÇOS EXECUTADOS'!$I44:$DH44,EF$10)/'SERVIÇOS EXECUTADOS'!$F44*100))</f>
        <v>0</v>
      </c>
      <c r="EG44" s="317">
        <f>IF('SERVIÇOS EXECUTADOS'!$F44=0,0,(COUNTIF('SERVIÇOS EXECUTADOS'!$I44:$DH44,EG$10)/'SERVIÇOS EXECUTADOS'!$F44*100))</f>
        <v>0</v>
      </c>
      <c r="EH44" s="317">
        <f>IF('SERVIÇOS EXECUTADOS'!$F44=0,0,(COUNTIF('SERVIÇOS EXECUTADOS'!$I44:$DH44,EH$10)/'SERVIÇOS EXECUTADOS'!$F44*100))</f>
        <v>0</v>
      </c>
      <c r="EI44" s="317">
        <f>IF('SERVIÇOS EXECUTADOS'!$F44=0,0,(COUNTIF('SERVIÇOS EXECUTADOS'!$I44:$DH44,EI$10)/'SERVIÇOS EXECUTADOS'!$F44*100))</f>
        <v>0</v>
      </c>
      <c r="EJ44" s="317">
        <f>IF('SERVIÇOS EXECUTADOS'!$F44=0,0,(COUNTIF('SERVIÇOS EXECUTADOS'!$I44:$DH44,EJ$10)/'SERVIÇOS EXECUTADOS'!$F44*100))</f>
        <v>0</v>
      </c>
      <c r="EK44" s="317">
        <f>IF('SERVIÇOS EXECUTADOS'!$F44=0,0,(COUNTIF('SERVIÇOS EXECUTADOS'!$I44:$DH44,EK$10)/'SERVIÇOS EXECUTADOS'!$F44*100))</f>
        <v>0</v>
      </c>
      <c r="EL44" s="317">
        <f>IF('SERVIÇOS EXECUTADOS'!$F44=0,0,(COUNTIF('SERVIÇOS EXECUTADOS'!$I44:$DH44,EL$10)/'SERVIÇOS EXECUTADOS'!$F44*100))</f>
        <v>0</v>
      </c>
      <c r="EM44" s="317">
        <f>IF('SERVIÇOS EXECUTADOS'!$F44=0,0,(COUNTIF('SERVIÇOS EXECUTADOS'!$I44:$DH44,EM$10)/'SERVIÇOS EXECUTADOS'!$F44*100))</f>
        <v>0</v>
      </c>
      <c r="EN44" s="317">
        <f>IF('SERVIÇOS EXECUTADOS'!$F44=0,0,(COUNTIF('SERVIÇOS EXECUTADOS'!$I44:$DH44,EN$10)/'SERVIÇOS EXECUTADOS'!$F44*100))</f>
        <v>0</v>
      </c>
      <c r="EO44" s="317">
        <f>IF('SERVIÇOS EXECUTADOS'!$F44=0,0,(COUNTIF('SERVIÇOS EXECUTADOS'!$I44:$DH44,EO$10)/'SERVIÇOS EXECUTADOS'!$F44*100))</f>
        <v>0</v>
      </c>
      <c r="EP44" s="317">
        <f>IF('SERVIÇOS EXECUTADOS'!$F44=0,0,(COUNTIF('SERVIÇOS EXECUTADOS'!$I44:$DH44,EP$10)/'SERVIÇOS EXECUTADOS'!$F44*100))</f>
        <v>0</v>
      </c>
      <c r="EQ44" s="317">
        <f>IF('SERVIÇOS EXECUTADOS'!$F44=0,0,(COUNTIF('SERVIÇOS EXECUTADOS'!$I44:$DH44,EQ$10)/'SERVIÇOS EXECUTADOS'!$F44*100))</f>
        <v>0</v>
      </c>
      <c r="ER44" s="317">
        <f>IF('SERVIÇOS EXECUTADOS'!$F44=0,0,(COUNTIF('SERVIÇOS EXECUTADOS'!$I44:$DH44,ER$10)/'SERVIÇOS EXECUTADOS'!$F44*100))</f>
        <v>0</v>
      </c>
      <c r="ES44" s="317">
        <f>IF('SERVIÇOS EXECUTADOS'!$F44=0,0,(COUNTIF('SERVIÇOS EXECUTADOS'!$I44:$DH44,ES$10)/'SERVIÇOS EXECUTADOS'!$F44*100))</f>
        <v>0</v>
      </c>
      <c r="ET44" s="317">
        <f>IF('SERVIÇOS EXECUTADOS'!$F44=0,0,(COUNTIF('SERVIÇOS EXECUTADOS'!$I44:$DH44,ET$10)/'SERVIÇOS EXECUTADOS'!$F44*100))</f>
        <v>0</v>
      </c>
      <c r="EU44" s="317">
        <f>IF('SERVIÇOS EXECUTADOS'!$F44=0,0,(COUNTIF('SERVIÇOS EXECUTADOS'!$I44:$DH44,EU$10)/'SERVIÇOS EXECUTADOS'!$F44*100))</f>
        <v>0</v>
      </c>
      <c r="EV44" s="317">
        <f>IF('SERVIÇOS EXECUTADOS'!$F44=0,0,(COUNTIF('SERVIÇOS EXECUTADOS'!$I44:$DH44,EV$10)/'SERVIÇOS EXECUTADOS'!$F44*100))</f>
        <v>0</v>
      </c>
      <c r="EW44" s="317">
        <f>IF('SERVIÇOS EXECUTADOS'!$F44=0,0,(COUNTIF('SERVIÇOS EXECUTADOS'!$I44:$DH44,EW$10)/'SERVIÇOS EXECUTADOS'!$F44*100))</f>
        <v>0</v>
      </c>
    </row>
    <row r="45" spans="1:153" ht="12" customHeight="1" outlineLevel="2">
      <c r="A45" s="1"/>
      <c r="B45" s="197" t="s">
        <v>92</v>
      </c>
      <c r="C45" s="196" t="s">
        <v>93</v>
      </c>
      <c r="D45" s="486"/>
      <c r="E45" s="192">
        <f t="shared" si="4"/>
        <v>0</v>
      </c>
      <c r="F45" s="489"/>
      <c r="G45" s="271" t="s">
        <v>42</v>
      </c>
      <c r="H45" s="132">
        <f t="shared" si="5"/>
        <v>0</v>
      </c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60">
        <f t="shared" ref="DI45:DI60" si="16">COUNTIF(I45:DH45,"&lt;"&amp;$G$2)</f>
        <v>0</v>
      </c>
      <c r="DJ45" s="61">
        <f t="shared" ref="DJ45:DJ60" si="17">COUNTIF(I45:DH45,$G$2)</f>
        <v>0</v>
      </c>
      <c r="DK45" s="61">
        <f t="shared" ref="DK45:DK60" si="18">+DJ45+DI45</f>
        <v>0</v>
      </c>
      <c r="DL45" s="62">
        <f t="shared" ref="DL45:DL60" si="19">IF(F45=0,0,(DJ45/F45)*100)</f>
        <v>0</v>
      </c>
      <c r="DM45" s="62">
        <f t="shared" si="3"/>
        <v>0</v>
      </c>
      <c r="DN45" s="64" t="str">
        <f t="shared" ref="DN45:DN60" si="20">IFERROR(DK45/F45*E45,"")</f>
        <v/>
      </c>
      <c r="DO45" s="252" t="b">
        <f t="shared" si="2"/>
        <v>0</v>
      </c>
      <c r="DP45" s="188"/>
      <c r="DS45" s="62">
        <f>IF('SERVIÇOS EXECUTADOS'!$F45=0,0,(COUNTIF('SERVIÇOS EXECUTADOS'!$I45:$DH45,DS$10)/'SERVIÇOS EXECUTADOS'!$F45*100))</f>
        <v>0</v>
      </c>
      <c r="DT45" s="62">
        <f>IF('SERVIÇOS EXECUTADOS'!$F45=0,0,(COUNTIF('SERVIÇOS EXECUTADOS'!$I45:$DH45,DT$10)/'SERVIÇOS EXECUTADOS'!$F45*100))</f>
        <v>0</v>
      </c>
      <c r="DU45" s="62">
        <f>IF('SERVIÇOS EXECUTADOS'!$F45=0,0,(COUNTIF('SERVIÇOS EXECUTADOS'!$I45:$DH45,DU$10)/'SERVIÇOS EXECUTADOS'!$F45*100))</f>
        <v>0</v>
      </c>
      <c r="DV45" s="62">
        <f>IF('SERVIÇOS EXECUTADOS'!$F45=0,0,(COUNTIF('SERVIÇOS EXECUTADOS'!$I45:$DH45,DV$10)/'SERVIÇOS EXECUTADOS'!$F45*100))</f>
        <v>0</v>
      </c>
      <c r="DW45" s="62">
        <f>IF('SERVIÇOS EXECUTADOS'!$F45=0,0,(COUNTIF('SERVIÇOS EXECUTADOS'!$I45:$DH45,DW$10)/'SERVIÇOS EXECUTADOS'!$F45*100))</f>
        <v>0</v>
      </c>
      <c r="DX45" s="62">
        <f>IF('SERVIÇOS EXECUTADOS'!$F45=0,0,(COUNTIF('SERVIÇOS EXECUTADOS'!$I45:$DH45,DX$10)/'SERVIÇOS EXECUTADOS'!$F45*100))</f>
        <v>0</v>
      </c>
      <c r="DY45" s="62">
        <f>IF('SERVIÇOS EXECUTADOS'!$F45=0,0,(COUNTIF('SERVIÇOS EXECUTADOS'!$I45:$DH45,DY$10)/'SERVIÇOS EXECUTADOS'!$F45*100))</f>
        <v>0</v>
      </c>
      <c r="DZ45" s="62">
        <f>IF('SERVIÇOS EXECUTADOS'!$F45=0,0,(COUNTIF('SERVIÇOS EXECUTADOS'!$I45:$DH45,DZ$10)/'SERVIÇOS EXECUTADOS'!$F45*100))</f>
        <v>0</v>
      </c>
      <c r="EA45" s="62">
        <f>IF('SERVIÇOS EXECUTADOS'!$F45=0,0,(COUNTIF('SERVIÇOS EXECUTADOS'!$I45:$DH45,EA$10)/'SERVIÇOS EXECUTADOS'!$F45*100))</f>
        <v>0</v>
      </c>
      <c r="EB45" s="62">
        <f>IF('SERVIÇOS EXECUTADOS'!$F45=0,0,(COUNTIF('SERVIÇOS EXECUTADOS'!$I45:$DH45,EB$10)/'SERVIÇOS EXECUTADOS'!$F45*100))</f>
        <v>0</v>
      </c>
      <c r="EC45" s="62">
        <f>IF('SERVIÇOS EXECUTADOS'!$F45=0,0,(COUNTIF('SERVIÇOS EXECUTADOS'!$I45:$DH45,EC$10)/'SERVIÇOS EXECUTADOS'!$F45*100))</f>
        <v>0</v>
      </c>
      <c r="ED45" s="62">
        <f>IF('SERVIÇOS EXECUTADOS'!$F45=0,0,(COUNTIF('SERVIÇOS EXECUTADOS'!$I45:$DH45,ED$10)/'SERVIÇOS EXECUTADOS'!$F45*100))</f>
        <v>0</v>
      </c>
      <c r="EE45" s="62">
        <f>IF('SERVIÇOS EXECUTADOS'!$F45=0,0,(COUNTIF('SERVIÇOS EXECUTADOS'!$I45:$DH45,EE$10)/'SERVIÇOS EXECUTADOS'!$F45*100))</f>
        <v>0</v>
      </c>
      <c r="EF45" s="62">
        <f>IF('SERVIÇOS EXECUTADOS'!$F45=0,0,(COUNTIF('SERVIÇOS EXECUTADOS'!$I45:$DH45,EF$10)/'SERVIÇOS EXECUTADOS'!$F45*100))</f>
        <v>0</v>
      </c>
      <c r="EG45" s="62">
        <f>IF('SERVIÇOS EXECUTADOS'!$F45=0,0,(COUNTIF('SERVIÇOS EXECUTADOS'!$I45:$DH45,EG$10)/'SERVIÇOS EXECUTADOS'!$F45*100))</f>
        <v>0</v>
      </c>
      <c r="EH45" s="62">
        <f>IF('SERVIÇOS EXECUTADOS'!$F45=0,0,(COUNTIF('SERVIÇOS EXECUTADOS'!$I45:$DH45,EH$10)/'SERVIÇOS EXECUTADOS'!$F45*100))</f>
        <v>0</v>
      </c>
      <c r="EI45" s="62">
        <f>IF('SERVIÇOS EXECUTADOS'!$F45=0,0,(COUNTIF('SERVIÇOS EXECUTADOS'!$I45:$DH45,EI$10)/'SERVIÇOS EXECUTADOS'!$F45*100))</f>
        <v>0</v>
      </c>
      <c r="EJ45" s="62">
        <f>IF('SERVIÇOS EXECUTADOS'!$F45=0,0,(COUNTIF('SERVIÇOS EXECUTADOS'!$I45:$DH45,EJ$10)/'SERVIÇOS EXECUTADOS'!$F45*100))</f>
        <v>0</v>
      </c>
      <c r="EK45" s="62">
        <f>IF('SERVIÇOS EXECUTADOS'!$F45=0,0,(COUNTIF('SERVIÇOS EXECUTADOS'!$I45:$DH45,EK$10)/'SERVIÇOS EXECUTADOS'!$F45*100))</f>
        <v>0</v>
      </c>
      <c r="EL45" s="62">
        <f>IF('SERVIÇOS EXECUTADOS'!$F45=0,0,(COUNTIF('SERVIÇOS EXECUTADOS'!$I45:$DH45,EL$10)/'SERVIÇOS EXECUTADOS'!$F45*100))</f>
        <v>0</v>
      </c>
      <c r="EM45" s="62">
        <f>IF('SERVIÇOS EXECUTADOS'!$F45=0,0,(COUNTIF('SERVIÇOS EXECUTADOS'!$I45:$DH45,EM$10)/'SERVIÇOS EXECUTADOS'!$F45*100))</f>
        <v>0</v>
      </c>
      <c r="EN45" s="62">
        <f>IF('SERVIÇOS EXECUTADOS'!$F45=0,0,(COUNTIF('SERVIÇOS EXECUTADOS'!$I45:$DH45,EN$10)/'SERVIÇOS EXECUTADOS'!$F45*100))</f>
        <v>0</v>
      </c>
      <c r="EO45" s="62">
        <f>IF('SERVIÇOS EXECUTADOS'!$F45=0,0,(COUNTIF('SERVIÇOS EXECUTADOS'!$I45:$DH45,EO$10)/'SERVIÇOS EXECUTADOS'!$F45*100))</f>
        <v>0</v>
      </c>
      <c r="EP45" s="62">
        <f>IF('SERVIÇOS EXECUTADOS'!$F45=0,0,(COUNTIF('SERVIÇOS EXECUTADOS'!$I45:$DH45,EP$10)/'SERVIÇOS EXECUTADOS'!$F45*100))</f>
        <v>0</v>
      </c>
      <c r="EQ45" s="62">
        <f>IF('SERVIÇOS EXECUTADOS'!$F45=0,0,(COUNTIF('SERVIÇOS EXECUTADOS'!$I45:$DH45,EQ$10)/'SERVIÇOS EXECUTADOS'!$F45*100))</f>
        <v>0</v>
      </c>
      <c r="ER45" s="62">
        <f>IF('SERVIÇOS EXECUTADOS'!$F45=0,0,(COUNTIF('SERVIÇOS EXECUTADOS'!$I45:$DH45,ER$10)/'SERVIÇOS EXECUTADOS'!$F45*100))</f>
        <v>0</v>
      </c>
      <c r="ES45" s="62">
        <f>IF('SERVIÇOS EXECUTADOS'!$F45=0,0,(COUNTIF('SERVIÇOS EXECUTADOS'!$I45:$DH45,ES$10)/'SERVIÇOS EXECUTADOS'!$F45*100))</f>
        <v>0</v>
      </c>
      <c r="ET45" s="62">
        <f>IF('SERVIÇOS EXECUTADOS'!$F45=0,0,(COUNTIF('SERVIÇOS EXECUTADOS'!$I45:$DH45,ET$10)/'SERVIÇOS EXECUTADOS'!$F45*100))</f>
        <v>0</v>
      </c>
      <c r="EU45" s="62">
        <f>IF('SERVIÇOS EXECUTADOS'!$F45=0,0,(COUNTIF('SERVIÇOS EXECUTADOS'!$I45:$DH45,EU$10)/'SERVIÇOS EXECUTADOS'!$F45*100))</f>
        <v>0</v>
      </c>
      <c r="EV45" s="62">
        <f>IF('SERVIÇOS EXECUTADOS'!$F45=0,0,(COUNTIF('SERVIÇOS EXECUTADOS'!$I45:$DH45,EV$10)/'SERVIÇOS EXECUTADOS'!$F45*100))</f>
        <v>0</v>
      </c>
      <c r="EW45" s="62">
        <f>IF('SERVIÇOS EXECUTADOS'!$F45=0,0,(COUNTIF('SERVIÇOS EXECUTADOS'!$I45:$DH45,EW$10)/'SERVIÇOS EXECUTADOS'!$F45*100))</f>
        <v>0</v>
      </c>
    </row>
    <row r="46" spans="1:153" ht="12" customHeight="1" outlineLevel="2">
      <c r="A46" s="1"/>
      <c r="B46" s="197" t="s">
        <v>94</v>
      </c>
      <c r="C46" s="196" t="s">
        <v>95</v>
      </c>
      <c r="D46" s="486"/>
      <c r="E46" s="192">
        <f t="shared" si="4"/>
        <v>0</v>
      </c>
      <c r="F46" s="489"/>
      <c r="G46" s="271" t="s">
        <v>42</v>
      </c>
      <c r="H46" s="132">
        <f t="shared" si="5"/>
        <v>0</v>
      </c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60">
        <f t="shared" si="16"/>
        <v>0</v>
      </c>
      <c r="DJ46" s="61">
        <f t="shared" si="17"/>
        <v>0</v>
      </c>
      <c r="DK46" s="61">
        <f t="shared" si="18"/>
        <v>0</v>
      </c>
      <c r="DL46" s="62">
        <f t="shared" si="19"/>
        <v>0</v>
      </c>
      <c r="DM46" s="62">
        <f t="shared" si="3"/>
        <v>0</v>
      </c>
      <c r="DN46" s="64" t="str">
        <f t="shared" si="20"/>
        <v/>
      </c>
      <c r="DO46" s="252" t="b">
        <f t="shared" si="2"/>
        <v>0</v>
      </c>
      <c r="DP46" s="188"/>
      <c r="DS46" s="62">
        <f>IF('SERVIÇOS EXECUTADOS'!$F46=0,0,(COUNTIF('SERVIÇOS EXECUTADOS'!$I46:$DH46,DS$10)/'SERVIÇOS EXECUTADOS'!$F46*100))</f>
        <v>0</v>
      </c>
      <c r="DT46" s="62">
        <f>IF('SERVIÇOS EXECUTADOS'!$F46=0,0,(COUNTIF('SERVIÇOS EXECUTADOS'!$I46:$DH46,DT$10)/'SERVIÇOS EXECUTADOS'!$F46*100))</f>
        <v>0</v>
      </c>
      <c r="DU46" s="62">
        <f>IF('SERVIÇOS EXECUTADOS'!$F46=0,0,(COUNTIF('SERVIÇOS EXECUTADOS'!$I46:$DH46,DU$10)/'SERVIÇOS EXECUTADOS'!$F46*100))</f>
        <v>0</v>
      </c>
      <c r="DV46" s="62">
        <f>IF('SERVIÇOS EXECUTADOS'!$F46=0,0,(COUNTIF('SERVIÇOS EXECUTADOS'!$I46:$DH46,DV$10)/'SERVIÇOS EXECUTADOS'!$F46*100))</f>
        <v>0</v>
      </c>
      <c r="DW46" s="62">
        <f>IF('SERVIÇOS EXECUTADOS'!$F46=0,0,(COUNTIF('SERVIÇOS EXECUTADOS'!$I46:$DH46,DW$10)/'SERVIÇOS EXECUTADOS'!$F46*100))</f>
        <v>0</v>
      </c>
      <c r="DX46" s="62">
        <f>IF('SERVIÇOS EXECUTADOS'!$F46=0,0,(COUNTIF('SERVIÇOS EXECUTADOS'!$I46:$DH46,DX$10)/'SERVIÇOS EXECUTADOS'!$F46*100))</f>
        <v>0</v>
      </c>
      <c r="DY46" s="62">
        <f>IF('SERVIÇOS EXECUTADOS'!$F46=0,0,(COUNTIF('SERVIÇOS EXECUTADOS'!$I46:$DH46,DY$10)/'SERVIÇOS EXECUTADOS'!$F46*100))</f>
        <v>0</v>
      </c>
      <c r="DZ46" s="62">
        <f>IF('SERVIÇOS EXECUTADOS'!$F46=0,0,(COUNTIF('SERVIÇOS EXECUTADOS'!$I46:$DH46,DZ$10)/'SERVIÇOS EXECUTADOS'!$F46*100))</f>
        <v>0</v>
      </c>
      <c r="EA46" s="62">
        <f>IF('SERVIÇOS EXECUTADOS'!$F46=0,0,(COUNTIF('SERVIÇOS EXECUTADOS'!$I46:$DH46,EA$10)/'SERVIÇOS EXECUTADOS'!$F46*100))</f>
        <v>0</v>
      </c>
      <c r="EB46" s="62">
        <f>IF('SERVIÇOS EXECUTADOS'!$F46=0,0,(COUNTIF('SERVIÇOS EXECUTADOS'!$I46:$DH46,EB$10)/'SERVIÇOS EXECUTADOS'!$F46*100))</f>
        <v>0</v>
      </c>
      <c r="EC46" s="62">
        <f>IF('SERVIÇOS EXECUTADOS'!$F46=0,0,(COUNTIF('SERVIÇOS EXECUTADOS'!$I46:$DH46,EC$10)/'SERVIÇOS EXECUTADOS'!$F46*100))</f>
        <v>0</v>
      </c>
      <c r="ED46" s="62">
        <f>IF('SERVIÇOS EXECUTADOS'!$F46=0,0,(COUNTIF('SERVIÇOS EXECUTADOS'!$I46:$DH46,ED$10)/'SERVIÇOS EXECUTADOS'!$F46*100))</f>
        <v>0</v>
      </c>
      <c r="EE46" s="62">
        <f>IF('SERVIÇOS EXECUTADOS'!$F46=0,0,(COUNTIF('SERVIÇOS EXECUTADOS'!$I46:$DH46,EE$10)/'SERVIÇOS EXECUTADOS'!$F46*100))</f>
        <v>0</v>
      </c>
      <c r="EF46" s="62">
        <f>IF('SERVIÇOS EXECUTADOS'!$F46=0,0,(COUNTIF('SERVIÇOS EXECUTADOS'!$I46:$DH46,EF$10)/'SERVIÇOS EXECUTADOS'!$F46*100))</f>
        <v>0</v>
      </c>
      <c r="EG46" s="62">
        <f>IF('SERVIÇOS EXECUTADOS'!$F46=0,0,(COUNTIF('SERVIÇOS EXECUTADOS'!$I46:$DH46,EG$10)/'SERVIÇOS EXECUTADOS'!$F46*100))</f>
        <v>0</v>
      </c>
      <c r="EH46" s="62">
        <f>IF('SERVIÇOS EXECUTADOS'!$F46=0,0,(COUNTIF('SERVIÇOS EXECUTADOS'!$I46:$DH46,EH$10)/'SERVIÇOS EXECUTADOS'!$F46*100))</f>
        <v>0</v>
      </c>
      <c r="EI46" s="62">
        <f>IF('SERVIÇOS EXECUTADOS'!$F46=0,0,(COUNTIF('SERVIÇOS EXECUTADOS'!$I46:$DH46,EI$10)/'SERVIÇOS EXECUTADOS'!$F46*100))</f>
        <v>0</v>
      </c>
      <c r="EJ46" s="62">
        <f>IF('SERVIÇOS EXECUTADOS'!$F46=0,0,(COUNTIF('SERVIÇOS EXECUTADOS'!$I46:$DH46,EJ$10)/'SERVIÇOS EXECUTADOS'!$F46*100))</f>
        <v>0</v>
      </c>
      <c r="EK46" s="62">
        <f>IF('SERVIÇOS EXECUTADOS'!$F46=0,0,(COUNTIF('SERVIÇOS EXECUTADOS'!$I46:$DH46,EK$10)/'SERVIÇOS EXECUTADOS'!$F46*100))</f>
        <v>0</v>
      </c>
      <c r="EL46" s="62">
        <f>IF('SERVIÇOS EXECUTADOS'!$F46=0,0,(COUNTIF('SERVIÇOS EXECUTADOS'!$I46:$DH46,EL$10)/'SERVIÇOS EXECUTADOS'!$F46*100))</f>
        <v>0</v>
      </c>
      <c r="EM46" s="62">
        <f>IF('SERVIÇOS EXECUTADOS'!$F46=0,0,(COUNTIF('SERVIÇOS EXECUTADOS'!$I46:$DH46,EM$10)/'SERVIÇOS EXECUTADOS'!$F46*100))</f>
        <v>0</v>
      </c>
      <c r="EN46" s="62">
        <f>IF('SERVIÇOS EXECUTADOS'!$F46=0,0,(COUNTIF('SERVIÇOS EXECUTADOS'!$I46:$DH46,EN$10)/'SERVIÇOS EXECUTADOS'!$F46*100))</f>
        <v>0</v>
      </c>
      <c r="EO46" s="62">
        <f>IF('SERVIÇOS EXECUTADOS'!$F46=0,0,(COUNTIF('SERVIÇOS EXECUTADOS'!$I46:$DH46,EO$10)/'SERVIÇOS EXECUTADOS'!$F46*100))</f>
        <v>0</v>
      </c>
      <c r="EP46" s="62">
        <f>IF('SERVIÇOS EXECUTADOS'!$F46=0,0,(COUNTIF('SERVIÇOS EXECUTADOS'!$I46:$DH46,EP$10)/'SERVIÇOS EXECUTADOS'!$F46*100))</f>
        <v>0</v>
      </c>
      <c r="EQ46" s="62">
        <f>IF('SERVIÇOS EXECUTADOS'!$F46=0,0,(COUNTIF('SERVIÇOS EXECUTADOS'!$I46:$DH46,EQ$10)/'SERVIÇOS EXECUTADOS'!$F46*100))</f>
        <v>0</v>
      </c>
      <c r="ER46" s="62">
        <f>IF('SERVIÇOS EXECUTADOS'!$F46=0,0,(COUNTIF('SERVIÇOS EXECUTADOS'!$I46:$DH46,ER$10)/'SERVIÇOS EXECUTADOS'!$F46*100))</f>
        <v>0</v>
      </c>
      <c r="ES46" s="62">
        <f>IF('SERVIÇOS EXECUTADOS'!$F46=0,0,(COUNTIF('SERVIÇOS EXECUTADOS'!$I46:$DH46,ES$10)/'SERVIÇOS EXECUTADOS'!$F46*100))</f>
        <v>0</v>
      </c>
      <c r="ET46" s="62">
        <f>IF('SERVIÇOS EXECUTADOS'!$F46=0,0,(COUNTIF('SERVIÇOS EXECUTADOS'!$I46:$DH46,ET$10)/'SERVIÇOS EXECUTADOS'!$F46*100))</f>
        <v>0</v>
      </c>
      <c r="EU46" s="62">
        <f>IF('SERVIÇOS EXECUTADOS'!$F46=0,0,(COUNTIF('SERVIÇOS EXECUTADOS'!$I46:$DH46,EU$10)/'SERVIÇOS EXECUTADOS'!$F46*100))</f>
        <v>0</v>
      </c>
      <c r="EV46" s="62">
        <f>IF('SERVIÇOS EXECUTADOS'!$F46=0,0,(COUNTIF('SERVIÇOS EXECUTADOS'!$I46:$DH46,EV$10)/'SERVIÇOS EXECUTADOS'!$F46*100))</f>
        <v>0</v>
      </c>
      <c r="EW46" s="62">
        <f>IF('SERVIÇOS EXECUTADOS'!$F46=0,0,(COUNTIF('SERVIÇOS EXECUTADOS'!$I46:$DH46,EW$10)/'SERVIÇOS EXECUTADOS'!$F46*100))</f>
        <v>0</v>
      </c>
    </row>
    <row r="47" spans="1:153" ht="12" customHeight="1" outlineLevel="2">
      <c r="A47" s="1"/>
      <c r="B47" s="197" t="s">
        <v>96</v>
      </c>
      <c r="C47" s="196" t="s">
        <v>97</v>
      </c>
      <c r="D47" s="486"/>
      <c r="E47" s="192">
        <f t="shared" si="4"/>
        <v>0</v>
      </c>
      <c r="F47" s="489"/>
      <c r="G47" s="271" t="s">
        <v>42</v>
      </c>
      <c r="H47" s="132">
        <f t="shared" si="5"/>
        <v>0</v>
      </c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60">
        <f t="shared" si="16"/>
        <v>0</v>
      </c>
      <c r="DJ47" s="61">
        <f t="shared" si="17"/>
        <v>0</v>
      </c>
      <c r="DK47" s="61">
        <f t="shared" si="18"/>
        <v>0</v>
      </c>
      <c r="DL47" s="62">
        <f t="shared" si="19"/>
        <v>0</v>
      </c>
      <c r="DM47" s="62">
        <f t="shared" si="3"/>
        <v>0</v>
      </c>
      <c r="DN47" s="64" t="str">
        <f t="shared" si="20"/>
        <v/>
      </c>
      <c r="DO47" s="252" t="b">
        <f t="shared" si="2"/>
        <v>0</v>
      </c>
      <c r="DP47" s="188"/>
      <c r="DS47" s="62">
        <f>IF('SERVIÇOS EXECUTADOS'!$F47=0,0,(COUNTIF('SERVIÇOS EXECUTADOS'!$I47:$DH47,DS$10)/'SERVIÇOS EXECUTADOS'!$F47*100))</f>
        <v>0</v>
      </c>
      <c r="DT47" s="62">
        <f>IF('SERVIÇOS EXECUTADOS'!$F47=0,0,(COUNTIF('SERVIÇOS EXECUTADOS'!$I47:$DH47,DT$10)/'SERVIÇOS EXECUTADOS'!$F47*100))</f>
        <v>0</v>
      </c>
      <c r="DU47" s="62">
        <f>IF('SERVIÇOS EXECUTADOS'!$F47=0,0,(COUNTIF('SERVIÇOS EXECUTADOS'!$I47:$DH47,DU$10)/'SERVIÇOS EXECUTADOS'!$F47*100))</f>
        <v>0</v>
      </c>
      <c r="DV47" s="62">
        <f>IF('SERVIÇOS EXECUTADOS'!$F47=0,0,(COUNTIF('SERVIÇOS EXECUTADOS'!$I47:$DH47,DV$10)/'SERVIÇOS EXECUTADOS'!$F47*100))</f>
        <v>0</v>
      </c>
      <c r="DW47" s="62">
        <f>IF('SERVIÇOS EXECUTADOS'!$F47=0,0,(COUNTIF('SERVIÇOS EXECUTADOS'!$I47:$DH47,DW$10)/'SERVIÇOS EXECUTADOS'!$F47*100))</f>
        <v>0</v>
      </c>
      <c r="DX47" s="62">
        <f>IF('SERVIÇOS EXECUTADOS'!$F47=0,0,(COUNTIF('SERVIÇOS EXECUTADOS'!$I47:$DH47,DX$10)/'SERVIÇOS EXECUTADOS'!$F47*100))</f>
        <v>0</v>
      </c>
      <c r="DY47" s="62">
        <f>IF('SERVIÇOS EXECUTADOS'!$F47=0,0,(COUNTIF('SERVIÇOS EXECUTADOS'!$I47:$DH47,DY$10)/'SERVIÇOS EXECUTADOS'!$F47*100))</f>
        <v>0</v>
      </c>
      <c r="DZ47" s="62">
        <f>IF('SERVIÇOS EXECUTADOS'!$F47=0,0,(COUNTIF('SERVIÇOS EXECUTADOS'!$I47:$DH47,DZ$10)/'SERVIÇOS EXECUTADOS'!$F47*100))</f>
        <v>0</v>
      </c>
      <c r="EA47" s="62">
        <f>IF('SERVIÇOS EXECUTADOS'!$F47=0,0,(COUNTIF('SERVIÇOS EXECUTADOS'!$I47:$DH47,EA$10)/'SERVIÇOS EXECUTADOS'!$F47*100))</f>
        <v>0</v>
      </c>
      <c r="EB47" s="62">
        <f>IF('SERVIÇOS EXECUTADOS'!$F47=0,0,(COUNTIF('SERVIÇOS EXECUTADOS'!$I47:$DH47,EB$10)/'SERVIÇOS EXECUTADOS'!$F47*100))</f>
        <v>0</v>
      </c>
      <c r="EC47" s="62">
        <f>IF('SERVIÇOS EXECUTADOS'!$F47=0,0,(COUNTIF('SERVIÇOS EXECUTADOS'!$I47:$DH47,EC$10)/'SERVIÇOS EXECUTADOS'!$F47*100))</f>
        <v>0</v>
      </c>
      <c r="ED47" s="62">
        <f>IF('SERVIÇOS EXECUTADOS'!$F47=0,0,(COUNTIF('SERVIÇOS EXECUTADOS'!$I47:$DH47,ED$10)/'SERVIÇOS EXECUTADOS'!$F47*100))</f>
        <v>0</v>
      </c>
      <c r="EE47" s="62">
        <f>IF('SERVIÇOS EXECUTADOS'!$F47=0,0,(COUNTIF('SERVIÇOS EXECUTADOS'!$I47:$DH47,EE$10)/'SERVIÇOS EXECUTADOS'!$F47*100))</f>
        <v>0</v>
      </c>
      <c r="EF47" s="62">
        <f>IF('SERVIÇOS EXECUTADOS'!$F47=0,0,(COUNTIF('SERVIÇOS EXECUTADOS'!$I47:$DH47,EF$10)/'SERVIÇOS EXECUTADOS'!$F47*100))</f>
        <v>0</v>
      </c>
      <c r="EG47" s="62">
        <f>IF('SERVIÇOS EXECUTADOS'!$F47=0,0,(COUNTIF('SERVIÇOS EXECUTADOS'!$I47:$DH47,EG$10)/'SERVIÇOS EXECUTADOS'!$F47*100))</f>
        <v>0</v>
      </c>
      <c r="EH47" s="62">
        <f>IF('SERVIÇOS EXECUTADOS'!$F47=0,0,(COUNTIF('SERVIÇOS EXECUTADOS'!$I47:$DH47,EH$10)/'SERVIÇOS EXECUTADOS'!$F47*100))</f>
        <v>0</v>
      </c>
      <c r="EI47" s="62">
        <f>IF('SERVIÇOS EXECUTADOS'!$F47=0,0,(COUNTIF('SERVIÇOS EXECUTADOS'!$I47:$DH47,EI$10)/'SERVIÇOS EXECUTADOS'!$F47*100))</f>
        <v>0</v>
      </c>
      <c r="EJ47" s="62">
        <f>IF('SERVIÇOS EXECUTADOS'!$F47=0,0,(COUNTIF('SERVIÇOS EXECUTADOS'!$I47:$DH47,EJ$10)/'SERVIÇOS EXECUTADOS'!$F47*100))</f>
        <v>0</v>
      </c>
      <c r="EK47" s="62">
        <f>IF('SERVIÇOS EXECUTADOS'!$F47=0,0,(COUNTIF('SERVIÇOS EXECUTADOS'!$I47:$DH47,EK$10)/'SERVIÇOS EXECUTADOS'!$F47*100))</f>
        <v>0</v>
      </c>
      <c r="EL47" s="62">
        <f>IF('SERVIÇOS EXECUTADOS'!$F47=0,0,(COUNTIF('SERVIÇOS EXECUTADOS'!$I47:$DH47,EL$10)/'SERVIÇOS EXECUTADOS'!$F47*100))</f>
        <v>0</v>
      </c>
      <c r="EM47" s="62">
        <f>IF('SERVIÇOS EXECUTADOS'!$F47=0,0,(COUNTIF('SERVIÇOS EXECUTADOS'!$I47:$DH47,EM$10)/'SERVIÇOS EXECUTADOS'!$F47*100))</f>
        <v>0</v>
      </c>
      <c r="EN47" s="62">
        <f>IF('SERVIÇOS EXECUTADOS'!$F47=0,0,(COUNTIF('SERVIÇOS EXECUTADOS'!$I47:$DH47,EN$10)/'SERVIÇOS EXECUTADOS'!$F47*100))</f>
        <v>0</v>
      </c>
      <c r="EO47" s="62">
        <f>IF('SERVIÇOS EXECUTADOS'!$F47=0,0,(COUNTIF('SERVIÇOS EXECUTADOS'!$I47:$DH47,EO$10)/'SERVIÇOS EXECUTADOS'!$F47*100))</f>
        <v>0</v>
      </c>
      <c r="EP47" s="62">
        <f>IF('SERVIÇOS EXECUTADOS'!$F47=0,0,(COUNTIF('SERVIÇOS EXECUTADOS'!$I47:$DH47,EP$10)/'SERVIÇOS EXECUTADOS'!$F47*100))</f>
        <v>0</v>
      </c>
      <c r="EQ47" s="62">
        <f>IF('SERVIÇOS EXECUTADOS'!$F47=0,0,(COUNTIF('SERVIÇOS EXECUTADOS'!$I47:$DH47,EQ$10)/'SERVIÇOS EXECUTADOS'!$F47*100))</f>
        <v>0</v>
      </c>
      <c r="ER47" s="62">
        <f>IF('SERVIÇOS EXECUTADOS'!$F47=0,0,(COUNTIF('SERVIÇOS EXECUTADOS'!$I47:$DH47,ER$10)/'SERVIÇOS EXECUTADOS'!$F47*100))</f>
        <v>0</v>
      </c>
      <c r="ES47" s="62">
        <f>IF('SERVIÇOS EXECUTADOS'!$F47=0,0,(COUNTIF('SERVIÇOS EXECUTADOS'!$I47:$DH47,ES$10)/'SERVIÇOS EXECUTADOS'!$F47*100))</f>
        <v>0</v>
      </c>
      <c r="ET47" s="62">
        <f>IF('SERVIÇOS EXECUTADOS'!$F47=0,0,(COUNTIF('SERVIÇOS EXECUTADOS'!$I47:$DH47,ET$10)/'SERVIÇOS EXECUTADOS'!$F47*100))</f>
        <v>0</v>
      </c>
      <c r="EU47" s="62">
        <f>IF('SERVIÇOS EXECUTADOS'!$F47=0,0,(COUNTIF('SERVIÇOS EXECUTADOS'!$I47:$DH47,EU$10)/'SERVIÇOS EXECUTADOS'!$F47*100))</f>
        <v>0</v>
      </c>
      <c r="EV47" s="62">
        <f>IF('SERVIÇOS EXECUTADOS'!$F47=0,0,(COUNTIF('SERVIÇOS EXECUTADOS'!$I47:$DH47,EV$10)/'SERVIÇOS EXECUTADOS'!$F47*100))</f>
        <v>0</v>
      </c>
      <c r="EW47" s="62">
        <f>IF('SERVIÇOS EXECUTADOS'!$F47=0,0,(COUNTIF('SERVIÇOS EXECUTADOS'!$I47:$DH47,EW$10)/'SERVIÇOS EXECUTADOS'!$F47*100))</f>
        <v>0</v>
      </c>
    </row>
    <row r="48" spans="1:153" ht="12" customHeight="1" outlineLevel="2">
      <c r="A48" s="1"/>
      <c r="B48" s="197" t="s">
        <v>98</v>
      </c>
      <c r="C48" s="196" t="s">
        <v>99</v>
      </c>
      <c r="D48" s="486"/>
      <c r="E48" s="192">
        <f t="shared" si="4"/>
        <v>0</v>
      </c>
      <c r="F48" s="489"/>
      <c r="G48" s="271" t="s">
        <v>42</v>
      </c>
      <c r="H48" s="132">
        <f t="shared" si="5"/>
        <v>0</v>
      </c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60">
        <f t="shared" si="16"/>
        <v>0</v>
      </c>
      <c r="DJ48" s="61">
        <f t="shared" si="17"/>
        <v>0</v>
      </c>
      <c r="DK48" s="61">
        <f t="shared" si="18"/>
        <v>0</v>
      </c>
      <c r="DL48" s="62">
        <f t="shared" si="19"/>
        <v>0</v>
      </c>
      <c r="DM48" s="62">
        <f t="shared" si="3"/>
        <v>0</v>
      </c>
      <c r="DN48" s="64" t="str">
        <f t="shared" si="20"/>
        <v/>
      </c>
      <c r="DO48" s="252" t="b">
        <f t="shared" si="2"/>
        <v>0</v>
      </c>
      <c r="DP48" s="188"/>
      <c r="DS48" s="62">
        <f>IF('SERVIÇOS EXECUTADOS'!$F48=0,0,(COUNTIF('SERVIÇOS EXECUTADOS'!$I48:$DH48,DS$10)/'SERVIÇOS EXECUTADOS'!$F48*100))</f>
        <v>0</v>
      </c>
      <c r="DT48" s="62">
        <f>IF('SERVIÇOS EXECUTADOS'!$F48=0,0,(COUNTIF('SERVIÇOS EXECUTADOS'!$I48:$DH48,DT$10)/'SERVIÇOS EXECUTADOS'!$F48*100))</f>
        <v>0</v>
      </c>
      <c r="DU48" s="62">
        <f>IF('SERVIÇOS EXECUTADOS'!$F48=0,0,(COUNTIF('SERVIÇOS EXECUTADOS'!$I48:$DH48,DU$10)/'SERVIÇOS EXECUTADOS'!$F48*100))</f>
        <v>0</v>
      </c>
      <c r="DV48" s="62">
        <f>IF('SERVIÇOS EXECUTADOS'!$F48=0,0,(COUNTIF('SERVIÇOS EXECUTADOS'!$I48:$DH48,DV$10)/'SERVIÇOS EXECUTADOS'!$F48*100))</f>
        <v>0</v>
      </c>
      <c r="DW48" s="62">
        <f>IF('SERVIÇOS EXECUTADOS'!$F48=0,0,(COUNTIF('SERVIÇOS EXECUTADOS'!$I48:$DH48,DW$10)/'SERVIÇOS EXECUTADOS'!$F48*100))</f>
        <v>0</v>
      </c>
      <c r="DX48" s="62">
        <f>IF('SERVIÇOS EXECUTADOS'!$F48=0,0,(COUNTIF('SERVIÇOS EXECUTADOS'!$I48:$DH48,DX$10)/'SERVIÇOS EXECUTADOS'!$F48*100))</f>
        <v>0</v>
      </c>
      <c r="DY48" s="62">
        <f>IF('SERVIÇOS EXECUTADOS'!$F48=0,0,(COUNTIF('SERVIÇOS EXECUTADOS'!$I48:$DH48,DY$10)/'SERVIÇOS EXECUTADOS'!$F48*100))</f>
        <v>0</v>
      </c>
      <c r="DZ48" s="62">
        <f>IF('SERVIÇOS EXECUTADOS'!$F48=0,0,(COUNTIF('SERVIÇOS EXECUTADOS'!$I48:$DH48,DZ$10)/'SERVIÇOS EXECUTADOS'!$F48*100))</f>
        <v>0</v>
      </c>
      <c r="EA48" s="62">
        <f>IF('SERVIÇOS EXECUTADOS'!$F48=0,0,(COUNTIF('SERVIÇOS EXECUTADOS'!$I48:$DH48,EA$10)/'SERVIÇOS EXECUTADOS'!$F48*100))</f>
        <v>0</v>
      </c>
      <c r="EB48" s="62">
        <f>IF('SERVIÇOS EXECUTADOS'!$F48=0,0,(COUNTIF('SERVIÇOS EXECUTADOS'!$I48:$DH48,EB$10)/'SERVIÇOS EXECUTADOS'!$F48*100))</f>
        <v>0</v>
      </c>
      <c r="EC48" s="62">
        <f>IF('SERVIÇOS EXECUTADOS'!$F48=0,0,(COUNTIF('SERVIÇOS EXECUTADOS'!$I48:$DH48,EC$10)/'SERVIÇOS EXECUTADOS'!$F48*100))</f>
        <v>0</v>
      </c>
      <c r="ED48" s="62">
        <f>IF('SERVIÇOS EXECUTADOS'!$F48=0,0,(COUNTIF('SERVIÇOS EXECUTADOS'!$I48:$DH48,ED$10)/'SERVIÇOS EXECUTADOS'!$F48*100))</f>
        <v>0</v>
      </c>
      <c r="EE48" s="62">
        <f>IF('SERVIÇOS EXECUTADOS'!$F48=0,0,(COUNTIF('SERVIÇOS EXECUTADOS'!$I48:$DH48,EE$10)/'SERVIÇOS EXECUTADOS'!$F48*100))</f>
        <v>0</v>
      </c>
      <c r="EF48" s="62">
        <f>IF('SERVIÇOS EXECUTADOS'!$F48=0,0,(COUNTIF('SERVIÇOS EXECUTADOS'!$I48:$DH48,EF$10)/'SERVIÇOS EXECUTADOS'!$F48*100))</f>
        <v>0</v>
      </c>
      <c r="EG48" s="62">
        <f>IF('SERVIÇOS EXECUTADOS'!$F48=0,0,(COUNTIF('SERVIÇOS EXECUTADOS'!$I48:$DH48,EG$10)/'SERVIÇOS EXECUTADOS'!$F48*100))</f>
        <v>0</v>
      </c>
      <c r="EH48" s="62">
        <f>IF('SERVIÇOS EXECUTADOS'!$F48=0,0,(COUNTIF('SERVIÇOS EXECUTADOS'!$I48:$DH48,EH$10)/'SERVIÇOS EXECUTADOS'!$F48*100))</f>
        <v>0</v>
      </c>
      <c r="EI48" s="62">
        <f>IF('SERVIÇOS EXECUTADOS'!$F48=0,0,(COUNTIF('SERVIÇOS EXECUTADOS'!$I48:$DH48,EI$10)/'SERVIÇOS EXECUTADOS'!$F48*100))</f>
        <v>0</v>
      </c>
      <c r="EJ48" s="62">
        <f>IF('SERVIÇOS EXECUTADOS'!$F48=0,0,(COUNTIF('SERVIÇOS EXECUTADOS'!$I48:$DH48,EJ$10)/'SERVIÇOS EXECUTADOS'!$F48*100))</f>
        <v>0</v>
      </c>
      <c r="EK48" s="62">
        <f>IF('SERVIÇOS EXECUTADOS'!$F48=0,0,(COUNTIF('SERVIÇOS EXECUTADOS'!$I48:$DH48,EK$10)/'SERVIÇOS EXECUTADOS'!$F48*100))</f>
        <v>0</v>
      </c>
      <c r="EL48" s="62">
        <f>IF('SERVIÇOS EXECUTADOS'!$F48=0,0,(COUNTIF('SERVIÇOS EXECUTADOS'!$I48:$DH48,EL$10)/'SERVIÇOS EXECUTADOS'!$F48*100))</f>
        <v>0</v>
      </c>
      <c r="EM48" s="62">
        <f>IF('SERVIÇOS EXECUTADOS'!$F48=0,0,(COUNTIF('SERVIÇOS EXECUTADOS'!$I48:$DH48,EM$10)/'SERVIÇOS EXECUTADOS'!$F48*100))</f>
        <v>0</v>
      </c>
      <c r="EN48" s="62">
        <f>IF('SERVIÇOS EXECUTADOS'!$F48=0,0,(COUNTIF('SERVIÇOS EXECUTADOS'!$I48:$DH48,EN$10)/'SERVIÇOS EXECUTADOS'!$F48*100))</f>
        <v>0</v>
      </c>
      <c r="EO48" s="62">
        <f>IF('SERVIÇOS EXECUTADOS'!$F48=0,0,(COUNTIF('SERVIÇOS EXECUTADOS'!$I48:$DH48,EO$10)/'SERVIÇOS EXECUTADOS'!$F48*100))</f>
        <v>0</v>
      </c>
      <c r="EP48" s="62">
        <f>IF('SERVIÇOS EXECUTADOS'!$F48=0,0,(COUNTIF('SERVIÇOS EXECUTADOS'!$I48:$DH48,EP$10)/'SERVIÇOS EXECUTADOS'!$F48*100))</f>
        <v>0</v>
      </c>
      <c r="EQ48" s="62">
        <f>IF('SERVIÇOS EXECUTADOS'!$F48=0,0,(COUNTIF('SERVIÇOS EXECUTADOS'!$I48:$DH48,EQ$10)/'SERVIÇOS EXECUTADOS'!$F48*100))</f>
        <v>0</v>
      </c>
      <c r="ER48" s="62">
        <f>IF('SERVIÇOS EXECUTADOS'!$F48=0,0,(COUNTIF('SERVIÇOS EXECUTADOS'!$I48:$DH48,ER$10)/'SERVIÇOS EXECUTADOS'!$F48*100))</f>
        <v>0</v>
      </c>
      <c r="ES48" s="62">
        <f>IF('SERVIÇOS EXECUTADOS'!$F48=0,0,(COUNTIF('SERVIÇOS EXECUTADOS'!$I48:$DH48,ES$10)/'SERVIÇOS EXECUTADOS'!$F48*100))</f>
        <v>0</v>
      </c>
      <c r="ET48" s="62">
        <f>IF('SERVIÇOS EXECUTADOS'!$F48=0,0,(COUNTIF('SERVIÇOS EXECUTADOS'!$I48:$DH48,ET$10)/'SERVIÇOS EXECUTADOS'!$F48*100))</f>
        <v>0</v>
      </c>
      <c r="EU48" s="62">
        <f>IF('SERVIÇOS EXECUTADOS'!$F48=0,0,(COUNTIF('SERVIÇOS EXECUTADOS'!$I48:$DH48,EU$10)/'SERVIÇOS EXECUTADOS'!$F48*100))</f>
        <v>0</v>
      </c>
      <c r="EV48" s="62">
        <f>IF('SERVIÇOS EXECUTADOS'!$F48=0,0,(COUNTIF('SERVIÇOS EXECUTADOS'!$I48:$DH48,EV$10)/'SERVIÇOS EXECUTADOS'!$F48*100))</f>
        <v>0</v>
      </c>
      <c r="EW48" s="62">
        <f>IF('SERVIÇOS EXECUTADOS'!$F48=0,0,(COUNTIF('SERVIÇOS EXECUTADOS'!$I48:$DH48,EW$10)/'SERVIÇOS EXECUTADOS'!$F48*100))</f>
        <v>0</v>
      </c>
    </row>
    <row r="49" spans="1:153" ht="12" customHeight="1" outlineLevel="2">
      <c r="A49" s="1"/>
      <c r="B49" s="197" t="s">
        <v>100</v>
      </c>
      <c r="C49" s="196" t="s">
        <v>101</v>
      </c>
      <c r="D49" s="486"/>
      <c r="E49" s="192">
        <f t="shared" si="4"/>
        <v>0</v>
      </c>
      <c r="F49" s="489"/>
      <c r="G49" s="271" t="s">
        <v>42</v>
      </c>
      <c r="H49" s="132">
        <f t="shared" si="5"/>
        <v>0</v>
      </c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60">
        <f t="shared" si="16"/>
        <v>0</v>
      </c>
      <c r="DJ49" s="61">
        <f t="shared" si="17"/>
        <v>0</v>
      </c>
      <c r="DK49" s="61">
        <f t="shared" si="18"/>
        <v>0</v>
      </c>
      <c r="DL49" s="62">
        <f t="shared" si="19"/>
        <v>0</v>
      </c>
      <c r="DM49" s="62">
        <f t="shared" si="3"/>
        <v>0</v>
      </c>
      <c r="DN49" s="64" t="str">
        <f t="shared" si="20"/>
        <v/>
      </c>
      <c r="DO49" s="252" t="b">
        <f t="shared" si="2"/>
        <v>0</v>
      </c>
      <c r="DP49" s="188"/>
      <c r="DS49" s="62">
        <f>IF('SERVIÇOS EXECUTADOS'!$F49=0,0,(COUNTIF('SERVIÇOS EXECUTADOS'!$I49:$DH49,DS$10)/'SERVIÇOS EXECUTADOS'!$F49*100))</f>
        <v>0</v>
      </c>
      <c r="DT49" s="62">
        <f>IF('SERVIÇOS EXECUTADOS'!$F49=0,0,(COUNTIF('SERVIÇOS EXECUTADOS'!$I49:$DH49,DT$10)/'SERVIÇOS EXECUTADOS'!$F49*100))</f>
        <v>0</v>
      </c>
      <c r="DU49" s="62">
        <f>IF('SERVIÇOS EXECUTADOS'!$F49=0,0,(COUNTIF('SERVIÇOS EXECUTADOS'!$I49:$DH49,DU$10)/'SERVIÇOS EXECUTADOS'!$F49*100))</f>
        <v>0</v>
      </c>
      <c r="DV49" s="62">
        <f>IF('SERVIÇOS EXECUTADOS'!$F49=0,0,(COUNTIF('SERVIÇOS EXECUTADOS'!$I49:$DH49,DV$10)/'SERVIÇOS EXECUTADOS'!$F49*100))</f>
        <v>0</v>
      </c>
      <c r="DW49" s="62">
        <f>IF('SERVIÇOS EXECUTADOS'!$F49=0,0,(COUNTIF('SERVIÇOS EXECUTADOS'!$I49:$DH49,DW$10)/'SERVIÇOS EXECUTADOS'!$F49*100))</f>
        <v>0</v>
      </c>
      <c r="DX49" s="62">
        <f>IF('SERVIÇOS EXECUTADOS'!$F49=0,0,(COUNTIF('SERVIÇOS EXECUTADOS'!$I49:$DH49,DX$10)/'SERVIÇOS EXECUTADOS'!$F49*100))</f>
        <v>0</v>
      </c>
      <c r="DY49" s="62">
        <f>IF('SERVIÇOS EXECUTADOS'!$F49=0,0,(COUNTIF('SERVIÇOS EXECUTADOS'!$I49:$DH49,DY$10)/'SERVIÇOS EXECUTADOS'!$F49*100))</f>
        <v>0</v>
      </c>
      <c r="DZ49" s="62">
        <f>IF('SERVIÇOS EXECUTADOS'!$F49=0,0,(COUNTIF('SERVIÇOS EXECUTADOS'!$I49:$DH49,DZ$10)/'SERVIÇOS EXECUTADOS'!$F49*100))</f>
        <v>0</v>
      </c>
      <c r="EA49" s="62">
        <f>IF('SERVIÇOS EXECUTADOS'!$F49=0,0,(COUNTIF('SERVIÇOS EXECUTADOS'!$I49:$DH49,EA$10)/'SERVIÇOS EXECUTADOS'!$F49*100))</f>
        <v>0</v>
      </c>
      <c r="EB49" s="62">
        <f>IF('SERVIÇOS EXECUTADOS'!$F49=0,0,(COUNTIF('SERVIÇOS EXECUTADOS'!$I49:$DH49,EB$10)/'SERVIÇOS EXECUTADOS'!$F49*100))</f>
        <v>0</v>
      </c>
      <c r="EC49" s="62">
        <f>IF('SERVIÇOS EXECUTADOS'!$F49=0,0,(COUNTIF('SERVIÇOS EXECUTADOS'!$I49:$DH49,EC$10)/'SERVIÇOS EXECUTADOS'!$F49*100))</f>
        <v>0</v>
      </c>
      <c r="ED49" s="62">
        <f>IF('SERVIÇOS EXECUTADOS'!$F49=0,0,(COUNTIF('SERVIÇOS EXECUTADOS'!$I49:$DH49,ED$10)/'SERVIÇOS EXECUTADOS'!$F49*100))</f>
        <v>0</v>
      </c>
      <c r="EE49" s="62">
        <f>IF('SERVIÇOS EXECUTADOS'!$F49=0,0,(COUNTIF('SERVIÇOS EXECUTADOS'!$I49:$DH49,EE$10)/'SERVIÇOS EXECUTADOS'!$F49*100))</f>
        <v>0</v>
      </c>
      <c r="EF49" s="62">
        <f>IF('SERVIÇOS EXECUTADOS'!$F49=0,0,(COUNTIF('SERVIÇOS EXECUTADOS'!$I49:$DH49,EF$10)/'SERVIÇOS EXECUTADOS'!$F49*100))</f>
        <v>0</v>
      </c>
      <c r="EG49" s="62">
        <f>IF('SERVIÇOS EXECUTADOS'!$F49=0,0,(COUNTIF('SERVIÇOS EXECUTADOS'!$I49:$DH49,EG$10)/'SERVIÇOS EXECUTADOS'!$F49*100))</f>
        <v>0</v>
      </c>
      <c r="EH49" s="62">
        <f>IF('SERVIÇOS EXECUTADOS'!$F49=0,0,(COUNTIF('SERVIÇOS EXECUTADOS'!$I49:$DH49,EH$10)/'SERVIÇOS EXECUTADOS'!$F49*100))</f>
        <v>0</v>
      </c>
      <c r="EI49" s="62">
        <f>IF('SERVIÇOS EXECUTADOS'!$F49=0,0,(COUNTIF('SERVIÇOS EXECUTADOS'!$I49:$DH49,EI$10)/'SERVIÇOS EXECUTADOS'!$F49*100))</f>
        <v>0</v>
      </c>
      <c r="EJ49" s="62">
        <f>IF('SERVIÇOS EXECUTADOS'!$F49=0,0,(COUNTIF('SERVIÇOS EXECUTADOS'!$I49:$DH49,EJ$10)/'SERVIÇOS EXECUTADOS'!$F49*100))</f>
        <v>0</v>
      </c>
      <c r="EK49" s="62">
        <f>IF('SERVIÇOS EXECUTADOS'!$F49=0,0,(COUNTIF('SERVIÇOS EXECUTADOS'!$I49:$DH49,EK$10)/'SERVIÇOS EXECUTADOS'!$F49*100))</f>
        <v>0</v>
      </c>
      <c r="EL49" s="62">
        <f>IF('SERVIÇOS EXECUTADOS'!$F49=0,0,(COUNTIF('SERVIÇOS EXECUTADOS'!$I49:$DH49,EL$10)/'SERVIÇOS EXECUTADOS'!$F49*100))</f>
        <v>0</v>
      </c>
      <c r="EM49" s="62">
        <f>IF('SERVIÇOS EXECUTADOS'!$F49=0,0,(COUNTIF('SERVIÇOS EXECUTADOS'!$I49:$DH49,EM$10)/'SERVIÇOS EXECUTADOS'!$F49*100))</f>
        <v>0</v>
      </c>
      <c r="EN49" s="62">
        <f>IF('SERVIÇOS EXECUTADOS'!$F49=0,0,(COUNTIF('SERVIÇOS EXECUTADOS'!$I49:$DH49,EN$10)/'SERVIÇOS EXECUTADOS'!$F49*100))</f>
        <v>0</v>
      </c>
      <c r="EO49" s="62">
        <f>IF('SERVIÇOS EXECUTADOS'!$F49=0,0,(COUNTIF('SERVIÇOS EXECUTADOS'!$I49:$DH49,EO$10)/'SERVIÇOS EXECUTADOS'!$F49*100))</f>
        <v>0</v>
      </c>
      <c r="EP49" s="62">
        <f>IF('SERVIÇOS EXECUTADOS'!$F49=0,0,(COUNTIF('SERVIÇOS EXECUTADOS'!$I49:$DH49,EP$10)/'SERVIÇOS EXECUTADOS'!$F49*100))</f>
        <v>0</v>
      </c>
      <c r="EQ49" s="62">
        <f>IF('SERVIÇOS EXECUTADOS'!$F49=0,0,(COUNTIF('SERVIÇOS EXECUTADOS'!$I49:$DH49,EQ$10)/'SERVIÇOS EXECUTADOS'!$F49*100))</f>
        <v>0</v>
      </c>
      <c r="ER49" s="62">
        <f>IF('SERVIÇOS EXECUTADOS'!$F49=0,0,(COUNTIF('SERVIÇOS EXECUTADOS'!$I49:$DH49,ER$10)/'SERVIÇOS EXECUTADOS'!$F49*100))</f>
        <v>0</v>
      </c>
      <c r="ES49" s="62">
        <f>IF('SERVIÇOS EXECUTADOS'!$F49=0,0,(COUNTIF('SERVIÇOS EXECUTADOS'!$I49:$DH49,ES$10)/'SERVIÇOS EXECUTADOS'!$F49*100))</f>
        <v>0</v>
      </c>
      <c r="ET49" s="62">
        <f>IF('SERVIÇOS EXECUTADOS'!$F49=0,0,(COUNTIF('SERVIÇOS EXECUTADOS'!$I49:$DH49,ET$10)/'SERVIÇOS EXECUTADOS'!$F49*100))</f>
        <v>0</v>
      </c>
      <c r="EU49" s="62">
        <f>IF('SERVIÇOS EXECUTADOS'!$F49=0,0,(COUNTIF('SERVIÇOS EXECUTADOS'!$I49:$DH49,EU$10)/'SERVIÇOS EXECUTADOS'!$F49*100))</f>
        <v>0</v>
      </c>
      <c r="EV49" s="62">
        <f>IF('SERVIÇOS EXECUTADOS'!$F49=0,0,(COUNTIF('SERVIÇOS EXECUTADOS'!$I49:$DH49,EV$10)/'SERVIÇOS EXECUTADOS'!$F49*100))</f>
        <v>0</v>
      </c>
      <c r="EW49" s="62">
        <f>IF('SERVIÇOS EXECUTADOS'!$F49=0,0,(COUNTIF('SERVIÇOS EXECUTADOS'!$I49:$DH49,EW$10)/'SERVIÇOS EXECUTADOS'!$F49*100))</f>
        <v>0</v>
      </c>
    </row>
    <row r="50" spans="1:153" ht="12" customHeight="1" outlineLevel="2">
      <c r="A50" s="1"/>
      <c r="B50" s="197" t="s">
        <v>102</v>
      </c>
      <c r="C50" s="196" t="s">
        <v>103</v>
      </c>
      <c r="D50" s="486"/>
      <c r="E50" s="192">
        <f t="shared" si="4"/>
        <v>0</v>
      </c>
      <c r="F50" s="489"/>
      <c r="G50" s="271" t="s">
        <v>42</v>
      </c>
      <c r="H50" s="132">
        <f t="shared" si="5"/>
        <v>0</v>
      </c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60">
        <f t="shared" si="16"/>
        <v>0</v>
      </c>
      <c r="DJ50" s="61">
        <f t="shared" si="17"/>
        <v>0</v>
      </c>
      <c r="DK50" s="61">
        <f t="shared" si="18"/>
        <v>0</v>
      </c>
      <c r="DL50" s="62">
        <f t="shared" si="19"/>
        <v>0</v>
      </c>
      <c r="DM50" s="62">
        <f t="shared" si="3"/>
        <v>0</v>
      </c>
      <c r="DN50" s="64" t="str">
        <f t="shared" si="20"/>
        <v/>
      </c>
      <c r="DO50" s="252" t="b">
        <f t="shared" si="2"/>
        <v>0</v>
      </c>
      <c r="DP50" s="188"/>
      <c r="DS50" s="62">
        <f>IF('SERVIÇOS EXECUTADOS'!$F50=0,0,(COUNTIF('SERVIÇOS EXECUTADOS'!$I50:$DH50,DS$10)/'SERVIÇOS EXECUTADOS'!$F50*100))</f>
        <v>0</v>
      </c>
      <c r="DT50" s="62">
        <f>IF('SERVIÇOS EXECUTADOS'!$F50=0,0,(COUNTIF('SERVIÇOS EXECUTADOS'!$I50:$DH50,DT$10)/'SERVIÇOS EXECUTADOS'!$F50*100))</f>
        <v>0</v>
      </c>
      <c r="DU50" s="62">
        <f>IF('SERVIÇOS EXECUTADOS'!$F50=0,0,(COUNTIF('SERVIÇOS EXECUTADOS'!$I50:$DH50,DU$10)/'SERVIÇOS EXECUTADOS'!$F50*100))</f>
        <v>0</v>
      </c>
      <c r="DV50" s="62">
        <f>IF('SERVIÇOS EXECUTADOS'!$F50=0,0,(COUNTIF('SERVIÇOS EXECUTADOS'!$I50:$DH50,DV$10)/'SERVIÇOS EXECUTADOS'!$F50*100))</f>
        <v>0</v>
      </c>
      <c r="DW50" s="62">
        <f>IF('SERVIÇOS EXECUTADOS'!$F50=0,0,(COUNTIF('SERVIÇOS EXECUTADOS'!$I50:$DH50,DW$10)/'SERVIÇOS EXECUTADOS'!$F50*100))</f>
        <v>0</v>
      </c>
      <c r="DX50" s="62">
        <f>IF('SERVIÇOS EXECUTADOS'!$F50=0,0,(COUNTIF('SERVIÇOS EXECUTADOS'!$I50:$DH50,DX$10)/'SERVIÇOS EXECUTADOS'!$F50*100))</f>
        <v>0</v>
      </c>
      <c r="DY50" s="62">
        <f>IF('SERVIÇOS EXECUTADOS'!$F50=0,0,(COUNTIF('SERVIÇOS EXECUTADOS'!$I50:$DH50,DY$10)/'SERVIÇOS EXECUTADOS'!$F50*100))</f>
        <v>0</v>
      </c>
      <c r="DZ50" s="62">
        <f>IF('SERVIÇOS EXECUTADOS'!$F50=0,0,(COUNTIF('SERVIÇOS EXECUTADOS'!$I50:$DH50,DZ$10)/'SERVIÇOS EXECUTADOS'!$F50*100))</f>
        <v>0</v>
      </c>
      <c r="EA50" s="62">
        <f>IF('SERVIÇOS EXECUTADOS'!$F50=0,0,(COUNTIF('SERVIÇOS EXECUTADOS'!$I50:$DH50,EA$10)/'SERVIÇOS EXECUTADOS'!$F50*100))</f>
        <v>0</v>
      </c>
      <c r="EB50" s="62">
        <f>IF('SERVIÇOS EXECUTADOS'!$F50=0,0,(COUNTIF('SERVIÇOS EXECUTADOS'!$I50:$DH50,EB$10)/'SERVIÇOS EXECUTADOS'!$F50*100))</f>
        <v>0</v>
      </c>
      <c r="EC50" s="62">
        <f>IF('SERVIÇOS EXECUTADOS'!$F50=0,0,(COUNTIF('SERVIÇOS EXECUTADOS'!$I50:$DH50,EC$10)/'SERVIÇOS EXECUTADOS'!$F50*100))</f>
        <v>0</v>
      </c>
      <c r="ED50" s="62">
        <f>IF('SERVIÇOS EXECUTADOS'!$F50=0,0,(COUNTIF('SERVIÇOS EXECUTADOS'!$I50:$DH50,ED$10)/'SERVIÇOS EXECUTADOS'!$F50*100))</f>
        <v>0</v>
      </c>
      <c r="EE50" s="62">
        <f>IF('SERVIÇOS EXECUTADOS'!$F50=0,0,(COUNTIF('SERVIÇOS EXECUTADOS'!$I50:$DH50,EE$10)/'SERVIÇOS EXECUTADOS'!$F50*100))</f>
        <v>0</v>
      </c>
      <c r="EF50" s="62">
        <f>IF('SERVIÇOS EXECUTADOS'!$F50=0,0,(COUNTIF('SERVIÇOS EXECUTADOS'!$I50:$DH50,EF$10)/'SERVIÇOS EXECUTADOS'!$F50*100))</f>
        <v>0</v>
      </c>
      <c r="EG50" s="62">
        <f>IF('SERVIÇOS EXECUTADOS'!$F50=0,0,(COUNTIF('SERVIÇOS EXECUTADOS'!$I50:$DH50,EG$10)/'SERVIÇOS EXECUTADOS'!$F50*100))</f>
        <v>0</v>
      </c>
      <c r="EH50" s="62">
        <f>IF('SERVIÇOS EXECUTADOS'!$F50=0,0,(COUNTIF('SERVIÇOS EXECUTADOS'!$I50:$DH50,EH$10)/'SERVIÇOS EXECUTADOS'!$F50*100))</f>
        <v>0</v>
      </c>
      <c r="EI50" s="62">
        <f>IF('SERVIÇOS EXECUTADOS'!$F50=0,0,(COUNTIF('SERVIÇOS EXECUTADOS'!$I50:$DH50,EI$10)/'SERVIÇOS EXECUTADOS'!$F50*100))</f>
        <v>0</v>
      </c>
      <c r="EJ50" s="62">
        <f>IF('SERVIÇOS EXECUTADOS'!$F50=0,0,(COUNTIF('SERVIÇOS EXECUTADOS'!$I50:$DH50,EJ$10)/'SERVIÇOS EXECUTADOS'!$F50*100))</f>
        <v>0</v>
      </c>
      <c r="EK50" s="62">
        <f>IF('SERVIÇOS EXECUTADOS'!$F50=0,0,(COUNTIF('SERVIÇOS EXECUTADOS'!$I50:$DH50,EK$10)/'SERVIÇOS EXECUTADOS'!$F50*100))</f>
        <v>0</v>
      </c>
      <c r="EL50" s="62">
        <f>IF('SERVIÇOS EXECUTADOS'!$F50=0,0,(COUNTIF('SERVIÇOS EXECUTADOS'!$I50:$DH50,EL$10)/'SERVIÇOS EXECUTADOS'!$F50*100))</f>
        <v>0</v>
      </c>
      <c r="EM50" s="62">
        <f>IF('SERVIÇOS EXECUTADOS'!$F50=0,0,(COUNTIF('SERVIÇOS EXECUTADOS'!$I50:$DH50,EM$10)/'SERVIÇOS EXECUTADOS'!$F50*100))</f>
        <v>0</v>
      </c>
      <c r="EN50" s="62">
        <f>IF('SERVIÇOS EXECUTADOS'!$F50=0,0,(COUNTIF('SERVIÇOS EXECUTADOS'!$I50:$DH50,EN$10)/'SERVIÇOS EXECUTADOS'!$F50*100))</f>
        <v>0</v>
      </c>
      <c r="EO50" s="62">
        <f>IF('SERVIÇOS EXECUTADOS'!$F50=0,0,(COUNTIF('SERVIÇOS EXECUTADOS'!$I50:$DH50,EO$10)/'SERVIÇOS EXECUTADOS'!$F50*100))</f>
        <v>0</v>
      </c>
      <c r="EP50" s="62">
        <f>IF('SERVIÇOS EXECUTADOS'!$F50=0,0,(COUNTIF('SERVIÇOS EXECUTADOS'!$I50:$DH50,EP$10)/'SERVIÇOS EXECUTADOS'!$F50*100))</f>
        <v>0</v>
      </c>
      <c r="EQ50" s="62">
        <f>IF('SERVIÇOS EXECUTADOS'!$F50=0,0,(COUNTIF('SERVIÇOS EXECUTADOS'!$I50:$DH50,EQ$10)/'SERVIÇOS EXECUTADOS'!$F50*100))</f>
        <v>0</v>
      </c>
      <c r="ER50" s="62">
        <f>IF('SERVIÇOS EXECUTADOS'!$F50=0,0,(COUNTIF('SERVIÇOS EXECUTADOS'!$I50:$DH50,ER$10)/'SERVIÇOS EXECUTADOS'!$F50*100))</f>
        <v>0</v>
      </c>
      <c r="ES50" s="62">
        <f>IF('SERVIÇOS EXECUTADOS'!$F50=0,0,(COUNTIF('SERVIÇOS EXECUTADOS'!$I50:$DH50,ES$10)/'SERVIÇOS EXECUTADOS'!$F50*100))</f>
        <v>0</v>
      </c>
      <c r="ET50" s="62">
        <f>IF('SERVIÇOS EXECUTADOS'!$F50=0,0,(COUNTIF('SERVIÇOS EXECUTADOS'!$I50:$DH50,ET$10)/'SERVIÇOS EXECUTADOS'!$F50*100))</f>
        <v>0</v>
      </c>
      <c r="EU50" s="62">
        <f>IF('SERVIÇOS EXECUTADOS'!$F50=0,0,(COUNTIF('SERVIÇOS EXECUTADOS'!$I50:$DH50,EU$10)/'SERVIÇOS EXECUTADOS'!$F50*100))</f>
        <v>0</v>
      </c>
      <c r="EV50" s="62">
        <f>IF('SERVIÇOS EXECUTADOS'!$F50=0,0,(COUNTIF('SERVIÇOS EXECUTADOS'!$I50:$DH50,EV$10)/'SERVIÇOS EXECUTADOS'!$F50*100))</f>
        <v>0</v>
      </c>
      <c r="EW50" s="62">
        <f>IF('SERVIÇOS EXECUTADOS'!$F50=0,0,(COUNTIF('SERVIÇOS EXECUTADOS'!$I50:$DH50,EW$10)/'SERVIÇOS EXECUTADOS'!$F50*100))</f>
        <v>0</v>
      </c>
    </row>
    <row r="51" spans="1:153" ht="12" customHeight="1" outlineLevel="2">
      <c r="A51" s="1"/>
      <c r="B51" s="197" t="s">
        <v>104</v>
      </c>
      <c r="C51" s="196" t="s">
        <v>105</v>
      </c>
      <c r="D51" s="486"/>
      <c r="E51" s="192">
        <f t="shared" si="4"/>
        <v>0</v>
      </c>
      <c r="F51" s="489"/>
      <c r="G51" s="271" t="s">
        <v>42</v>
      </c>
      <c r="H51" s="132">
        <f t="shared" si="5"/>
        <v>0</v>
      </c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60">
        <f t="shared" si="16"/>
        <v>0</v>
      </c>
      <c r="DJ51" s="61">
        <f t="shared" si="17"/>
        <v>0</v>
      </c>
      <c r="DK51" s="61">
        <f t="shared" si="18"/>
        <v>0</v>
      </c>
      <c r="DL51" s="62">
        <f t="shared" si="19"/>
        <v>0</v>
      </c>
      <c r="DM51" s="62">
        <f t="shared" si="3"/>
        <v>0</v>
      </c>
      <c r="DN51" s="64" t="str">
        <f t="shared" si="20"/>
        <v/>
      </c>
      <c r="DO51" s="252" t="b">
        <f t="shared" si="2"/>
        <v>0</v>
      </c>
      <c r="DP51" s="188"/>
      <c r="DS51" s="62">
        <f>IF('SERVIÇOS EXECUTADOS'!$F51=0,0,(COUNTIF('SERVIÇOS EXECUTADOS'!$I51:$DH51,DS$10)/'SERVIÇOS EXECUTADOS'!$F51*100))</f>
        <v>0</v>
      </c>
      <c r="DT51" s="62">
        <f>IF('SERVIÇOS EXECUTADOS'!$F51=0,0,(COUNTIF('SERVIÇOS EXECUTADOS'!$I51:$DH51,DT$10)/'SERVIÇOS EXECUTADOS'!$F51*100))</f>
        <v>0</v>
      </c>
      <c r="DU51" s="62">
        <f>IF('SERVIÇOS EXECUTADOS'!$F51=0,0,(COUNTIF('SERVIÇOS EXECUTADOS'!$I51:$DH51,DU$10)/'SERVIÇOS EXECUTADOS'!$F51*100))</f>
        <v>0</v>
      </c>
      <c r="DV51" s="62">
        <f>IF('SERVIÇOS EXECUTADOS'!$F51=0,0,(COUNTIF('SERVIÇOS EXECUTADOS'!$I51:$DH51,DV$10)/'SERVIÇOS EXECUTADOS'!$F51*100))</f>
        <v>0</v>
      </c>
      <c r="DW51" s="62">
        <f>IF('SERVIÇOS EXECUTADOS'!$F51=0,0,(COUNTIF('SERVIÇOS EXECUTADOS'!$I51:$DH51,DW$10)/'SERVIÇOS EXECUTADOS'!$F51*100))</f>
        <v>0</v>
      </c>
      <c r="DX51" s="62">
        <f>IF('SERVIÇOS EXECUTADOS'!$F51=0,0,(COUNTIF('SERVIÇOS EXECUTADOS'!$I51:$DH51,DX$10)/'SERVIÇOS EXECUTADOS'!$F51*100))</f>
        <v>0</v>
      </c>
      <c r="DY51" s="62">
        <f>IF('SERVIÇOS EXECUTADOS'!$F51=0,0,(COUNTIF('SERVIÇOS EXECUTADOS'!$I51:$DH51,DY$10)/'SERVIÇOS EXECUTADOS'!$F51*100))</f>
        <v>0</v>
      </c>
      <c r="DZ51" s="62">
        <f>IF('SERVIÇOS EXECUTADOS'!$F51=0,0,(COUNTIF('SERVIÇOS EXECUTADOS'!$I51:$DH51,DZ$10)/'SERVIÇOS EXECUTADOS'!$F51*100))</f>
        <v>0</v>
      </c>
      <c r="EA51" s="62">
        <f>IF('SERVIÇOS EXECUTADOS'!$F51=0,0,(COUNTIF('SERVIÇOS EXECUTADOS'!$I51:$DH51,EA$10)/'SERVIÇOS EXECUTADOS'!$F51*100))</f>
        <v>0</v>
      </c>
      <c r="EB51" s="62">
        <f>IF('SERVIÇOS EXECUTADOS'!$F51=0,0,(COUNTIF('SERVIÇOS EXECUTADOS'!$I51:$DH51,EB$10)/'SERVIÇOS EXECUTADOS'!$F51*100))</f>
        <v>0</v>
      </c>
      <c r="EC51" s="62">
        <f>IF('SERVIÇOS EXECUTADOS'!$F51=0,0,(COUNTIF('SERVIÇOS EXECUTADOS'!$I51:$DH51,EC$10)/'SERVIÇOS EXECUTADOS'!$F51*100))</f>
        <v>0</v>
      </c>
      <c r="ED51" s="62">
        <f>IF('SERVIÇOS EXECUTADOS'!$F51=0,0,(COUNTIF('SERVIÇOS EXECUTADOS'!$I51:$DH51,ED$10)/'SERVIÇOS EXECUTADOS'!$F51*100))</f>
        <v>0</v>
      </c>
      <c r="EE51" s="62">
        <f>IF('SERVIÇOS EXECUTADOS'!$F51=0,0,(COUNTIF('SERVIÇOS EXECUTADOS'!$I51:$DH51,EE$10)/'SERVIÇOS EXECUTADOS'!$F51*100))</f>
        <v>0</v>
      </c>
      <c r="EF51" s="62">
        <f>IF('SERVIÇOS EXECUTADOS'!$F51=0,0,(COUNTIF('SERVIÇOS EXECUTADOS'!$I51:$DH51,EF$10)/'SERVIÇOS EXECUTADOS'!$F51*100))</f>
        <v>0</v>
      </c>
      <c r="EG51" s="62">
        <f>IF('SERVIÇOS EXECUTADOS'!$F51=0,0,(COUNTIF('SERVIÇOS EXECUTADOS'!$I51:$DH51,EG$10)/'SERVIÇOS EXECUTADOS'!$F51*100))</f>
        <v>0</v>
      </c>
      <c r="EH51" s="62">
        <f>IF('SERVIÇOS EXECUTADOS'!$F51=0,0,(COUNTIF('SERVIÇOS EXECUTADOS'!$I51:$DH51,EH$10)/'SERVIÇOS EXECUTADOS'!$F51*100))</f>
        <v>0</v>
      </c>
      <c r="EI51" s="62">
        <f>IF('SERVIÇOS EXECUTADOS'!$F51=0,0,(COUNTIF('SERVIÇOS EXECUTADOS'!$I51:$DH51,EI$10)/'SERVIÇOS EXECUTADOS'!$F51*100))</f>
        <v>0</v>
      </c>
      <c r="EJ51" s="62">
        <f>IF('SERVIÇOS EXECUTADOS'!$F51=0,0,(COUNTIF('SERVIÇOS EXECUTADOS'!$I51:$DH51,EJ$10)/'SERVIÇOS EXECUTADOS'!$F51*100))</f>
        <v>0</v>
      </c>
      <c r="EK51" s="62">
        <f>IF('SERVIÇOS EXECUTADOS'!$F51=0,0,(COUNTIF('SERVIÇOS EXECUTADOS'!$I51:$DH51,EK$10)/'SERVIÇOS EXECUTADOS'!$F51*100))</f>
        <v>0</v>
      </c>
      <c r="EL51" s="62">
        <f>IF('SERVIÇOS EXECUTADOS'!$F51=0,0,(COUNTIF('SERVIÇOS EXECUTADOS'!$I51:$DH51,EL$10)/'SERVIÇOS EXECUTADOS'!$F51*100))</f>
        <v>0</v>
      </c>
      <c r="EM51" s="62">
        <f>IF('SERVIÇOS EXECUTADOS'!$F51=0,0,(COUNTIF('SERVIÇOS EXECUTADOS'!$I51:$DH51,EM$10)/'SERVIÇOS EXECUTADOS'!$F51*100))</f>
        <v>0</v>
      </c>
      <c r="EN51" s="62">
        <f>IF('SERVIÇOS EXECUTADOS'!$F51=0,0,(COUNTIF('SERVIÇOS EXECUTADOS'!$I51:$DH51,EN$10)/'SERVIÇOS EXECUTADOS'!$F51*100))</f>
        <v>0</v>
      </c>
      <c r="EO51" s="62">
        <f>IF('SERVIÇOS EXECUTADOS'!$F51=0,0,(COUNTIF('SERVIÇOS EXECUTADOS'!$I51:$DH51,EO$10)/'SERVIÇOS EXECUTADOS'!$F51*100))</f>
        <v>0</v>
      </c>
      <c r="EP51" s="62">
        <f>IF('SERVIÇOS EXECUTADOS'!$F51=0,0,(COUNTIF('SERVIÇOS EXECUTADOS'!$I51:$DH51,EP$10)/'SERVIÇOS EXECUTADOS'!$F51*100))</f>
        <v>0</v>
      </c>
      <c r="EQ51" s="62">
        <f>IF('SERVIÇOS EXECUTADOS'!$F51=0,0,(COUNTIF('SERVIÇOS EXECUTADOS'!$I51:$DH51,EQ$10)/'SERVIÇOS EXECUTADOS'!$F51*100))</f>
        <v>0</v>
      </c>
      <c r="ER51" s="62">
        <f>IF('SERVIÇOS EXECUTADOS'!$F51=0,0,(COUNTIF('SERVIÇOS EXECUTADOS'!$I51:$DH51,ER$10)/'SERVIÇOS EXECUTADOS'!$F51*100))</f>
        <v>0</v>
      </c>
      <c r="ES51" s="62">
        <f>IF('SERVIÇOS EXECUTADOS'!$F51=0,0,(COUNTIF('SERVIÇOS EXECUTADOS'!$I51:$DH51,ES$10)/'SERVIÇOS EXECUTADOS'!$F51*100))</f>
        <v>0</v>
      </c>
      <c r="ET51" s="62">
        <f>IF('SERVIÇOS EXECUTADOS'!$F51=0,0,(COUNTIF('SERVIÇOS EXECUTADOS'!$I51:$DH51,ET$10)/'SERVIÇOS EXECUTADOS'!$F51*100))</f>
        <v>0</v>
      </c>
      <c r="EU51" s="62">
        <f>IF('SERVIÇOS EXECUTADOS'!$F51=0,0,(COUNTIF('SERVIÇOS EXECUTADOS'!$I51:$DH51,EU$10)/'SERVIÇOS EXECUTADOS'!$F51*100))</f>
        <v>0</v>
      </c>
      <c r="EV51" s="62">
        <f>IF('SERVIÇOS EXECUTADOS'!$F51=0,0,(COUNTIF('SERVIÇOS EXECUTADOS'!$I51:$DH51,EV$10)/'SERVIÇOS EXECUTADOS'!$F51*100))</f>
        <v>0</v>
      </c>
      <c r="EW51" s="62">
        <f>IF('SERVIÇOS EXECUTADOS'!$F51=0,0,(COUNTIF('SERVIÇOS EXECUTADOS'!$I51:$DH51,EW$10)/'SERVIÇOS EXECUTADOS'!$F51*100))</f>
        <v>0</v>
      </c>
    </row>
    <row r="52" spans="1:153" ht="12" customHeight="1" outlineLevel="2">
      <c r="A52" s="1"/>
      <c r="B52" s="197" t="s">
        <v>106</v>
      </c>
      <c r="C52" s="196" t="s">
        <v>107</v>
      </c>
      <c r="D52" s="490"/>
      <c r="E52" s="192">
        <f t="shared" si="4"/>
        <v>0</v>
      </c>
      <c r="F52" s="489"/>
      <c r="G52" s="271" t="s">
        <v>42</v>
      </c>
      <c r="H52" s="132">
        <f t="shared" si="5"/>
        <v>0</v>
      </c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60">
        <f t="shared" si="16"/>
        <v>0</v>
      </c>
      <c r="DJ52" s="61">
        <f t="shared" si="17"/>
        <v>0</v>
      </c>
      <c r="DK52" s="61">
        <f t="shared" si="18"/>
        <v>0</v>
      </c>
      <c r="DL52" s="62">
        <f t="shared" si="19"/>
        <v>0</v>
      </c>
      <c r="DM52" s="62">
        <f t="shared" si="3"/>
        <v>0</v>
      </c>
      <c r="DN52" s="64" t="str">
        <f t="shared" si="20"/>
        <v/>
      </c>
      <c r="DO52" s="252" t="b">
        <f t="shared" si="2"/>
        <v>0</v>
      </c>
      <c r="DP52" s="188"/>
      <c r="DS52" s="62">
        <f>IF('SERVIÇOS EXECUTADOS'!$F52=0,0,(COUNTIF('SERVIÇOS EXECUTADOS'!$I52:$DH52,DS$10)/'SERVIÇOS EXECUTADOS'!$F52*100))</f>
        <v>0</v>
      </c>
      <c r="DT52" s="62">
        <f>IF('SERVIÇOS EXECUTADOS'!$F52=0,0,(COUNTIF('SERVIÇOS EXECUTADOS'!$I52:$DH52,DT$10)/'SERVIÇOS EXECUTADOS'!$F52*100))</f>
        <v>0</v>
      </c>
      <c r="DU52" s="62">
        <f>IF('SERVIÇOS EXECUTADOS'!$F52=0,0,(COUNTIF('SERVIÇOS EXECUTADOS'!$I52:$DH52,DU$10)/'SERVIÇOS EXECUTADOS'!$F52*100))</f>
        <v>0</v>
      </c>
      <c r="DV52" s="62">
        <f>IF('SERVIÇOS EXECUTADOS'!$F52=0,0,(COUNTIF('SERVIÇOS EXECUTADOS'!$I52:$DH52,DV$10)/'SERVIÇOS EXECUTADOS'!$F52*100))</f>
        <v>0</v>
      </c>
      <c r="DW52" s="62">
        <f>IF('SERVIÇOS EXECUTADOS'!$F52=0,0,(COUNTIF('SERVIÇOS EXECUTADOS'!$I52:$DH52,DW$10)/'SERVIÇOS EXECUTADOS'!$F52*100))</f>
        <v>0</v>
      </c>
      <c r="DX52" s="62">
        <f>IF('SERVIÇOS EXECUTADOS'!$F52=0,0,(COUNTIF('SERVIÇOS EXECUTADOS'!$I52:$DH52,DX$10)/'SERVIÇOS EXECUTADOS'!$F52*100))</f>
        <v>0</v>
      </c>
      <c r="DY52" s="62">
        <f>IF('SERVIÇOS EXECUTADOS'!$F52=0,0,(COUNTIF('SERVIÇOS EXECUTADOS'!$I52:$DH52,DY$10)/'SERVIÇOS EXECUTADOS'!$F52*100))</f>
        <v>0</v>
      </c>
      <c r="DZ52" s="62">
        <f>IF('SERVIÇOS EXECUTADOS'!$F52=0,0,(COUNTIF('SERVIÇOS EXECUTADOS'!$I52:$DH52,DZ$10)/'SERVIÇOS EXECUTADOS'!$F52*100))</f>
        <v>0</v>
      </c>
      <c r="EA52" s="62">
        <f>IF('SERVIÇOS EXECUTADOS'!$F52=0,0,(COUNTIF('SERVIÇOS EXECUTADOS'!$I52:$DH52,EA$10)/'SERVIÇOS EXECUTADOS'!$F52*100))</f>
        <v>0</v>
      </c>
      <c r="EB52" s="62">
        <f>IF('SERVIÇOS EXECUTADOS'!$F52=0,0,(COUNTIF('SERVIÇOS EXECUTADOS'!$I52:$DH52,EB$10)/'SERVIÇOS EXECUTADOS'!$F52*100))</f>
        <v>0</v>
      </c>
      <c r="EC52" s="62">
        <f>IF('SERVIÇOS EXECUTADOS'!$F52=0,0,(COUNTIF('SERVIÇOS EXECUTADOS'!$I52:$DH52,EC$10)/'SERVIÇOS EXECUTADOS'!$F52*100))</f>
        <v>0</v>
      </c>
      <c r="ED52" s="62">
        <f>IF('SERVIÇOS EXECUTADOS'!$F52=0,0,(COUNTIF('SERVIÇOS EXECUTADOS'!$I52:$DH52,ED$10)/'SERVIÇOS EXECUTADOS'!$F52*100))</f>
        <v>0</v>
      </c>
      <c r="EE52" s="62">
        <f>IF('SERVIÇOS EXECUTADOS'!$F52=0,0,(COUNTIF('SERVIÇOS EXECUTADOS'!$I52:$DH52,EE$10)/'SERVIÇOS EXECUTADOS'!$F52*100))</f>
        <v>0</v>
      </c>
      <c r="EF52" s="62">
        <f>IF('SERVIÇOS EXECUTADOS'!$F52=0,0,(COUNTIF('SERVIÇOS EXECUTADOS'!$I52:$DH52,EF$10)/'SERVIÇOS EXECUTADOS'!$F52*100))</f>
        <v>0</v>
      </c>
      <c r="EG52" s="62">
        <f>IF('SERVIÇOS EXECUTADOS'!$F52=0,0,(COUNTIF('SERVIÇOS EXECUTADOS'!$I52:$DH52,EG$10)/'SERVIÇOS EXECUTADOS'!$F52*100))</f>
        <v>0</v>
      </c>
      <c r="EH52" s="62">
        <f>IF('SERVIÇOS EXECUTADOS'!$F52=0,0,(COUNTIF('SERVIÇOS EXECUTADOS'!$I52:$DH52,EH$10)/'SERVIÇOS EXECUTADOS'!$F52*100))</f>
        <v>0</v>
      </c>
      <c r="EI52" s="62">
        <f>IF('SERVIÇOS EXECUTADOS'!$F52=0,0,(COUNTIF('SERVIÇOS EXECUTADOS'!$I52:$DH52,EI$10)/'SERVIÇOS EXECUTADOS'!$F52*100))</f>
        <v>0</v>
      </c>
      <c r="EJ52" s="62">
        <f>IF('SERVIÇOS EXECUTADOS'!$F52=0,0,(COUNTIF('SERVIÇOS EXECUTADOS'!$I52:$DH52,EJ$10)/'SERVIÇOS EXECUTADOS'!$F52*100))</f>
        <v>0</v>
      </c>
      <c r="EK52" s="62">
        <f>IF('SERVIÇOS EXECUTADOS'!$F52=0,0,(COUNTIF('SERVIÇOS EXECUTADOS'!$I52:$DH52,EK$10)/'SERVIÇOS EXECUTADOS'!$F52*100))</f>
        <v>0</v>
      </c>
      <c r="EL52" s="62">
        <f>IF('SERVIÇOS EXECUTADOS'!$F52=0,0,(COUNTIF('SERVIÇOS EXECUTADOS'!$I52:$DH52,EL$10)/'SERVIÇOS EXECUTADOS'!$F52*100))</f>
        <v>0</v>
      </c>
      <c r="EM52" s="62">
        <f>IF('SERVIÇOS EXECUTADOS'!$F52=0,0,(COUNTIF('SERVIÇOS EXECUTADOS'!$I52:$DH52,EM$10)/'SERVIÇOS EXECUTADOS'!$F52*100))</f>
        <v>0</v>
      </c>
      <c r="EN52" s="62">
        <f>IF('SERVIÇOS EXECUTADOS'!$F52=0,0,(COUNTIF('SERVIÇOS EXECUTADOS'!$I52:$DH52,EN$10)/'SERVIÇOS EXECUTADOS'!$F52*100))</f>
        <v>0</v>
      </c>
      <c r="EO52" s="62">
        <f>IF('SERVIÇOS EXECUTADOS'!$F52=0,0,(COUNTIF('SERVIÇOS EXECUTADOS'!$I52:$DH52,EO$10)/'SERVIÇOS EXECUTADOS'!$F52*100))</f>
        <v>0</v>
      </c>
      <c r="EP52" s="62">
        <f>IF('SERVIÇOS EXECUTADOS'!$F52=0,0,(COUNTIF('SERVIÇOS EXECUTADOS'!$I52:$DH52,EP$10)/'SERVIÇOS EXECUTADOS'!$F52*100))</f>
        <v>0</v>
      </c>
      <c r="EQ52" s="62">
        <f>IF('SERVIÇOS EXECUTADOS'!$F52=0,0,(COUNTIF('SERVIÇOS EXECUTADOS'!$I52:$DH52,EQ$10)/'SERVIÇOS EXECUTADOS'!$F52*100))</f>
        <v>0</v>
      </c>
      <c r="ER52" s="62">
        <f>IF('SERVIÇOS EXECUTADOS'!$F52=0,0,(COUNTIF('SERVIÇOS EXECUTADOS'!$I52:$DH52,ER$10)/'SERVIÇOS EXECUTADOS'!$F52*100))</f>
        <v>0</v>
      </c>
      <c r="ES52" s="62">
        <f>IF('SERVIÇOS EXECUTADOS'!$F52=0,0,(COUNTIF('SERVIÇOS EXECUTADOS'!$I52:$DH52,ES$10)/'SERVIÇOS EXECUTADOS'!$F52*100))</f>
        <v>0</v>
      </c>
      <c r="ET52" s="62">
        <f>IF('SERVIÇOS EXECUTADOS'!$F52=0,0,(COUNTIF('SERVIÇOS EXECUTADOS'!$I52:$DH52,ET$10)/'SERVIÇOS EXECUTADOS'!$F52*100))</f>
        <v>0</v>
      </c>
      <c r="EU52" s="62">
        <f>IF('SERVIÇOS EXECUTADOS'!$F52=0,0,(COUNTIF('SERVIÇOS EXECUTADOS'!$I52:$DH52,EU$10)/'SERVIÇOS EXECUTADOS'!$F52*100))</f>
        <v>0</v>
      </c>
      <c r="EV52" s="62">
        <f>IF('SERVIÇOS EXECUTADOS'!$F52=0,0,(COUNTIF('SERVIÇOS EXECUTADOS'!$I52:$DH52,EV$10)/'SERVIÇOS EXECUTADOS'!$F52*100))</f>
        <v>0</v>
      </c>
      <c r="EW52" s="62">
        <f>IF('SERVIÇOS EXECUTADOS'!$F52=0,0,(COUNTIF('SERVIÇOS EXECUTADOS'!$I52:$DH52,EW$10)/'SERVIÇOS EXECUTADOS'!$F52*100))</f>
        <v>0</v>
      </c>
    </row>
    <row r="53" spans="1:153" ht="12" customHeight="1" outlineLevel="2">
      <c r="A53" s="1"/>
      <c r="B53" s="197" t="s">
        <v>108</v>
      </c>
      <c r="C53" s="196" t="s">
        <v>109</v>
      </c>
      <c r="D53" s="486"/>
      <c r="E53" s="192">
        <f t="shared" si="4"/>
        <v>0</v>
      </c>
      <c r="F53" s="489"/>
      <c r="G53" s="271" t="s">
        <v>42</v>
      </c>
      <c r="H53" s="132">
        <f t="shared" si="5"/>
        <v>0</v>
      </c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60">
        <f t="shared" si="16"/>
        <v>0</v>
      </c>
      <c r="DJ53" s="61">
        <f t="shared" si="17"/>
        <v>0</v>
      </c>
      <c r="DK53" s="61">
        <f t="shared" si="18"/>
        <v>0</v>
      </c>
      <c r="DL53" s="62">
        <f t="shared" si="19"/>
        <v>0</v>
      </c>
      <c r="DM53" s="62">
        <f t="shared" si="3"/>
        <v>0</v>
      </c>
      <c r="DN53" s="64" t="str">
        <f t="shared" si="20"/>
        <v/>
      </c>
      <c r="DO53" s="252" t="b">
        <f t="shared" si="2"/>
        <v>0</v>
      </c>
      <c r="DP53" s="188"/>
      <c r="DS53" s="62">
        <f>IF('SERVIÇOS EXECUTADOS'!$F53=0,0,(COUNTIF('SERVIÇOS EXECUTADOS'!$I53:$DH53,DS$10)/'SERVIÇOS EXECUTADOS'!$F53*100))</f>
        <v>0</v>
      </c>
      <c r="DT53" s="62">
        <f>IF('SERVIÇOS EXECUTADOS'!$F53=0,0,(COUNTIF('SERVIÇOS EXECUTADOS'!$I53:$DH53,DT$10)/'SERVIÇOS EXECUTADOS'!$F53*100))</f>
        <v>0</v>
      </c>
      <c r="DU53" s="62">
        <f>IF('SERVIÇOS EXECUTADOS'!$F53=0,0,(COUNTIF('SERVIÇOS EXECUTADOS'!$I53:$DH53,DU$10)/'SERVIÇOS EXECUTADOS'!$F53*100))</f>
        <v>0</v>
      </c>
      <c r="DV53" s="62">
        <f>IF('SERVIÇOS EXECUTADOS'!$F53=0,0,(COUNTIF('SERVIÇOS EXECUTADOS'!$I53:$DH53,DV$10)/'SERVIÇOS EXECUTADOS'!$F53*100))</f>
        <v>0</v>
      </c>
      <c r="DW53" s="62">
        <f>IF('SERVIÇOS EXECUTADOS'!$F53=0,0,(COUNTIF('SERVIÇOS EXECUTADOS'!$I53:$DH53,DW$10)/'SERVIÇOS EXECUTADOS'!$F53*100))</f>
        <v>0</v>
      </c>
      <c r="DX53" s="62">
        <f>IF('SERVIÇOS EXECUTADOS'!$F53=0,0,(COUNTIF('SERVIÇOS EXECUTADOS'!$I53:$DH53,DX$10)/'SERVIÇOS EXECUTADOS'!$F53*100))</f>
        <v>0</v>
      </c>
      <c r="DY53" s="62">
        <f>IF('SERVIÇOS EXECUTADOS'!$F53=0,0,(COUNTIF('SERVIÇOS EXECUTADOS'!$I53:$DH53,DY$10)/'SERVIÇOS EXECUTADOS'!$F53*100))</f>
        <v>0</v>
      </c>
      <c r="DZ53" s="62">
        <f>IF('SERVIÇOS EXECUTADOS'!$F53=0,0,(COUNTIF('SERVIÇOS EXECUTADOS'!$I53:$DH53,DZ$10)/'SERVIÇOS EXECUTADOS'!$F53*100))</f>
        <v>0</v>
      </c>
      <c r="EA53" s="62">
        <f>IF('SERVIÇOS EXECUTADOS'!$F53=0,0,(COUNTIF('SERVIÇOS EXECUTADOS'!$I53:$DH53,EA$10)/'SERVIÇOS EXECUTADOS'!$F53*100))</f>
        <v>0</v>
      </c>
      <c r="EB53" s="62">
        <f>IF('SERVIÇOS EXECUTADOS'!$F53=0,0,(COUNTIF('SERVIÇOS EXECUTADOS'!$I53:$DH53,EB$10)/'SERVIÇOS EXECUTADOS'!$F53*100))</f>
        <v>0</v>
      </c>
      <c r="EC53" s="62">
        <f>IF('SERVIÇOS EXECUTADOS'!$F53=0,0,(COUNTIF('SERVIÇOS EXECUTADOS'!$I53:$DH53,EC$10)/'SERVIÇOS EXECUTADOS'!$F53*100))</f>
        <v>0</v>
      </c>
      <c r="ED53" s="62">
        <f>IF('SERVIÇOS EXECUTADOS'!$F53=0,0,(COUNTIF('SERVIÇOS EXECUTADOS'!$I53:$DH53,ED$10)/'SERVIÇOS EXECUTADOS'!$F53*100))</f>
        <v>0</v>
      </c>
      <c r="EE53" s="62">
        <f>IF('SERVIÇOS EXECUTADOS'!$F53=0,0,(COUNTIF('SERVIÇOS EXECUTADOS'!$I53:$DH53,EE$10)/'SERVIÇOS EXECUTADOS'!$F53*100))</f>
        <v>0</v>
      </c>
      <c r="EF53" s="62">
        <f>IF('SERVIÇOS EXECUTADOS'!$F53=0,0,(COUNTIF('SERVIÇOS EXECUTADOS'!$I53:$DH53,EF$10)/'SERVIÇOS EXECUTADOS'!$F53*100))</f>
        <v>0</v>
      </c>
      <c r="EG53" s="62">
        <f>IF('SERVIÇOS EXECUTADOS'!$F53=0,0,(COUNTIF('SERVIÇOS EXECUTADOS'!$I53:$DH53,EG$10)/'SERVIÇOS EXECUTADOS'!$F53*100))</f>
        <v>0</v>
      </c>
      <c r="EH53" s="62">
        <f>IF('SERVIÇOS EXECUTADOS'!$F53=0,0,(COUNTIF('SERVIÇOS EXECUTADOS'!$I53:$DH53,EH$10)/'SERVIÇOS EXECUTADOS'!$F53*100))</f>
        <v>0</v>
      </c>
      <c r="EI53" s="62">
        <f>IF('SERVIÇOS EXECUTADOS'!$F53=0,0,(COUNTIF('SERVIÇOS EXECUTADOS'!$I53:$DH53,EI$10)/'SERVIÇOS EXECUTADOS'!$F53*100))</f>
        <v>0</v>
      </c>
      <c r="EJ53" s="62">
        <f>IF('SERVIÇOS EXECUTADOS'!$F53=0,0,(COUNTIF('SERVIÇOS EXECUTADOS'!$I53:$DH53,EJ$10)/'SERVIÇOS EXECUTADOS'!$F53*100))</f>
        <v>0</v>
      </c>
      <c r="EK53" s="62">
        <f>IF('SERVIÇOS EXECUTADOS'!$F53=0,0,(COUNTIF('SERVIÇOS EXECUTADOS'!$I53:$DH53,EK$10)/'SERVIÇOS EXECUTADOS'!$F53*100))</f>
        <v>0</v>
      </c>
      <c r="EL53" s="62">
        <f>IF('SERVIÇOS EXECUTADOS'!$F53=0,0,(COUNTIF('SERVIÇOS EXECUTADOS'!$I53:$DH53,EL$10)/'SERVIÇOS EXECUTADOS'!$F53*100))</f>
        <v>0</v>
      </c>
      <c r="EM53" s="62">
        <f>IF('SERVIÇOS EXECUTADOS'!$F53=0,0,(COUNTIF('SERVIÇOS EXECUTADOS'!$I53:$DH53,EM$10)/'SERVIÇOS EXECUTADOS'!$F53*100))</f>
        <v>0</v>
      </c>
      <c r="EN53" s="62">
        <f>IF('SERVIÇOS EXECUTADOS'!$F53=0,0,(COUNTIF('SERVIÇOS EXECUTADOS'!$I53:$DH53,EN$10)/'SERVIÇOS EXECUTADOS'!$F53*100))</f>
        <v>0</v>
      </c>
      <c r="EO53" s="62">
        <f>IF('SERVIÇOS EXECUTADOS'!$F53=0,0,(COUNTIF('SERVIÇOS EXECUTADOS'!$I53:$DH53,EO$10)/'SERVIÇOS EXECUTADOS'!$F53*100))</f>
        <v>0</v>
      </c>
      <c r="EP53" s="62">
        <f>IF('SERVIÇOS EXECUTADOS'!$F53=0,0,(COUNTIF('SERVIÇOS EXECUTADOS'!$I53:$DH53,EP$10)/'SERVIÇOS EXECUTADOS'!$F53*100))</f>
        <v>0</v>
      </c>
      <c r="EQ53" s="62">
        <f>IF('SERVIÇOS EXECUTADOS'!$F53=0,0,(COUNTIF('SERVIÇOS EXECUTADOS'!$I53:$DH53,EQ$10)/'SERVIÇOS EXECUTADOS'!$F53*100))</f>
        <v>0</v>
      </c>
      <c r="ER53" s="62">
        <f>IF('SERVIÇOS EXECUTADOS'!$F53=0,0,(COUNTIF('SERVIÇOS EXECUTADOS'!$I53:$DH53,ER$10)/'SERVIÇOS EXECUTADOS'!$F53*100))</f>
        <v>0</v>
      </c>
      <c r="ES53" s="62">
        <f>IF('SERVIÇOS EXECUTADOS'!$F53=0,0,(COUNTIF('SERVIÇOS EXECUTADOS'!$I53:$DH53,ES$10)/'SERVIÇOS EXECUTADOS'!$F53*100))</f>
        <v>0</v>
      </c>
      <c r="ET53" s="62">
        <f>IF('SERVIÇOS EXECUTADOS'!$F53=0,0,(COUNTIF('SERVIÇOS EXECUTADOS'!$I53:$DH53,ET$10)/'SERVIÇOS EXECUTADOS'!$F53*100))</f>
        <v>0</v>
      </c>
      <c r="EU53" s="62">
        <f>IF('SERVIÇOS EXECUTADOS'!$F53=0,0,(COUNTIF('SERVIÇOS EXECUTADOS'!$I53:$DH53,EU$10)/'SERVIÇOS EXECUTADOS'!$F53*100))</f>
        <v>0</v>
      </c>
      <c r="EV53" s="62">
        <f>IF('SERVIÇOS EXECUTADOS'!$F53=0,0,(COUNTIF('SERVIÇOS EXECUTADOS'!$I53:$DH53,EV$10)/'SERVIÇOS EXECUTADOS'!$F53*100))</f>
        <v>0</v>
      </c>
      <c r="EW53" s="62">
        <f>IF('SERVIÇOS EXECUTADOS'!$F53=0,0,(COUNTIF('SERVIÇOS EXECUTADOS'!$I53:$DH53,EW$10)/'SERVIÇOS EXECUTADOS'!$F53*100))</f>
        <v>0</v>
      </c>
    </row>
    <row r="54" spans="1:153" ht="12" customHeight="1" outlineLevel="2">
      <c r="A54" s="1"/>
      <c r="B54" s="197" t="s">
        <v>110</v>
      </c>
      <c r="C54" s="196" t="s">
        <v>111</v>
      </c>
      <c r="D54" s="486"/>
      <c r="E54" s="192">
        <f t="shared" si="4"/>
        <v>0</v>
      </c>
      <c r="F54" s="489"/>
      <c r="G54" s="271" t="s">
        <v>42</v>
      </c>
      <c r="H54" s="132">
        <f t="shared" si="5"/>
        <v>0</v>
      </c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60">
        <f t="shared" si="16"/>
        <v>0</v>
      </c>
      <c r="DJ54" s="61">
        <f t="shared" si="17"/>
        <v>0</v>
      </c>
      <c r="DK54" s="61">
        <f t="shared" si="18"/>
        <v>0</v>
      </c>
      <c r="DL54" s="62">
        <f t="shared" si="19"/>
        <v>0</v>
      </c>
      <c r="DM54" s="62">
        <f t="shared" si="3"/>
        <v>0</v>
      </c>
      <c r="DN54" s="64" t="str">
        <f t="shared" si="20"/>
        <v/>
      </c>
      <c r="DO54" s="252" t="b">
        <f t="shared" si="2"/>
        <v>0</v>
      </c>
      <c r="DP54" s="188"/>
      <c r="DS54" s="62">
        <f>IF('SERVIÇOS EXECUTADOS'!$F54=0,0,(COUNTIF('SERVIÇOS EXECUTADOS'!$I54:$DH54,DS$10)/'SERVIÇOS EXECUTADOS'!$F54*100))</f>
        <v>0</v>
      </c>
      <c r="DT54" s="62">
        <f>IF('SERVIÇOS EXECUTADOS'!$F54=0,0,(COUNTIF('SERVIÇOS EXECUTADOS'!$I54:$DH54,DT$10)/'SERVIÇOS EXECUTADOS'!$F54*100))</f>
        <v>0</v>
      </c>
      <c r="DU54" s="62">
        <f>IF('SERVIÇOS EXECUTADOS'!$F54=0,0,(COUNTIF('SERVIÇOS EXECUTADOS'!$I54:$DH54,DU$10)/'SERVIÇOS EXECUTADOS'!$F54*100))</f>
        <v>0</v>
      </c>
      <c r="DV54" s="62">
        <f>IF('SERVIÇOS EXECUTADOS'!$F54=0,0,(COUNTIF('SERVIÇOS EXECUTADOS'!$I54:$DH54,DV$10)/'SERVIÇOS EXECUTADOS'!$F54*100))</f>
        <v>0</v>
      </c>
      <c r="DW54" s="62">
        <f>IF('SERVIÇOS EXECUTADOS'!$F54=0,0,(COUNTIF('SERVIÇOS EXECUTADOS'!$I54:$DH54,DW$10)/'SERVIÇOS EXECUTADOS'!$F54*100))</f>
        <v>0</v>
      </c>
      <c r="DX54" s="62">
        <f>IF('SERVIÇOS EXECUTADOS'!$F54=0,0,(COUNTIF('SERVIÇOS EXECUTADOS'!$I54:$DH54,DX$10)/'SERVIÇOS EXECUTADOS'!$F54*100))</f>
        <v>0</v>
      </c>
      <c r="DY54" s="62">
        <f>IF('SERVIÇOS EXECUTADOS'!$F54=0,0,(COUNTIF('SERVIÇOS EXECUTADOS'!$I54:$DH54,DY$10)/'SERVIÇOS EXECUTADOS'!$F54*100))</f>
        <v>0</v>
      </c>
      <c r="DZ54" s="62">
        <f>IF('SERVIÇOS EXECUTADOS'!$F54=0,0,(COUNTIF('SERVIÇOS EXECUTADOS'!$I54:$DH54,DZ$10)/'SERVIÇOS EXECUTADOS'!$F54*100))</f>
        <v>0</v>
      </c>
      <c r="EA54" s="62">
        <f>IF('SERVIÇOS EXECUTADOS'!$F54=0,0,(COUNTIF('SERVIÇOS EXECUTADOS'!$I54:$DH54,EA$10)/'SERVIÇOS EXECUTADOS'!$F54*100))</f>
        <v>0</v>
      </c>
      <c r="EB54" s="62">
        <f>IF('SERVIÇOS EXECUTADOS'!$F54=0,0,(COUNTIF('SERVIÇOS EXECUTADOS'!$I54:$DH54,EB$10)/'SERVIÇOS EXECUTADOS'!$F54*100))</f>
        <v>0</v>
      </c>
      <c r="EC54" s="62">
        <f>IF('SERVIÇOS EXECUTADOS'!$F54=0,0,(COUNTIF('SERVIÇOS EXECUTADOS'!$I54:$DH54,EC$10)/'SERVIÇOS EXECUTADOS'!$F54*100))</f>
        <v>0</v>
      </c>
      <c r="ED54" s="62">
        <f>IF('SERVIÇOS EXECUTADOS'!$F54=0,0,(COUNTIF('SERVIÇOS EXECUTADOS'!$I54:$DH54,ED$10)/'SERVIÇOS EXECUTADOS'!$F54*100))</f>
        <v>0</v>
      </c>
      <c r="EE54" s="62">
        <f>IF('SERVIÇOS EXECUTADOS'!$F54=0,0,(COUNTIF('SERVIÇOS EXECUTADOS'!$I54:$DH54,EE$10)/'SERVIÇOS EXECUTADOS'!$F54*100))</f>
        <v>0</v>
      </c>
      <c r="EF54" s="62">
        <f>IF('SERVIÇOS EXECUTADOS'!$F54=0,0,(COUNTIF('SERVIÇOS EXECUTADOS'!$I54:$DH54,EF$10)/'SERVIÇOS EXECUTADOS'!$F54*100))</f>
        <v>0</v>
      </c>
      <c r="EG54" s="62">
        <f>IF('SERVIÇOS EXECUTADOS'!$F54=0,0,(COUNTIF('SERVIÇOS EXECUTADOS'!$I54:$DH54,EG$10)/'SERVIÇOS EXECUTADOS'!$F54*100))</f>
        <v>0</v>
      </c>
      <c r="EH54" s="62">
        <f>IF('SERVIÇOS EXECUTADOS'!$F54=0,0,(COUNTIF('SERVIÇOS EXECUTADOS'!$I54:$DH54,EH$10)/'SERVIÇOS EXECUTADOS'!$F54*100))</f>
        <v>0</v>
      </c>
      <c r="EI54" s="62">
        <f>IF('SERVIÇOS EXECUTADOS'!$F54=0,0,(COUNTIF('SERVIÇOS EXECUTADOS'!$I54:$DH54,EI$10)/'SERVIÇOS EXECUTADOS'!$F54*100))</f>
        <v>0</v>
      </c>
      <c r="EJ54" s="62">
        <f>IF('SERVIÇOS EXECUTADOS'!$F54=0,0,(COUNTIF('SERVIÇOS EXECUTADOS'!$I54:$DH54,EJ$10)/'SERVIÇOS EXECUTADOS'!$F54*100))</f>
        <v>0</v>
      </c>
      <c r="EK54" s="62">
        <f>IF('SERVIÇOS EXECUTADOS'!$F54=0,0,(COUNTIF('SERVIÇOS EXECUTADOS'!$I54:$DH54,EK$10)/'SERVIÇOS EXECUTADOS'!$F54*100))</f>
        <v>0</v>
      </c>
      <c r="EL54" s="62">
        <f>IF('SERVIÇOS EXECUTADOS'!$F54=0,0,(COUNTIF('SERVIÇOS EXECUTADOS'!$I54:$DH54,EL$10)/'SERVIÇOS EXECUTADOS'!$F54*100))</f>
        <v>0</v>
      </c>
      <c r="EM54" s="62">
        <f>IF('SERVIÇOS EXECUTADOS'!$F54=0,0,(COUNTIF('SERVIÇOS EXECUTADOS'!$I54:$DH54,EM$10)/'SERVIÇOS EXECUTADOS'!$F54*100))</f>
        <v>0</v>
      </c>
      <c r="EN54" s="62">
        <f>IF('SERVIÇOS EXECUTADOS'!$F54=0,0,(COUNTIF('SERVIÇOS EXECUTADOS'!$I54:$DH54,EN$10)/'SERVIÇOS EXECUTADOS'!$F54*100))</f>
        <v>0</v>
      </c>
      <c r="EO54" s="62">
        <f>IF('SERVIÇOS EXECUTADOS'!$F54=0,0,(COUNTIF('SERVIÇOS EXECUTADOS'!$I54:$DH54,EO$10)/'SERVIÇOS EXECUTADOS'!$F54*100))</f>
        <v>0</v>
      </c>
      <c r="EP54" s="62">
        <f>IF('SERVIÇOS EXECUTADOS'!$F54=0,0,(COUNTIF('SERVIÇOS EXECUTADOS'!$I54:$DH54,EP$10)/'SERVIÇOS EXECUTADOS'!$F54*100))</f>
        <v>0</v>
      </c>
      <c r="EQ54" s="62">
        <f>IF('SERVIÇOS EXECUTADOS'!$F54=0,0,(COUNTIF('SERVIÇOS EXECUTADOS'!$I54:$DH54,EQ$10)/'SERVIÇOS EXECUTADOS'!$F54*100))</f>
        <v>0</v>
      </c>
      <c r="ER54" s="62">
        <f>IF('SERVIÇOS EXECUTADOS'!$F54=0,0,(COUNTIF('SERVIÇOS EXECUTADOS'!$I54:$DH54,ER$10)/'SERVIÇOS EXECUTADOS'!$F54*100))</f>
        <v>0</v>
      </c>
      <c r="ES54" s="62">
        <f>IF('SERVIÇOS EXECUTADOS'!$F54=0,0,(COUNTIF('SERVIÇOS EXECUTADOS'!$I54:$DH54,ES$10)/'SERVIÇOS EXECUTADOS'!$F54*100))</f>
        <v>0</v>
      </c>
      <c r="ET54" s="62">
        <f>IF('SERVIÇOS EXECUTADOS'!$F54=0,0,(COUNTIF('SERVIÇOS EXECUTADOS'!$I54:$DH54,ET$10)/'SERVIÇOS EXECUTADOS'!$F54*100))</f>
        <v>0</v>
      </c>
      <c r="EU54" s="62">
        <f>IF('SERVIÇOS EXECUTADOS'!$F54=0,0,(COUNTIF('SERVIÇOS EXECUTADOS'!$I54:$DH54,EU$10)/'SERVIÇOS EXECUTADOS'!$F54*100))</f>
        <v>0</v>
      </c>
      <c r="EV54" s="62">
        <f>IF('SERVIÇOS EXECUTADOS'!$F54=0,0,(COUNTIF('SERVIÇOS EXECUTADOS'!$I54:$DH54,EV$10)/'SERVIÇOS EXECUTADOS'!$F54*100))</f>
        <v>0</v>
      </c>
      <c r="EW54" s="62">
        <f>IF('SERVIÇOS EXECUTADOS'!$F54=0,0,(COUNTIF('SERVIÇOS EXECUTADOS'!$I54:$DH54,EW$10)/'SERVIÇOS EXECUTADOS'!$F54*100))</f>
        <v>0</v>
      </c>
    </row>
    <row r="55" spans="1:153" ht="12" customHeight="1" outlineLevel="2">
      <c r="A55" s="1"/>
      <c r="B55" s="197" t="s">
        <v>112</v>
      </c>
      <c r="C55" s="196"/>
      <c r="D55" s="486"/>
      <c r="E55" s="192">
        <f t="shared" si="4"/>
        <v>0</v>
      </c>
      <c r="F55" s="489"/>
      <c r="G55" s="271" t="s">
        <v>42</v>
      </c>
      <c r="H55" s="132">
        <f t="shared" si="5"/>
        <v>0</v>
      </c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60">
        <f t="shared" si="16"/>
        <v>0</v>
      </c>
      <c r="DJ55" s="61">
        <f t="shared" si="17"/>
        <v>0</v>
      </c>
      <c r="DK55" s="61">
        <f t="shared" si="18"/>
        <v>0</v>
      </c>
      <c r="DL55" s="62">
        <f t="shared" si="19"/>
        <v>0</v>
      </c>
      <c r="DM55" s="62">
        <f t="shared" si="3"/>
        <v>0</v>
      </c>
      <c r="DN55" s="64" t="str">
        <f t="shared" si="20"/>
        <v/>
      </c>
      <c r="DO55" s="252" t="b">
        <f t="shared" si="2"/>
        <v>0</v>
      </c>
      <c r="DP55" s="188"/>
      <c r="DS55" s="62">
        <f>IF('SERVIÇOS EXECUTADOS'!$F55=0,0,(COUNTIF('SERVIÇOS EXECUTADOS'!$I55:$DH55,DS$10)/'SERVIÇOS EXECUTADOS'!$F55*100))</f>
        <v>0</v>
      </c>
      <c r="DT55" s="62">
        <f>IF('SERVIÇOS EXECUTADOS'!$F55=0,0,(COUNTIF('SERVIÇOS EXECUTADOS'!$I55:$DH55,DT$10)/'SERVIÇOS EXECUTADOS'!$F55*100))</f>
        <v>0</v>
      </c>
      <c r="DU55" s="62">
        <f>IF('SERVIÇOS EXECUTADOS'!$F55=0,0,(COUNTIF('SERVIÇOS EXECUTADOS'!$I55:$DH55,DU$10)/'SERVIÇOS EXECUTADOS'!$F55*100))</f>
        <v>0</v>
      </c>
      <c r="DV55" s="62">
        <f>IF('SERVIÇOS EXECUTADOS'!$F55=0,0,(COUNTIF('SERVIÇOS EXECUTADOS'!$I55:$DH55,DV$10)/'SERVIÇOS EXECUTADOS'!$F55*100))</f>
        <v>0</v>
      </c>
      <c r="DW55" s="62">
        <f>IF('SERVIÇOS EXECUTADOS'!$F55=0,0,(COUNTIF('SERVIÇOS EXECUTADOS'!$I55:$DH55,DW$10)/'SERVIÇOS EXECUTADOS'!$F55*100))</f>
        <v>0</v>
      </c>
      <c r="DX55" s="62">
        <f>IF('SERVIÇOS EXECUTADOS'!$F55=0,0,(COUNTIF('SERVIÇOS EXECUTADOS'!$I55:$DH55,DX$10)/'SERVIÇOS EXECUTADOS'!$F55*100))</f>
        <v>0</v>
      </c>
      <c r="DY55" s="62">
        <f>IF('SERVIÇOS EXECUTADOS'!$F55=0,0,(COUNTIF('SERVIÇOS EXECUTADOS'!$I55:$DH55,DY$10)/'SERVIÇOS EXECUTADOS'!$F55*100))</f>
        <v>0</v>
      </c>
      <c r="DZ55" s="62">
        <f>IF('SERVIÇOS EXECUTADOS'!$F55=0,0,(COUNTIF('SERVIÇOS EXECUTADOS'!$I55:$DH55,DZ$10)/'SERVIÇOS EXECUTADOS'!$F55*100))</f>
        <v>0</v>
      </c>
      <c r="EA55" s="62">
        <f>IF('SERVIÇOS EXECUTADOS'!$F55=0,0,(COUNTIF('SERVIÇOS EXECUTADOS'!$I55:$DH55,EA$10)/'SERVIÇOS EXECUTADOS'!$F55*100))</f>
        <v>0</v>
      </c>
      <c r="EB55" s="62">
        <f>IF('SERVIÇOS EXECUTADOS'!$F55=0,0,(COUNTIF('SERVIÇOS EXECUTADOS'!$I55:$DH55,EB$10)/'SERVIÇOS EXECUTADOS'!$F55*100))</f>
        <v>0</v>
      </c>
      <c r="EC55" s="62">
        <f>IF('SERVIÇOS EXECUTADOS'!$F55=0,0,(COUNTIF('SERVIÇOS EXECUTADOS'!$I55:$DH55,EC$10)/'SERVIÇOS EXECUTADOS'!$F55*100))</f>
        <v>0</v>
      </c>
      <c r="ED55" s="62">
        <f>IF('SERVIÇOS EXECUTADOS'!$F55=0,0,(COUNTIF('SERVIÇOS EXECUTADOS'!$I55:$DH55,ED$10)/'SERVIÇOS EXECUTADOS'!$F55*100))</f>
        <v>0</v>
      </c>
      <c r="EE55" s="62">
        <f>IF('SERVIÇOS EXECUTADOS'!$F55=0,0,(COUNTIF('SERVIÇOS EXECUTADOS'!$I55:$DH55,EE$10)/'SERVIÇOS EXECUTADOS'!$F55*100))</f>
        <v>0</v>
      </c>
      <c r="EF55" s="62">
        <f>IF('SERVIÇOS EXECUTADOS'!$F55=0,0,(COUNTIF('SERVIÇOS EXECUTADOS'!$I55:$DH55,EF$10)/'SERVIÇOS EXECUTADOS'!$F55*100))</f>
        <v>0</v>
      </c>
      <c r="EG55" s="62">
        <f>IF('SERVIÇOS EXECUTADOS'!$F55=0,0,(COUNTIF('SERVIÇOS EXECUTADOS'!$I55:$DH55,EG$10)/'SERVIÇOS EXECUTADOS'!$F55*100))</f>
        <v>0</v>
      </c>
      <c r="EH55" s="62">
        <f>IF('SERVIÇOS EXECUTADOS'!$F55=0,0,(COUNTIF('SERVIÇOS EXECUTADOS'!$I55:$DH55,EH$10)/'SERVIÇOS EXECUTADOS'!$F55*100))</f>
        <v>0</v>
      </c>
      <c r="EI55" s="62">
        <f>IF('SERVIÇOS EXECUTADOS'!$F55=0,0,(COUNTIF('SERVIÇOS EXECUTADOS'!$I55:$DH55,EI$10)/'SERVIÇOS EXECUTADOS'!$F55*100))</f>
        <v>0</v>
      </c>
      <c r="EJ55" s="62">
        <f>IF('SERVIÇOS EXECUTADOS'!$F55=0,0,(COUNTIF('SERVIÇOS EXECUTADOS'!$I55:$DH55,EJ$10)/'SERVIÇOS EXECUTADOS'!$F55*100))</f>
        <v>0</v>
      </c>
      <c r="EK55" s="62">
        <f>IF('SERVIÇOS EXECUTADOS'!$F55=0,0,(COUNTIF('SERVIÇOS EXECUTADOS'!$I55:$DH55,EK$10)/'SERVIÇOS EXECUTADOS'!$F55*100))</f>
        <v>0</v>
      </c>
      <c r="EL55" s="62">
        <f>IF('SERVIÇOS EXECUTADOS'!$F55=0,0,(COUNTIF('SERVIÇOS EXECUTADOS'!$I55:$DH55,EL$10)/'SERVIÇOS EXECUTADOS'!$F55*100))</f>
        <v>0</v>
      </c>
      <c r="EM55" s="62">
        <f>IF('SERVIÇOS EXECUTADOS'!$F55=0,0,(COUNTIF('SERVIÇOS EXECUTADOS'!$I55:$DH55,EM$10)/'SERVIÇOS EXECUTADOS'!$F55*100))</f>
        <v>0</v>
      </c>
      <c r="EN55" s="62">
        <f>IF('SERVIÇOS EXECUTADOS'!$F55=0,0,(COUNTIF('SERVIÇOS EXECUTADOS'!$I55:$DH55,EN$10)/'SERVIÇOS EXECUTADOS'!$F55*100))</f>
        <v>0</v>
      </c>
      <c r="EO55" s="62">
        <f>IF('SERVIÇOS EXECUTADOS'!$F55=0,0,(COUNTIF('SERVIÇOS EXECUTADOS'!$I55:$DH55,EO$10)/'SERVIÇOS EXECUTADOS'!$F55*100))</f>
        <v>0</v>
      </c>
      <c r="EP55" s="62">
        <f>IF('SERVIÇOS EXECUTADOS'!$F55=0,0,(COUNTIF('SERVIÇOS EXECUTADOS'!$I55:$DH55,EP$10)/'SERVIÇOS EXECUTADOS'!$F55*100))</f>
        <v>0</v>
      </c>
      <c r="EQ55" s="62">
        <f>IF('SERVIÇOS EXECUTADOS'!$F55=0,0,(COUNTIF('SERVIÇOS EXECUTADOS'!$I55:$DH55,EQ$10)/'SERVIÇOS EXECUTADOS'!$F55*100))</f>
        <v>0</v>
      </c>
      <c r="ER55" s="62">
        <f>IF('SERVIÇOS EXECUTADOS'!$F55=0,0,(COUNTIF('SERVIÇOS EXECUTADOS'!$I55:$DH55,ER$10)/'SERVIÇOS EXECUTADOS'!$F55*100))</f>
        <v>0</v>
      </c>
      <c r="ES55" s="62">
        <f>IF('SERVIÇOS EXECUTADOS'!$F55=0,0,(COUNTIF('SERVIÇOS EXECUTADOS'!$I55:$DH55,ES$10)/'SERVIÇOS EXECUTADOS'!$F55*100))</f>
        <v>0</v>
      </c>
      <c r="ET55" s="62">
        <f>IF('SERVIÇOS EXECUTADOS'!$F55=0,0,(COUNTIF('SERVIÇOS EXECUTADOS'!$I55:$DH55,ET$10)/'SERVIÇOS EXECUTADOS'!$F55*100))</f>
        <v>0</v>
      </c>
      <c r="EU55" s="62">
        <f>IF('SERVIÇOS EXECUTADOS'!$F55=0,0,(COUNTIF('SERVIÇOS EXECUTADOS'!$I55:$DH55,EU$10)/'SERVIÇOS EXECUTADOS'!$F55*100))</f>
        <v>0</v>
      </c>
      <c r="EV55" s="62">
        <f>IF('SERVIÇOS EXECUTADOS'!$F55=0,0,(COUNTIF('SERVIÇOS EXECUTADOS'!$I55:$DH55,EV$10)/'SERVIÇOS EXECUTADOS'!$F55*100))</f>
        <v>0</v>
      </c>
      <c r="EW55" s="62">
        <f>IF('SERVIÇOS EXECUTADOS'!$F55=0,0,(COUNTIF('SERVIÇOS EXECUTADOS'!$I55:$DH55,EW$10)/'SERVIÇOS EXECUTADOS'!$F55*100))</f>
        <v>0</v>
      </c>
    </row>
    <row r="56" spans="1:153" ht="12" customHeight="1" outlineLevel="2">
      <c r="A56" s="1"/>
      <c r="B56" s="197" t="s">
        <v>113</v>
      </c>
      <c r="C56" s="196"/>
      <c r="D56" s="486"/>
      <c r="E56" s="192">
        <f t="shared" si="4"/>
        <v>0</v>
      </c>
      <c r="F56" s="489"/>
      <c r="G56" s="271" t="s">
        <v>42</v>
      </c>
      <c r="H56" s="132">
        <f t="shared" si="5"/>
        <v>0</v>
      </c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60">
        <f t="shared" si="16"/>
        <v>0</v>
      </c>
      <c r="DJ56" s="61">
        <f t="shared" si="17"/>
        <v>0</v>
      </c>
      <c r="DK56" s="61">
        <f t="shared" si="18"/>
        <v>0</v>
      </c>
      <c r="DL56" s="62">
        <f t="shared" si="19"/>
        <v>0</v>
      </c>
      <c r="DM56" s="62">
        <f t="shared" si="3"/>
        <v>0</v>
      </c>
      <c r="DN56" s="64" t="str">
        <f t="shared" si="20"/>
        <v/>
      </c>
      <c r="DO56" s="252" t="b">
        <f t="shared" si="2"/>
        <v>0</v>
      </c>
      <c r="DP56" s="188"/>
      <c r="DS56" s="62">
        <f>IF('SERVIÇOS EXECUTADOS'!$F56=0,0,(COUNTIF('SERVIÇOS EXECUTADOS'!$I56:$DH56,DS$10)/'SERVIÇOS EXECUTADOS'!$F56*100))</f>
        <v>0</v>
      </c>
      <c r="DT56" s="62">
        <f>IF('SERVIÇOS EXECUTADOS'!$F56=0,0,(COUNTIF('SERVIÇOS EXECUTADOS'!$I56:$DH56,DT$10)/'SERVIÇOS EXECUTADOS'!$F56*100))</f>
        <v>0</v>
      </c>
      <c r="DU56" s="62">
        <f>IF('SERVIÇOS EXECUTADOS'!$F56=0,0,(COUNTIF('SERVIÇOS EXECUTADOS'!$I56:$DH56,DU$10)/'SERVIÇOS EXECUTADOS'!$F56*100))</f>
        <v>0</v>
      </c>
      <c r="DV56" s="62">
        <f>IF('SERVIÇOS EXECUTADOS'!$F56=0,0,(COUNTIF('SERVIÇOS EXECUTADOS'!$I56:$DH56,DV$10)/'SERVIÇOS EXECUTADOS'!$F56*100))</f>
        <v>0</v>
      </c>
      <c r="DW56" s="62">
        <f>IF('SERVIÇOS EXECUTADOS'!$F56=0,0,(COUNTIF('SERVIÇOS EXECUTADOS'!$I56:$DH56,DW$10)/'SERVIÇOS EXECUTADOS'!$F56*100))</f>
        <v>0</v>
      </c>
      <c r="DX56" s="62">
        <f>IF('SERVIÇOS EXECUTADOS'!$F56=0,0,(COUNTIF('SERVIÇOS EXECUTADOS'!$I56:$DH56,DX$10)/'SERVIÇOS EXECUTADOS'!$F56*100))</f>
        <v>0</v>
      </c>
      <c r="DY56" s="62">
        <f>IF('SERVIÇOS EXECUTADOS'!$F56=0,0,(COUNTIF('SERVIÇOS EXECUTADOS'!$I56:$DH56,DY$10)/'SERVIÇOS EXECUTADOS'!$F56*100))</f>
        <v>0</v>
      </c>
      <c r="DZ56" s="62">
        <f>IF('SERVIÇOS EXECUTADOS'!$F56=0,0,(COUNTIF('SERVIÇOS EXECUTADOS'!$I56:$DH56,DZ$10)/'SERVIÇOS EXECUTADOS'!$F56*100))</f>
        <v>0</v>
      </c>
      <c r="EA56" s="62">
        <f>IF('SERVIÇOS EXECUTADOS'!$F56=0,0,(COUNTIF('SERVIÇOS EXECUTADOS'!$I56:$DH56,EA$10)/'SERVIÇOS EXECUTADOS'!$F56*100))</f>
        <v>0</v>
      </c>
      <c r="EB56" s="62">
        <f>IF('SERVIÇOS EXECUTADOS'!$F56=0,0,(COUNTIF('SERVIÇOS EXECUTADOS'!$I56:$DH56,EB$10)/'SERVIÇOS EXECUTADOS'!$F56*100))</f>
        <v>0</v>
      </c>
      <c r="EC56" s="62">
        <f>IF('SERVIÇOS EXECUTADOS'!$F56=0,0,(COUNTIF('SERVIÇOS EXECUTADOS'!$I56:$DH56,EC$10)/'SERVIÇOS EXECUTADOS'!$F56*100))</f>
        <v>0</v>
      </c>
      <c r="ED56" s="62">
        <f>IF('SERVIÇOS EXECUTADOS'!$F56=0,0,(COUNTIF('SERVIÇOS EXECUTADOS'!$I56:$DH56,ED$10)/'SERVIÇOS EXECUTADOS'!$F56*100))</f>
        <v>0</v>
      </c>
      <c r="EE56" s="62">
        <f>IF('SERVIÇOS EXECUTADOS'!$F56=0,0,(COUNTIF('SERVIÇOS EXECUTADOS'!$I56:$DH56,EE$10)/'SERVIÇOS EXECUTADOS'!$F56*100))</f>
        <v>0</v>
      </c>
      <c r="EF56" s="62">
        <f>IF('SERVIÇOS EXECUTADOS'!$F56=0,0,(COUNTIF('SERVIÇOS EXECUTADOS'!$I56:$DH56,EF$10)/'SERVIÇOS EXECUTADOS'!$F56*100))</f>
        <v>0</v>
      </c>
      <c r="EG56" s="62">
        <f>IF('SERVIÇOS EXECUTADOS'!$F56=0,0,(COUNTIF('SERVIÇOS EXECUTADOS'!$I56:$DH56,EG$10)/'SERVIÇOS EXECUTADOS'!$F56*100))</f>
        <v>0</v>
      </c>
      <c r="EH56" s="62">
        <f>IF('SERVIÇOS EXECUTADOS'!$F56=0,0,(COUNTIF('SERVIÇOS EXECUTADOS'!$I56:$DH56,EH$10)/'SERVIÇOS EXECUTADOS'!$F56*100))</f>
        <v>0</v>
      </c>
      <c r="EI56" s="62">
        <f>IF('SERVIÇOS EXECUTADOS'!$F56=0,0,(COUNTIF('SERVIÇOS EXECUTADOS'!$I56:$DH56,EI$10)/'SERVIÇOS EXECUTADOS'!$F56*100))</f>
        <v>0</v>
      </c>
      <c r="EJ56" s="62">
        <f>IF('SERVIÇOS EXECUTADOS'!$F56=0,0,(COUNTIF('SERVIÇOS EXECUTADOS'!$I56:$DH56,EJ$10)/'SERVIÇOS EXECUTADOS'!$F56*100))</f>
        <v>0</v>
      </c>
      <c r="EK56" s="62">
        <f>IF('SERVIÇOS EXECUTADOS'!$F56=0,0,(COUNTIF('SERVIÇOS EXECUTADOS'!$I56:$DH56,EK$10)/'SERVIÇOS EXECUTADOS'!$F56*100))</f>
        <v>0</v>
      </c>
      <c r="EL56" s="62">
        <f>IF('SERVIÇOS EXECUTADOS'!$F56=0,0,(COUNTIF('SERVIÇOS EXECUTADOS'!$I56:$DH56,EL$10)/'SERVIÇOS EXECUTADOS'!$F56*100))</f>
        <v>0</v>
      </c>
      <c r="EM56" s="62">
        <f>IF('SERVIÇOS EXECUTADOS'!$F56=0,0,(COUNTIF('SERVIÇOS EXECUTADOS'!$I56:$DH56,EM$10)/'SERVIÇOS EXECUTADOS'!$F56*100))</f>
        <v>0</v>
      </c>
      <c r="EN56" s="62">
        <f>IF('SERVIÇOS EXECUTADOS'!$F56=0,0,(COUNTIF('SERVIÇOS EXECUTADOS'!$I56:$DH56,EN$10)/'SERVIÇOS EXECUTADOS'!$F56*100))</f>
        <v>0</v>
      </c>
      <c r="EO56" s="62">
        <f>IF('SERVIÇOS EXECUTADOS'!$F56=0,0,(COUNTIF('SERVIÇOS EXECUTADOS'!$I56:$DH56,EO$10)/'SERVIÇOS EXECUTADOS'!$F56*100))</f>
        <v>0</v>
      </c>
      <c r="EP56" s="62">
        <f>IF('SERVIÇOS EXECUTADOS'!$F56=0,0,(COUNTIF('SERVIÇOS EXECUTADOS'!$I56:$DH56,EP$10)/'SERVIÇOS EXECUTADOS'!$F56*100))</f>
        <v>0</v>
      </c>
      <c r="EQ56" s="62">
        <f>IF('SERVIÇOS EXECUTADOS'!$F56=0,0,(COUNTIF('SERVIÇOS EXECUTADOS'!$I56:$DH56,EQ$10)/'SERVIÇOS EXECUTADOS'!$F56*100))</f>
        <v>0</v>
      </c>
      <c r="ER56" s="62">
        <f>IF('SERVIÇOS EXECUTADOS'!$F56=0,0,(COUNTIF('SERVIÇOS EXECUTADOS'!$I56:$DH56,ER$10)/'SERVIÇOS EXECUTADOS'!$F56*100))</f>
        <v>0</v>
      </c>
      <c r="ES56" s="62">
        <f>IF('SERVIÇOS EXECUTADOS'!$F56=0,0,(COUNTIF('SERVIÇOS EXECUTADOS'!$I56:$DH56,ES$10)/'SERVIÇOS EXECUTADOS'!$F56*100))</f>
        <v>0</v>
      </c>
      <c r="ET56" s="62">
        <f>IF('SERVIÇOS EXECUTADOS'!$F56=0,0,(COUNTIF('SERVIÇOS EXECUTADOS'!$I56:$DH56,ET$10)/'SERVIÇOS EXECUTADOS'!$F56*100))</f>
        <v>0</v>
      </c>
      <c r="EU56" s="62">
        <f>IF('SERVIÇOS EXECUTADOS'!$F56=0,0,(COUNTIF('SERVIÇOS EXECUTADOS'!$I56:$DH56,EU$10)/'SERVIÇOS EXECUTADOS'!$F56*100))</f>
        <v>0</v>
      </c>
      <c r="EV56" s="62">
        <f>IF('SERVIÇOS EXECUTADOS'!$F56=0,0,(COUNTIF('SERVIÇOS EXECUTADOS'!$I56:$DH56,EV$10)/'SERVIÇOS EXECUTADOS'!$F56*100))</f>
        <v>0</v>
      </c>
      <c r="EW56" s="62">
        <f>IF('SERVIÇOS EXECUTADOS'!$F56=0,0,(COUNTIF('SERVIÇOS EXECUTADOS'!$I56:$DH56,EW$10)/'SERVIÇOS EXECUTADOS'!$F56*100))</f>
        <v>0</v>
      </c>
    </row>
    <row r="57" spans="1:153" ht="12" customHeight="1" outlineLevel="2">
      <c r="A57" s="1"/>
      <c r="B57" s="197" t="s">
        <v>114</v>
      </c>
      <c r="C57" s="196"/>
      <c r="D57" s="486"/>
      <c r="E57" s="192">
        <f t="shared" si="4"/>
        <v>0</v>
      </c>
      <c r="F57" s="489"/>
      <c r="G57" s="271" t="s">
        <v>42</v>
      </c>
      <c r="H57" s="132">
        <f t="shared" si="5"/>
        <v>0</v>
      </c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60">
        <f t="shared" si="16"/>
        <v>0</v>
      </c>
      <c r="DJ57" s="61">
        <f t="shared" si="17"/>
        <v>0</v>
      </c>
      <c r="DK57" s="61">
        <f t="shared" si="18"/>
        <v>0</v>
      </c>
      <c r="DL57" s="62">
        <f t="shared" si="19"/>
        <v>0</v>
      </c>
      <c r="DM57" s="62">
        <f t="shared" si="3"/>
        <v>0</v>
      </c>
      <c r="DN57" s="64" t="str">
        <f t="shared" si="20"/>
        <v/>
      </c>
      <c r="DO57" s="252" t="b">
        <f t="shared" si="2"/>
        <v>0</v>
      </c>
      <c r="DP57" s="188"/>
      <c r="DS57" s="62">
        <f>IF('SERVIÇOS EXECUTADOS'!$F57=0,0,(COUNTIF('SERVIÇOS EXECUTADOS'!$I57:$DH57,DS$10)/'SERVIÇOS EXECUTADOS'!$F57*100))</f>
        <v>0</v>
      </c>
      <c r="DT57" s="62">
        <f>IF('SERVIÇOS EXECUTADOS'!$F57=0,0,(COUNTIF('SERVIÇOS EXECUTADOS'!$I57:$DH57,DT$10)/'SERVIÇOS EXECUTADOS'!$F57*100))</f>
        <v>0</v>
      </c>
      <c r="DU57" s="62">
        <f>IF('SERVIÇOS EXECUTADOS'!$F57=0,0,(COUNTIF('SERVIÇOS EXECUTADOS'!$I57:$DH57,DU$10)/'SERVIÇOS EXECUTADOS'!$F57*100))</f>
        <v>0</v>
      </c>
      <c r="DV57" s="62">
        <f>IF('SERVIÇOS EXECUTADOS'!$F57=0,0,(COUNTIF('SERVIÇOS EXECUTADOS'!$I57:$DH57,DV$10)/'SERVIÇOS EXECUTADOS'!$F57*100))</f>
        <v>0</v>
      </c>
      <c r="DW57" s="62">
        <f>IF('SERVIÇOS EXECUTADOS'!$F57=0,0,(COUNTIF('SERVIÇOS EXECUTADOS'!$I57:$DH57,DW$10)/'SERVIÇOS EXECUTADOS'!$F57*100))</f>
        <v>0</v>
      </c>
      <c r="DX57" s="62">
        <f>IF('SERVIÇOS EXECUTADOS'!$F57=0,0,(COUNTIF('SERVIÇOS EXECUTADOS'!$I57:$DH57,DX$10)/'SERVIÇOS EXECUTADOS'!$F57*100))</f>
        <v>0</v>
      </c>
      <c r="DY57" s="62">
        <f>IF('SERVIÇOS EXECUTADOS'!$F57=0,0,(COUNTIF('SERVIÇOS EXECUTADOS'!$I57:$DH57,DY$10)/'SERVIÇOS EXECUTADOS'!$F57*100))</f>
        <v>0</v>
      </c>
      <c r="DZ57" s="62">
        <f>IF('SERVIÇOS EXECUTADOS'!$F57=0,0,(COUNTIF('SERVIÇOS EXECUTADOS'!$I57:$DH57,DZ$10)/'SERVIÇOS EXECUTADOS'!$F57*100))</f>
        <v>0</v>
      </c>
      <c r="EA57" s="62">
        <f>IF('SERVIÇOS EXECUTADOS'!$F57=0,0,(COUNTIF('SERVIÇOS EXECUTADOS'!$I57:$DH57,EA$10)/'SERVIÇOS EXECUTADOS'!$F57*100))</f>
        <v>0</v>
      </c>
      <c r="EB57" s="62">
        <f>IF('SERVIÇOS EXECUTADOS'!$F57=0,0,(COUNTIF('SERVIÇOS EXECUTADOS'!$I57:$DH57,EB$10)/'SERVIÇOS EXECUTADOS'!$F57*100))</f>
        <v>0</v>
      </c>
      <c r="EC57" s="62">
        <f>IF('SERVIÇOS EXECUTADOS'!$F57=0,0,(COUNTIF('SERVIÇOS EXECUTADOS'!$I57:$DH57,EC$10)/'SERVIÇOS EXECUTADOS'!$F57*100))</f>
        <v>0</v>
      </c>
      <c r="ED57" s="62">
        <f>IF('SERVIÇOS EXECUTADOS'!$F57=0,0,(COUNTIF('SERVIÇOS EXECUTADOS'!$I57:$DH57,ED$10)/'SERVIÇOS EXECUTADOS'!$F57*100))</f>
        <v>0</v>
      </c>
      <c r="EE57" s="62">
        <f>IF('SERVIÇOS EXECUTADOS'!$F57=0,0,(COUNTIF('SERVIÇOS EXECUTADOS'!$I57:$DH57,EE$10)/'SERVIÇOS EXECUTADOS'!$F57*100))</f>
        <v>0</v>
      </c>
      <c r="EF57" s="62">
        <f>IF('SERVIÇOS EXECUTADOS'!$F57=0,0,(COUNTIF('SERVIÇOS EXECUTADOS'!$I57:$DH57,EF$10)/'SERVIÇOS EXECUTADOS'!$F57*100))</f>
        <v>0</v>
      </c>
      <c r="EG57" s="62">
        <f>IF('SERVIÇOS EXECUTADOS'!$F57=0,0,(COUNTIF('SERVIÇOS EXECUTADOS'!$I57:$DH57,EG$10)/'SERVIÇOS EXECUTADOS'!$F57*100))</f>
        <v>0</v>
      </c>
      <c r="EH57" s="62">
        <f>IF('SERVIÇOS EXECUTADOS'!$F57=0,0,(COUNTIF('SERVIÇOS EXECUTADOS'!$I57:$DH57,EH$10)/'SERVIÇOS EXECUTADOS'!$F57*100))</f>
        <v>0</v>
      </c>
      <c r="EI57" s="62">
        <f>IF('SERVIÇOS EXECUTADOS'!$F57=0,0,(COUNTIF('SERVIÇOS EXECUTADOS'!$I57:$DH57,EI$10)/'SERVIÇOS EXECUTADOS'!$F57*100))</f>
        <v>0</v>
      </c>
      <c r="EJ57" s="62">
        <f>IF('SERVIÇOS EXECUTADOS'!$F57=0,0,(COUNTIF('SERVIÇOS EXECUTADOS'!$I57:$DH57,EJ$10)/'SERVIÇOS EXECUTADOS'!$F57*100))</f>
        <v>0</v>
      </c>
      <c r="EK57" s="62">
        <f>IF('SERVIÇOS EXECUTADOS'!$F57=0,0,(COUNTIF('SERVIÇOS EXECUTADOS'!$I57:$DH57,EK$10)/'SERVIÇOS EXECUTADOS'!$F57*100))</f>
        <v>0</v>
      </c>
      <c r="EL57" s="62">
        <f>IF('SERVIÇOS EXECUTADOS'!$F57=0,0,(COUNTIF('SERVIÇOS EXECUTADOS'!$I57:$DH57,EL$10)/'SERVIÇOS EXECUTADOS'!$F57*100))</f>
        <v>0</v>
      </c>
      <c r="EM57" s="62">
        <f>IF('SERVIÇOS EXECUTADOS'!$F57=0,0,(COUNTIF('SERVIÇOS EXECUTADOS'!$I57:$DH57,EM$10)/'SERVIÇOS EXECUTADOS'!$F57*100))</f>
        <v>0</v>
      </c>
      <c r="EN57" s="62">
        <f>IF('SERVIÇOS EXECUTADOS'!$F57=0,0,(COUNTIF('SERVIÇOS EXECUTADOS'!$I57:$DH57,EN$10)/'SERVIÇOS EXECUTADOS'!$F57*100))</f>
        <v>0</v>
      </c>
      <c r="EO57" s="62">
        <f>IF('SERVIÇOS EXECUTADOS'!$F57=0,0,(COUNTIF('SERVIÇOS EXECUTADOS'!$I57:$DH57,EO$10)/'SERVIÇOS EXECUTADOS'!$F57*100))</f>
        <v>0</v>
      </c>
      <c r="EP57" s="62">
        <f>IF('SERVIÇOS EXECUTADOS'!$F57=0,0,(COUNTIF('SERVIÇOS EXECUTADOS'!$I57:$DH57,EP$10)/'SERVIÇOS EXECUTADOS'!$F57*100))</f>
        <v>0</v>
      </c>
      <c r="EQ57" s="62">
        <f>IF('SERVIÇOS EXECUTADOS'!$F57=0,0,(COUNTIF('SERVIÇOS EXECUTADOS'!$I57:$DH57,EQ$10)/'SERVIÇOS EXECUTADOS'!$F57*100))</f>
        <v>0</v>
      </c>
      <c r="ER57" s="62">
        <f>IF('SERVIÇOS EXECUTADOS'!$F57=0,0,(COUNTIF('SERVIÇOS EXECUTADOS'!$I57:$DH57,ER$10)/'SERVIÇOS EXECUTADOS'!$F57*100))</f>
        <v>0</v>
      </c>
      <c r="ES57" s="62">
        <f>IF('SERVIÇOS EXECUTADOS'!$F57=0,0,(COUNTIF('SERVIÇOS EXECUTADOS'!$I57:$DH57,ES$10)/'SERVIÇOS EXECUTADOS'!$F57*100))</f>
        <v>0</v>
      </c>
      <c r="ET57" s="62">
        <f>IF('SERVIÇOS EXECUTADOS'!$F57=0,0,(COUNTIF('SERVIÇOS EXECUTADOS'!$I57:$DH57,ET$10)/'SERVIÇOS EXECUTADOS'!$F57*100))</f>
        <v>0</v>
      </c>
      <c r="EU57" s="62">
        <f>IF('SERVIÇOS EXECUTADOS'!$F57=0,0,(COUNTIF('SERVIÇOS EXECUTADOS'!$I57:$DH57,EU$10)/'SERVIÇOS EXECUTADOS'!$F57*100))</f>
        <v>0</v>
      </c>
      <c r="EV57" s="62">
        <f>IF('SERVIÇOS EXECUTADOS'!$F57=0,0,(COUNTIF('SERVIÇOS EXECUTADOS'!$I57:$DH57,EV$10)/'SERVIÇOS EXECUTADOS'!$F57*100))</f>
        <v>0</v>
      </c>
      <c r="EW57" s="62">
        <f>IF('SERVIÇOS EXECUTADOS'!$F57=0,0,(COUNTIF('SERVIÇOS EXECUTADOS'!$I57:$DH57,EW$10)/'SERVIÇOS EXECUTADOS'!$F57*100))</f>
        <v>0</v>
      </c>
    </row>
    <row r="58" spans="1:153" ht="12" customHeight="1" outlineLevel="2">
      <c r="A58" s="1"/>
      <c r="B58" s="197" t="s">
        <v>115</v>
      </c>
      <c r="C58" s="196"/>
      <c r="D58" s="486"/>
      <c r="E58" s="192">
        <f t="shared" si="4"/>
        <v>0</v>
      </c>
      <c r="F58" s="489"/>
      <c r="G58" s="271" t="s">
        <v>42</v>
      </c>
      <c r="H58" s="132">
        <f t="shared" si="5"/>
        <v>0</v>
      </c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60">
        <f t="shared" si="16"/>
        <v>0</v>
      </c>
      <c r="DJ58" s="61">
        <f t="shared" si="17"/>
        <v>0</v>
      </c>
      <c r="DK58" s="61">
        <f t="shared" si="18"/>
        <v>0</v>
      </c>
      <c r="DL58" s="62">
        <f t="shared" si="19"/>
        <v>0</v>
      </c>
      <c r="DM58" s="62">
        <f t="shared" si="3"/>
        <v>0</v>
      </c>
      <c r="DN58" s="64" t="str">
        <f t="shared" si="20"/>
        <v/>
      </c>
      <c r="DO58" s="252" t="b">
        <f t="shared" si="2"/>
        <v>0</v>
      </c>
      <c r="DP58" s="188"/>
      <c r="DS58" s="62">
        <f>IF('SERVIÇOS EXECUTADOS'!$F58=0,0,(COUNTIF('SERVIÇOS EXECUTADOS'!$I58:$DH58,DS$10)/'SERVIÇOS EXECUTADOS'!$F58*100))</f>
        <v>0</v>
      </c>
      <c r="DT58" s="62">
        <f>IF('SERVIÇOS EXECUTADOS'!$F58=0,0,(COUNTIF('SERVIÇOS EXECUTADOS'!$I58:$DH58,DT$10)/'SERVIÇOS EXECUTADOS'!$F58*100))</f>
        <v>0</v>
      </c>
      <c r="DU58" s="62">
        <f>IF('SERVIÇOS EXECUTADOS'!$F58=0,0,(COUNTIF('SERVIÇOS EXECUTADOS'!$I58:$DH58,DU$10)/'SERVIÇOS EXECUTADOS'!$F58*100))</f>
        <v>0</v>
      </c>
      <c r="DV58" s="62">
        <f>IF('SERVIÇOS EXECUTADOS'!$F58=0,0,(COUNTIF('SERVIÇOS EXECUTADOS'!$I58:$DH58,DV$10)/'SERVIÇOS EXECUTADOS'!$F58*100))</f>
        <v>0</v>
      </c>
      <c r="DW58" s="62">
        <f>IF('SERVIÇOS EXECUTADOS'!$F58=0,0,(COUNTIF('SERVIÇOS EXECUTADOS'!$I58:$DH58,DW$10)/'SERVIÇOS EXECUTADOS'!$F58*100))</f>
        <v>0</v>
      </c>
      <c r="DX58" s="62">
        <f>IF('SERVIÇOS EXECUTADOS'!$F58=0,0,(COUNTIF('SERVIÇOS EXECUTADOS'!$I58:$DH58,DX$10)/'SERVIÇOS EXECUTADOS'!$F58*100))</f>
        <v>0</v>
      </c>
      <c r="DY58" s="62">
        <f>IF('SERVIÇOS EXECUTADOS'!$F58=0,0,(COUNTIF('SERVIÇOS EXECUTADOS'!$I58:$DH58,DY$10)/'SERVIÇOS EXECUTADOS'!$F58*100))</f>
        <v>0</v>
      </c>
      <c r="DZ58" s="62">
        <f>IF('SERVIÇOS EXECUTADOS'!$F58=0,0,(COUNTIF('SERVIÇOS EXECUTADOS'!$I58:$DH58,DZ$10)/'SERVIÇOS EXECUTADOS'!$F58*100))</f>
        <v>0</v>
      </c>
      <c r="EA58" s="62">
        <f>IF('SERVIÇOS EXECUTADOS'!$F58=0,0,(COUNTIF('SERVIÇOS EXECUTADOS'!$I58:$DH58,EA$10)/'SERVIÇOS EXECUTADOS'!$F58*100))</f>
        <v>0</v>
      </c>
      <c r="EB58" s="62">
        <f>IF('SERVIÇOS EXECUTADOS'!$F58=0,0,(COUNTIF('SERVIÇOS EXECUTADOS'!$I58:$DH58,EB$10)/'SERVIÇOS EXECUTADOS'!$F58*100))</f>
        <v>0</v>
      </c>
      <c r="EC58" s="62">
        <f>IF('SERVIÇOS EXECUTADOS'!$F58=0,0,(COUNTIF('SERVIÇOS EXECUTADOS'!$I58:$DH58,EC$10)/'SERVIÇOS EXECUTADOS'!$F58*100))</f>
        <v>0</v>
      </c>
      <c r="ED58" s="62">
        <f>IF('SERVIÇOS EXECUTADOS'!$F58=0,0,(COUNTIF('SERVIÇOS EXECUTADOS'!$I58:$DH58,ED$10)/'SERVIÇOS EXECUTADOS'!$F58*100))</f>
        <v>0</v>
      </c>
      <c r="EE58" s="62">
        <f>IF('SERVIÇOS EXECUTADOS'!$F58=0,0,(COUNTIF('SERVIÇOS EXECUTADOS'!$I58:$DH58,EE$10)/'SERVIÇOS EXECUTADOS'!$F58*100))</f>
        <v>0</v>
      </c>
      <c r="EF58" s="62">
        <f>IF('SERVIÇOS EXECUTADOS'!$F58=0,0,(COUNTIF('SERVIÇOS EXECUTADOS'!$I58:$DH58,EF$10)/'SERVIÇOS EXECUTADOS'!$F58*100))</f>
        <v>0</v>
      </c>
      <c r="EG58" s="62">
        <f>IF('SERVIÇOS EXECUTADOS'!$F58=0,0,(COUNTIF('SERVIÇOS EXECUTADOS'!$I58:$DH58,EG$10)/'SERVIÇOS EXECUTADOS'!$F58*100))</f>
        <v>0</v>
      </c>
      <c r="EH58" s="62">
        <f>IF('SERVIÇOS EXECUTADOS'!$F58=0,0,(COUNTIF('SERVIÇOS EXECUTADOS'!$I58:$DH58,EH$10)/'SERVIÇOS EXECUTADOS'!$F58*100))</f>
        <v>0</v>
      </c>
      <c r="EI58" s="62">
        <f>IF('SERVIÇOS EXECUTADOS'!$F58=0,0,(COUNTIF('SERVIÇOS EXECUTADOS'!$I58:$DH58,EI$10)/'SERVIÇOS EXECUTADOS'!$F58*100))</f>
        <v>0</v>
      </c>
      <c r="EJ58" s="62">
        <f>IF('SERVIÇOS EXECUTADOS'!$F58=0,0,(COUNTIF('SERVIÇOS EXECUTADOS'!$I58:$DH58,EJ$10)/'SERVIÇOS EXECUTADOS'!$F58*100))</f>
        <v>0</v>
      </c>
      <c r="EK58" s="62">
        <f>IF('SERVIÇOS EXECUTADOS'!$F58=0,0,(COUNTIF('SERVIÇOS EXECUTADOS'!$I58:$DH58,EK$10)/'SERVIÇOS EXECUTADOS'!$F58*100))</f>
        <v>0</v>
      </c>
      <c r="EL58" s="62">
        <f>IF('SERVIÇOS EXECUTADOS'!$F58=0,0,(COUNTIF('SERVIÇOS EXECUTADOS'!$I58:$DH58,EL$10)/'SERVIÇOS EXECUTADOS'!$F58*100))</f>
        <v>0</v>
      </c>
      <c r="EM58" s="62">
        <f>IF('SERVIÇOS EXECUTADOS'!$F58=0,0,(COUNTIF('SERVIÇOS EXECUTADOS'!$I58:$DH58,EM$10)/'SERVIÇOS EXECUTADOS'!$F58*100))</f>
        <v>0</v>
      </c>
      <c r="EN58" s="62">
        <f>IF('SERVIÇOS EXECUTADOS'!$F58=0,0,(COUNTIF('SERVIÇOS EXECUTADOS'!$I58:$DH58,EN$10)/'SERVIÇOS EXECUTADOS'!$F58*100))</f>
        <v>0</v>
      </c>
      <c r="EO58" s="62">
        <f>IF('SERVIÇOS EXECUTADOS'!$F58=0,0,(COUNTIF('SERVIÇOS EXECUTADOS'!$I58:$DH58,EO$10)/'SERVIÇOS EXECUTADOS'!$F58*100))</f>
        <v>0</v>
      </c>
      <c r="EP58" s="62">
        <f>IF('SERVIÇOS EXECUTADOS'!$F58=0,0,(COUNTIF('SERVIÇOS EXECUTADOS'!$I58:$DH58,EP$10)/'SERVIÇOS EXECUTADOS'!$F58*100))</f>
        <v>0</v>
      </c>
      <c r="EQ58" s="62">
        <f>IF('SERVIÇOS EXECUTADOS'!$F58=0,0,(COUNTIF('SERVIÇOS EXECUTADOS'!$I58:$DH58,EQ$10)/'SERVIÇOS EXECUTADOS'!$F58*100))</f>
        <v>0</v>
      </c>
      <c r="ER58" s="62">
        <f>IF('SERVIÇOS EXECUTADOS'!$F58=0,0,(COUNTIF('SERVIÇOS EXECUTADOS'!$I58:$DH58,ER$10)/'SERVIÇOS EXECUTADOS'!$F58*100))</f>
        <v>0</v>
      </c>
      <c r="ES58" s="62">
        <f>IF('SERVIÇOS EXECUTADOS'!$F58=0,0,(COUNTIF('SERVIÇOS EXECUTADOS'!$I58:$DH58,ES$10)/'SERVIÇOS EXECUTADOS'!$F58*100))</f>
        <v>0</v>
      </c>
      <c r="ET58" s="62">
        <f>IF('SERVIÇOS EXECUTADOS'!$F58=0,0,(COUNTIF('SERVIÇOS EXECUTADOS'!$I58:$DH58,ET$10)/'SERVIÇOS EXECUTADOS'!$F58*100))</f>
        <v>0</v>
      </c>
      <c r="EU58" s="62">
        <f>IF('SERVIÇOS EXECUTADOS'!$F58=0,0,(COUNTIF('SERVIÇOS EXECUTADOS'!$I58:$DH58,EU$10)/'SERVIÇOS EXECUTADOS'!$F58*100))</f>
        <v>0</v>
      </c>
      <c r="EV58" s="62">
        <f>IF('SERVIÇOS EXECUTADOS'!$F58=0,0,(COUNTIF('SERVIÇOS EXECUTADOS'!$I58:$DH58,EV$10)/'SERVIÇOS EXECUTADOS'!$F58*100))</f>
        <v>0</v>
      </c>
      <c r="EW58" s="62">
        <f>IF('SERVIÇOS EXECUTADOS'!$F58=0,0,(COUNTIF('SERVIÇOS EXECUTADOS'!$I58:$DH58,EW$10)/'SERVIÇOS EXECUTADOS'!$F58*100))</f>
        <v>0</v>
      </c>
    </row>
    <row r="59" spans="1:153" ht="12" customHeight="1" outlineLevel="2">
      <c r="A59" s="1"/>
      <c r="B59" s="197" t="s">
        <v>116</v>
      </c>
      <c r="C59" s="196"/>
      <c r="D59" s="486"/>
      <c r="E59" s="192">
        <f t="shared" si="4"/>
        <v>0</v>
      </c>
      <c r="F59" s="489"/>
      <c r="G59" s="271" t="s">
        <v>42</v>
      </c>
      <c r="H59" s="132">
        <f t="shared" si="5"/>
        <v>0</v>
      </c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60">
        <f t="shared" si="16"/>
        <v>0</v>
      </c>
      <c r="DJ59" s="61">
        <f t="shared" si="17"/>
        <v>0</v>
      </c>
      <c r="DK59" s="61">
        <f t="shared" si="18"/>
        <v>0</v>
      </c>
      <c r="DL59" s="62">
        <f t="shared" si="19"/>
        <v>0</v>
      </c>
      <c r="DM59" s="62">
        <f t="shared" si="3"/>
        <v>0</v>
      </c>
      <c r="DN59" s="64" t="str">
        <f t="shared" si="20"/>
        <v/>
      </c>
      <c r="DO59" s="252" t="b">
        <f t="shared" si="2"/>
        <v>0</v>
      </c>
      <c r="DP59" s="188"/>
      <c r="DS59" s="62">
        <f>IF('SERVIÇOS EXECUTADOS'!$F59=0,0,(COUNTIF('SERVIÇOS EXECUTADOS'!$I59:$DH59,DS$10)/'SERVIÇOS EXECUTADOS'!$F59*100))</f>
        <v>0</v>
      </c>
      <c r="DT59" s="62">
        <f>IF('SERVIÇOS EXECUTADOS'!$F59=0,0,(COUNTIF('SERVIÇOS EXECUTADOS'!$I59:$DH59,DT$10)/'SERVIÇOS EXECUTADOS'!$F59*100))</f>
        <v>0</v>
      </c>
      <c r="DU59" s="62">
        <f>IF('SERVIÇOS EXECUTADOS'!$F59=0,0,(COUNTIF('SERVIÇOS EXECUTADOS'!$I59:$DH59,DU$10)/'SERVIÇOS EXECUTADOS'!$F59*100))</f>
        <v>0</v>
      </c>
      <c r="DV59" s="62">
        <f>IF('SERVIÇOS EXECUTADOS'!$F59=0,0,(COUNTIF('SERVIÇOS EXECUTADOS'!$I59:$DH59,DV$10)/'SERVIÇOS EXECUTADOS'!$F59*100))</f>
        <v>0</v>
      </c>
      <c r="DW59" s="62">
        <f>IF('SERVIÇOS EXECUTADOS'!$F59=0,0,(COUNTIF('SERVIÇOS EXECUTADOS'!$I59:$DH59,DW$10)/'SERVIÇOS EXECUTADOS'!$F59*100))</f>
        <v>0</v>
      </c>
      <c r="DX59" s="62">
        <f>IF('SERVIÇOS EXECUTADOS'!$F59=0,0,(COUNTIF('SERVIÇOS EXECUTADOS'!$I59:$DH59,DX$10)/'SERVIÇOS EXECUTADOS'!$F59*100))</f>
        <v>0</v>
      </c>
      <c r="DY59" s="62">
        <f>IF('SERVIÇOS EXECUTADOS'!$F59=0,0,(COUNTIF('SERVIÇOS EXECUTADOS'!$I59:$DH59,DY$10)/'SERVIÇOS EXECUTADOS'!$F59*100))</f>
        <v>0</v>
      </c>
      <c r="DZ59" s="62">
        <f>IF('SERVIÇOS EXECUTADOS'!$F59=0,0,(COUNTIF('SERVIÇOS EXECUTADOS'!$I59:$DH59,DZ$10)/'SERVIÇOS EXECUTADOS'!$F59*100))</f>
        <v>0</v>
      </c>
      <c r="EA59" s="62">
        <f>IF('SERVIÇOS EXECUTADOS'!$F59=0,0,(COUNTIF('SERVIÇOS EXECUTADOS'!$I59:$DH59,EA$10)/'SERVIÇOS EXECUTADOS'!$F59*100))</f>
        <v>0</v>
      </c>
      <c r="EB59" s="62">
        <f>IF('SERVIÇOS EXECUTADOS'!$F59=0,0,(COUNTIF('SERVIÇOS EXECUTADOS'!$I59:$DH59,EB$10)/'SERVIÇOS EXECUTADOS'!$F59*100))</f>
        <v>0</v>
      </c>
      <c r="EC59" s="62">
        <f>IF('SERVIÇOS EXECUTADOS'!$F59=0,0,(COUNTIF('SERVIÇOS EXECUTADOS'!$I59:$DH59,EC$10)/'SERVIÇOS EXECUTADOS'!$F59*100))</f>
        <v>0</v>
      </c>
      <c r="ED59" s="62">
        <f>IF('SERVIÇOS EXECUTADOS'!$F59=0,0,(COUNTIF('SERVIÇOS EXECUTADOS'!$I59:$DH59,ED$10)/'SERVIÇOS EXECUTADOS'!$F59*100))</f>
        <v>0</v>
      </c>
      <c r="EE59" s="62">
        <f>IF('SERVIÇOS EXECUTADOS'!$F59=0,0,(COUNTIF('SERVIÇOS EXECUTADOS'!$I59:$DH59,EE$10)/'SERVIÇOS EXECUTADOS'!$F59*100))</f>
        <v>0</v>
      </c>
      <c r="EF59" s="62">
        <f>IF('SERVIÇOS EXECUTADOS'!$F59=0,0,(COUNTIF('SERVIÇOS EXECUTADOS'!$I59:$DH59,EF$10)/'SERVIÇOS EXECUTADOS'!$F59*100))</f>
        <v>0</v>
      </c>
      <c r="EG59" s="62">
        <f>IF('SERVIÇOS EXECUTADOS'!$F59=0,0,(COUNTIF('SERVIÇOS EXECUTADOS'!$I59:$DH59,EG$10)/'SERVIÇOS EXECUTADOS'!$F59*100))</f>
        <v>0</v>
      </c>
      <c r="EH59" s="62">
        <f>IF('SERVIÇOS EXECUTADOS'!$F59=0,0,(COUNTIF('SERVIÇOS EXECUTADOS'!$I59:$DH59,EH$10)/'SERVIÇOS EXECUTADOS'!$F59*100))</f>
        <v>0</v>
      </c>
      <c r="EI59" s="62">
        <f>IF('SERVIÇOS EXECUTADOS'!$F59=0,0,(COUNTIF('SERVIÇOS EXECUTADOS'!$I59:$DH59,EI$10)/'SERVIÇOS EXECUTADOS'!$F59*100))</f>
        <v>0</v>
      </c>
      <c r="EJ59" s="62">
        <f>IF('SERVIÇOS EXECUTADOS'!$F59=0,0,(COUNTIF('SERVIÇOS EXECUTADOS'!$I59:$DH59,EJ$10)/'SERVIÇOS EXECUTADOS'!$F59*100))</f>
        <v>0</v>
      </c>
      <c r="EK59" s="62">
        <f>IF('SERVIÇOS EXECUTADOS'!$F59=0,0,(COUNTIF('SERVIÇOS EXECUTADOS'!$I59:$DH59,EK$10)/'SERVIÇOS EXECUTADOS'!$F59*100))</f>
        <v>0</v>
      </c>
      <c r="EL59" s="62">
        <f>IF('SERVIÇOS EXECUTADOS'!$F59=0,0,(COUNTIF('SERVIÇOS EXECUTADOS'!$I59:$DH59,EL$10)/'SERVIÇOS EXECUTADOS'!$F59*100))</f>
        <v>0</v>
      </c>
      <c r="EM59" s="62">
        <f>IF('SERVIÇOS EXECUTADOS'!$F59=0,0,(COUNTIF('SERVIÇOS EXECUTADOS'!$I59:$DH59,EM$10)/'SERVIÇOS EXECUTADOS'!$F59*100))</f>
        <v>0</v>
      </c>
      <c r="EN59" s="62">
        <f>IF('SERVIÇOS EXECUTADOS'!$F59=0,0,(COUNTIF('SERVIÇOS EXECUTADOS'!$I59:$DH59,EN$10)/'SERVIÇOS EXECUTADOS'!$F59*100))</f>
        <v>0</v>
      </c>
      <c r="EO59" s="62">
        <f>IF('SERVIÇOS EXECUTADOS'!$F59=0,0,(COUNTIF('SERVIÇOS EXECUTADOS'!$I59:$DH59,EO$10)/'SERVIÇOS EXECUTADOS'!$F59*100))</f>
        <v>0</v>
      </c>
      <c r="EP59" s="62">
        <f>IF('SERVIÇOS EXECUTADOS'!$F59=0,0,(COUNTIF('SERVIÇOS EXECUTADOS'!$I59:$DH59,EP$10)/'SERVIÇOS EXECUTADOS'!$F59*100))</f>
        <v>0</v>
      </c>
      <c r="EQ59" s="62">
        <f>IF('SERVIÇOS EXECUTADOS'!$F59=0,0,(COUNTIF('SERVIÇOS EXECUTADOS'!$I59:$DH59,EQ$10)/'SERVIÇOS EXECUTADOS'!$F59*100))</f>
        <v>0</v>
      </c>
      <c r="ER59" s="62">
        <f>IF('SERVIÇOS EXECUTADOS'!$F59=0,0,(COUNTIF('SERVIÇOS EXECUTADOS'!$I59:$DH59,ER$10)/'SERVIÇOS EXECUTADOS'!$F59*100))</f>
        <v>0</v>
      </c>
      <c r="ES59" s="62">
        <f>IF('SERVIÇOS EXECUTADOS'!$F59=0,0,(COUNTIF('SERVIÇOS EXECUTADOS'!$I59:$DH59,ES$10)/'SERVIÇOS EXECUTADOS'!$F59*100))</f>
        <v>0</v>
      </c>
      <c r="ET59" s="62">
        <f>IF('SERVIÇOS EXECUTADOS'!$F59=0,0,(COUNTIF('SERVIÇOS EXECUTADOS'!$I59:$DH59,ET$10)/'SERVIÇOS EXECUTADOS'!$F59*100))</f>
        <v>0</v>
      </c>
      <c r="EU59" s="62">
        <f>IF('SERVIÇOS EXECUTADOS'!$F59=0,0,(COUNTIF('SERVIÇOS EXECUTADOS'!$I59:$DH59,EU$10)/'SERVIÇOS EXECUTADOS'!$F59*100))</f>
        <v>0</v>
      </c>
      <c r="EV59" s="62">
        <f>IF('SERVIÇOS EXECUTADOS'!$F59=0,0,(COUNTIF('SERVIÇOS EXECUTADOS'!$I59:$DH59,EV$10)/'SERVIÇOS EXECUTADOS'!$F59*100))</f>
        <v>0</v>
      </c>
      <c r="EW59" s="62">
        <f>IF('SERVIÇOS EXECUTADOS'!$F59=0,0,(COUNTIF('SERVIÇOS EXECUTADOS'!$I59:$DH59,EW$10)/'SERVIÇOS EXECUTADOS'!$F59*100))</f>
        <v>0</v>
      </c>
    </row>
    <row r="60" spans="1:153" ht="12" customHeight="1" outlineLevel="2">
      <c r="A60" s="1"/>
      <c r="B60" s="197" t="s">
        <v>117</v>
      </c>
      <c r="C60" s="196"/>
      <c r="D60" s="490"/>
      <c r="E60" s="192">
        <f t="shared" si="4"/>
        <v>0</v>
      </c>
      <c r="F60" s="489"/>
      <c r="G60" s="271" t="s">
        <v>42</v>
      </c>
      <c r="H60" s="132">
        <f t="shared" si="5"/>
        <v>0</v>
      </c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60">
        <f t="shared" si="16"/>
        <v>0</v>
      </c>
      <c r="DJ60" s="61">
        <f t="shared" si="17"/>
        <v>0</v>
      </c>
      <c r="DK60" s="61">
        <f t="shared" si="18"/>
        <v>0</v>
      </c>
      <c r="DL60" s="62">
        <f t="shared" si="19"/>
        <v>0</v>
      </c>
      <c r="DM60" s="62">
        <f t="shared" si="3"/>
        <v>0</v>
      </c>
      <c r="DN60" s="64" t="str">
        <f t="shared" si="20"/>
        <v/>
      </c>
      <c r="DO60" s="252" t="b">
        <f t="shared" si="2"/>
        <v>0</v>
      </c>
      <c r="DP60" s="188"/>
      <c r="DS60" s="62">
        <f>IF('SERVIÇOS EXECUTADOS'!$F60=0,0,(COUNTIF('SERVIÇOS EXECUTADOS'!$I60:$DH60,DS$10)/'SERVIÇOS EXECUTADOS'!$F60*100))</f>
        <v>0</v>
      </c>
      <c r="DT60" s="62">
        <f>IF('SERVIÇOS EXECUTADOS'!$F60=0,0,(COUNTIF('SERVIÇOS EXECUTADOS'!$I60:$DH60,DT$10)/'SERVIÇOS EXECUTADOS'!$F60*100))</f>
        <v>0</v>
      </c>
      <c r="DU60" s="62">
        <f>IF('SERVIÇOS EXECUTADOS'!$F60=0,0,(COUNTIF('SERVIÇOS EXECUTADOS'!$I60:$DH60,DU$10)/'SERVIÇOS EXECUTADOS'!$F60*100))</f>
        <v>0</v>
      </c>
      <c r="DV60" s="62">
        <f>IF('SERVIÇOS EXECUTADOS'!$F60=0,0,(COUNTIF('SERVIÇOS EXECUTADOS'!$I60:$DH60,DV$10)/'SERVIÇOS EXECUTADOS'!$F60*100))</f>
        <v>0</v>
      </c>
      <c r="DW60" s="62">
        <f>IF('SERVIÇOS EXECUTADOS'!$F60=0,0,(COUNTIF('SERVIÇOS EXECUTADOS'!$I60:$DH60,DW$10)/'SERVIÇOS EXECUTADOS'!$F60*100))</f>
        <v>0</v>
      </c>
      <c r="DX60" s="62">
        <f>IF('SERVIÇOS EXECUTADOS'!$F60=0,0,(COUNTIF('SERVIÇOS EXECUTADOS'!$I60:$DH60,DX$10)/'SERVIÇOS EXECUTADOS'!$F60*100))</f>
        <v>0</v>
      </c>
      <c r="DY60" s="62">
        <f>IF('SERVIÇOS EXECUTADOS'!$F60=0,0,(COUNTIF('SERVIÇOS EXECUTADOS'!$I60:$DH60,DY$10)/'SERVIÇOS EXECUTADOS'!$F60*100))</f>
        <v>0</v>
      </c>
      <c r="DZ60" s="62">
        <f>IF('SERVIÇOS EXECUTADOS'!$F60=0,0,(COUNTIF('SERVIÇOS EXECUTADOS'!$I60:$DH60,DZ$10)/'SERVIÇOS EXECUTADOS'!$F60*100))</f>
        <v>0</v>
      </c>
      <c r="EA60" s="62">
        <f>IF('SERVIÇOS EXECUTADOS'!$F60=0,0,(COUNTIF('SERVIÇOS EXECUTADOS'!$I60:$DH60,EA$10)/'SERVIÇOS EXECUTADOS'!$F60*100))</f>
        <v>0</v>
      </c>
      <c r="EB60" s="62">
        <f>IF('SERVIÇOS EXECUTADOS'!$F60=0,0,(COUNTIF('SERVIÇOS EXECUTADOS'!$I60:$DH60,EB$10)/'SERVIÇOS EXECUTADOS'!$F60*100))</f>
        <v>0</v>
      </c>
      <c r="EC60" s="62">
        <f>IF('SERVIÇOS EXECUTADOS'!$F60=0,0,(COUNTIF('SERVIÇOS EXECUTADOS'!$I60:$DH60,EC$10)/'SERVIÇOS EXECUTADOS'!$F60*100))</f>
        <v>0</v>
      </c>
      <c r="ED60" s="62">
        <f>IF('SERVIÇOS EXECUTADOS'!$F60=0,0,(COUNTIF('SERVIÇOS EXECUTADOS'!$I60:$DH60,ED$10)/'SERVIÇOS EXECUTADOS'!$F60*100))</f>
        <v>0</v>
      </c>
      <c r="EE60" s="62">
        <f>IF('SERVIÇOS EXECUTADOS'!$F60=0,0,(COUNTIF('SERVIÇOS EXECUTADOS'!$I60:$DH60,EE$10)/'SERVIÇOS EXECUTADOS'!$F60*100))</f>
        <v>0</v>
      </c>
      <c r="EF60" s="62">
        <f>IF('SERVIÇOS EXECUTADOS'!$F60=0,0,(COUNTIF('SERVIÇOS EXECUTADOS'!$I60:$DH60,EF$10)/'SERVIÇOS EXECUTADOS'!$F60*100))</f>
        <v>0</v>
      </c>
      <c r="EG60" s="62">
        <f>IF('SERVIÇOS EXECUTADOS'!$F60=0,0,(COUNTIF('SERVIÇOS EXECUTADOS'!$I60:$DH60,EG$10)/'SERVIÇOS EXECUTADOS'!$F60*100))</f>
        <v>0</v>
      </c>
      <c r="EH60" s="62">
        <f>IF('SERVIÇOS EXECUTADOS'!$F60=0,0,(COUNTIF('SERVIÇOS EXECUTADOS'!$I60:$DH60,EH$10)/'SERVIÇOS EXECUTADOS'!$F60*100))</f>
        <v>0</v>
      </c>
      <c r="EI60" s="62">
        <f>IF('SERVIÇOS EXECUTADOS'!$F60=0,0,(COUNTIF('SERVIÇOS EXECUTADOS'!$I60:$DH60,EI$10)/'SERVIÇOS EXECUTADOS'!$F60*100))</f>
        <v>0</v>
      </c>
      <c r="EJ60" s="62">
        <f>IF('SERVIÇOS EXECUTADOS'!$F60=0,0,(COUNTIF('SERVIÇOS EXECUTADOS'!$I60:$DH60,EJ$10)/'SERVIÇOS EXECUTADOS'!$F60*100))</f>
        <v>0</v>
      </c>
      <c r="EK60" s="62">
        <f>IF('SERVIÇOS EXECUTADOS'!$F60=0,0,(COUNTIF('SERVIÇOS EXECUTADOS'!$I60:$DH60,EK$10)/'SERVIÇOS EXECUTADOS'!$F60*100))</f>
        <v>0</v>
      </c>
      <c r="EL60" s="62">
        <f>IF('SERVIÇOS EXECUTADOS'!$F60=0,0,(COUNTIF('SERVIÇOS EXECUTADOS'!$I60:$DH60,EL$10)/'SERVIÇOS EXECUTADOS'!$F60*100))</f>
        <v>0</v>
      </c>
      <c r="EM60" s="62">
        <f>IF('SERVIÇOS EXECUTADOS'!$F60=0,0,(COUNTIF('SERVIÇOS EXECUTADOS'!$I60:$DH60,EM$10)/'SERVIÇOS EXECUTADOS'!$F60*100))</f>
        <v>0</v>
      </c>
      <c r="EN60" s="62">
        <f>IF('SERVIÇOS EXECUTADOS'!$F60=0,0,(COUNTIF('SERVIÇOS EXECUTADOS'!$I60:$DH60,EN$10)/'SERVIÇOS EXECUTADOS'!$F60*100))</f>
        <v>0</v>
      </c>
      <c r="EO60" s="62">
        <f>IF('SERVIÇOS EXECUTADOS'!$F60=0,0,(COUNTIF('SERVIÇOS EXECUTADOS'!$I60:$DH60,EO$10)/'SERVIÇOS EXECUTADOS'!$F60*100))</f>
        <v>0</v>
      </c>
      <c r="EP60" s="62">
        <f>IF('SERVIÇOS EXECUTADOS'!$F60=0,0,(COUNTIF('SERVIÇOS EXECUTADOS'!$I60:$DH60,EP$10)/'SERVIÇOS EXECUTADOS'!$F60*100))</f>
        <v>0</v>
      </c>
      <c r="EQ60" s="62">
        <f>IF('SERVIÇOS EXECUTADOS'!$F60=0,0,(COUNTIF('SERVIÇOS EXECUTADOS'!$I60:$DH60,EQ$10)/'SERVIÇOS EXECUTADOS'!$F60*100))</f>
        <v>0</v>
      </c>
      <c r="ER60" s="62">
        <f>IF('SERVIÇOS EXECUTADOS'!$F60=0,0,(COUNTIF('SERVIÇOS EXECUTADOS'!$I60:$DH60,ER$10)/'SERVIÇOS EXECUTADOS'!$F60*100))</f>
        <v>0</v>
      </c>
      <c r="ES60" s="62">
        <f>IF('SERVIÇOS EXECUTADOS'!$F60=0,0,(COUNTIF('SERVIÇOS EXECUTADOS'!$I60:$DH60,ES$10)/'SERVIÇOS EXECUTADOS'!$F60*100))</f>
        <v>0</v>
      </c>
      <c r="ET60" s="62">
        <f>IF('SERVIÇOS EXECUTADOS'!$F60=0,0,(COUNTIF('SERVIÇOS EXECUTADOS'!$I60:$DH60,ET$10)/'SERVIÇOS EXECUTADOS'!$F60*100))</f>
        <v>0</v>
      </c>
      <c r="EU60" s="62">
        <f>IF('SERVIÇOS EXECUTADOS'!$F60=0,0,(COUNTIF('SERVIÇOS EXECUTADOS'!$I60:$DH60,EU$10)/'SERVIÇOS EXECUTADOS'!$F60*100))</f>
        <v>0</v>
      </c>
      <c r="EV60" s="62">
        <f>IF('SERVIÇOS EXECUTADOS'!$F60=0,0,(COUNTIF('SERVIÇOS EXECUTADOS'!$I60:$DH60,EV$10)/'SERVIÇOS EXECUTADOS'!$F60*100))</f>
        <v>0</v>
      </c>
      <c r="EW60" s="62">
        <f>IF('SERVIÇOS EXECUTADOS'!$F60=0,0,(COUNTIF('SERVIÇOS EXECUTADOS'!$I60:$DH60,EW$10)/'SERVIÇOS EXECUTADOS'!$F60*100))</f>
        <v>0</v>
      </c>
    </row>
    <row r="61" spans="1:153" ht="12" customHeight="1" outlineLevel="1">
      <c r="A61" s="1"/>
      <c r="B61" s="305" t="s">
        <v>118</v>
      </c>
      <c r="C61" s="306" t="s">
        <v>119</v>
      </c>
      <c r="D61" s="307">
        <f>SUM(D62:D71)</f>
        <v>0</v>
      </c>
      <c r="E61" s="308">
        <f t="shared" si="4"/>
        <v>0</v>
      </c>
      <c r="F61" s="312"/>
      <c r="G61" s="312"/>
      <c r="H61" s="312">
        <f t="shared" si="5"/>
        <v>0</v>
      </c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  <c r="AF61" s="310"/>
      <c r="AG61" s="310"/>
      <c r="AH61" s="310"/>
      <c r="AI61" s="310"/>
      <c r="AJ61" s="310"/>
      <c r="AK61" s="310"/>
      <c r="AL61" s="310"/>
      <c r="AM61" s="310"/>
      <c r="AN61" s="310"/>
      <c r="AO61" s="310"/>
      <c r="AP61" s="310"/>
      <c r="AQ61" s="310"/>
      <c r="AR61" s="310"/>
      <c r="AS61" s="310"/>
      <c r="AT61" s="310"/>
      <c r="AU61" s="310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0"/>
      <c r="BG61" s="310"/>
      <c r="BH61" s="310"/>
      <c r="BI61" s="310"/>
      <c r="BJ61" s="310"/>
      <c r="BK61" s="310"/>
      <c r="BL61" s="310"/>
      <c r="BM61" s="310"/>
      <c r="BN61" s="310"/>
      <c r="BO61" s="310"/>
      <c r="BP61" s="310"/>
      <c r="BQ61" s="310"/>
      <c r="BR61" s="310"/>
      <c r="BS61" s="310"/>
      <c r="BT61" s="310"/>
      <c r="BU61" s="310"/>
      <c r="BV61" s="310"/>
      <c r="BW61" s="310"/>
      <c r="BX61" s="310"/>
      <c r="BY61" s="310"/>
      <c r="BZ61" s="310"/>
      <c r="CA61" s="310"/>
      <c r="CB61" s="310"/>
      <c r="CC61" s="310"/>
      <c r="CD61" s="310"/>
      <c r="CE61" s="310"/>
      <c r="CF61" s="310"/>
      <c r="CG61" s="310"/>
      <c r="CH61" s="310"/>
      <c r="CI61" s="310"/>
      <c r="CJ61" s="310"/>
      <c r="CK61" s="310"/>
      <c r="CL61" s="310"/>
      <c r="CM61" s="310"/>
      <c r="CN61" s="310"/>
      <c r="CO61" s="310"/>
      <c r="CP61" s="310"/>
      <c r="CQ61" s="310"/>
      <c r="CR61" s="310"/>
      <c r="CS61" s="310"/>
      <c r="CT61" s="310"/>
      <c r="CU61" s="310"/>
      <c r="CV61" s="310"/>
      <c r="CW61" s="310"/>
      <c r="CX61" s="310"/>
      <c r="CY61" s="310"/>
      <c r="CZ61" s="310"/>
      <c r="DA61" s="310"/>
      <c r="DB61" s="310"/>
      <c r="DC61" s="310"/>
      <c r="DD61" s="310"/>
      <c r="DE61" s="310"/>
      <c r="DF61" s="310"/>
      <c r="DG61" s="310"/>
      <c r="DH61" s="310"/>
      <c r="DI61" s="311"/>
      <c r="DJ61" s="312"/>
      <c r="DK61" s="309"/>
      <c r="DL61" s="313"/>
      <c r="DM61" s="313">
        <f t="shared" si="3"/>
        <v>0</v>
      </c>
      <c r="DN61" s="350">
        <f>SUM(DN62:DN71)</f>
        <v>0</v>
      </c>
      <c r="DO61" s="314" t="b">
        <f t="shared" si="2"/>
        <v>1</v>
      </c>
      <c r="DP61" s="316"/>
      <c r="DQ61" s="316"/>
      <c r="DR61" s="316"/>
      <c r="DS61" s="317">
        <f>IF('SERVIÇOS EXECUTADOS'!$F61=0,0,(COUNTIF('SERVIÇOS EXECUTADOS'!$I61:$DH61,DS$10)/'SERVIÇOS EXECUTADOS'!$F61*100))</f>
        <v>0</v>
      </c>
      <c r="DT61" s="317">
        <f>IF('SERVIÇOS EXECUTADOS'!$F61=0,0,(COUNTIF('SERVIÇOS EXECUTADOS'!$I61:$DH61,DT$10)/'SERVIÇOS EXECUTADOS'!$F61*100))</f>
        <v>0</v>
      </c>
      <c r="DU61" s="317">
        <f>IF('SERVIÇOS EXECUTADOS'!$F61=0,0,(COUNTIF('SERVIÇOS EXECUTADOS'!$I61:$DH61,DU$10)/'SERVIÇOS EXECUTADOS'!$F61*100))</f>
        <v>0</v>
      </c>
      <c r="DV61" s="317">
        <f>IF('SERVIÇOS EXECUTADOS'!$F61=0,0,(COUNTIF('SERVIÇOS EXECUTADOS'!$I61:$DH61,DV$10)/'SERVIÇOS EXECUTADOS'!$F61*100))</f>
        <v>0</v>
      </c>
      <c r="DW61" s="317">
        <f>IF('SERVIÇOS EXECUTADOS'!$F61=0,0,(COUNTIF('SERVIÇOS EXECUTADOS'!$I61:$DH61,DW$10)/'SERVIÇOS EXECUTADOS'!$F61*100))</f>
        <v>0</v>
      </c>
      <c r="DX61" s="317">
        <f>IF('SERVIÇOS EXECUTADOS'!$F61=0,0,(COUNTIF('SERVIÇOS EXECUTADOS'!$I61:$DH61,DX$10)/'SERVIÇOS EXECUTADOS'!$F61*100))</f>
        <v>0</v>
      </c>
      <c r="DY61" s="317">
        <f>IF('SERVIÇOS EXECUTADOS'!$F61=0,0,(COUNTIF('SERVIÇOS EXECUTADOS'!$I61:$DH61,DY$10)/'SERVIÇOS EXECUTADOS'!$F61*100))</f>
        <v>0</v>
      </c>
      <c r="DZ61" s="317">
        <f>IF('SERVIÇOS EXECUTADOS'!$F61=0,0,(COUNTIF('SERVIÇOS EXECUTADOS'!$I61:$DH61,DZ$10)/'SERVIÇOS EXECUTADOS'!$F61*100))</f>
        <v>0</v>
      </c>
      <c r="EA61" s="317">
        <f>IF('SERVIÇOS EXECUTADOS'!$F61=0,0,(COUNTIF('SERVIÇOS EXECUTADOS'!$I61:$DH61,EA$10)/'SERVIÇOS EXECUTADOS'!$F61*100))</f>
        <v>0</v>
      </c>
      <c r="EB61" s="317">
        <f>IF('SERVIÇOS EXECUTADOS'!$F61=0,0,(COUNTIF('SERVIÇOS EXECUTADOS'!$I61:$DH61,EB$10)/'SERVIÇOS EXECUTADOS'!$F61*100))</f>
        <v>0</v>
      </c>
      <c r="EC61" s="317">
        <f>IF('SERVIÇOS EXECUTADOS'!$F61=0,0,(COUNTIF('SERVIÇOS EXECUTADOS'!$I61:$DH61,EC$10)/'SERVIÇOS EXECUTADOS'!$F61*100))</f>
        <v>0</v>
      </c>
      <c r="ED61" s="317">
        <f>IF('SERVIÇOS EXECUTADOS'!$F61=0,0,(COUNTIF('SERVIÇOS EXECUTADOS'!$I61:$DH61,ED$10)/'SERVIÇOS EXECUTADOS'!$F61*100))</f>
        <v>0</v>
      </c>
      <c r="EE61" s="317">
        <f>IF('SERVIÇOS EXECUTADOS'!$F61=0,0,(COUNTIF('SERVIÇOS EXECUTADOS'!$I61:$DH61,EE$10)/'SERVIÇOS EXECUTADOS'!$F61*100))</f>
        <v>0</v>
      </c>
      <c r="EF61" s="317">
        <f>IF('SERVIÇOS EXECUTADOS'!$F61=0,0,(COUNTIF('SERVIÇOS EXECUTADOS'!$I61:$DH61,EF$10)/'SERVIÇOS EXECUTADOS'!$F61*100))</f>
        <v>0</v>
      </c>
      <c r="EG61" s="317">
        <f>IF('SERVIÇOS EXECUTADOS'!$F61=0,0,(COUNTIF('SERVIÇOS EXECUTADOS'!$I61:$DH61,EG$10)/'SERVIÇOS EXECUTADOS'!$F61*100))</f>
        <v>0</v>
      </c>
      <c r="EH61" s="317">
        <f>IF('SERVIÇOS EXECUTADOS'!$F61=0,0,(COUNTIF('SERVIÇOS EXECUTADOS'!$I61:$DH61,EH$10)/'SERVIÇOS EXECUTADOS'!$F61*100))</f>
        <v>0</v>
      </c>
      <c r="EI61" s="317">
        <f>IF('SERVIÇOS EXECUTADOS'!$F61=0,0,(COUNTIF('SERVIÇOS EXECUTADOS'!$I61:$DH61,EI$10)/'SERVIÇOS EXECUTADOS'!$F61*100))</f>
        <v>0</v>
      </c>
      <c r="EJ61" s="317">
        <f>IF('SERVIÇOS EXECUTADOS'!$F61=0,0,(COUNTIF('SERVIÇOS EXECUTADOS'!$I61:$DH61,EJ$10)/'SERVIÇOS EXECUTADOS'!$F61*100))</f>
        <v>0</v>
      </c>
      <c r="EK61" s="317">
        <f>IF('SERVIÇOS EXECUTADOS'!$F61=0,0,(COUNTIF('SERVIÇOS EXECUTADOS'!$I61:$DH61,EK$10)/'SERVIÇOS EXECUTADOS'!$F61*100))</f>
        <v>0</v>
      </c>
      <c r="EL61" s="317">
        <f>IF('SERVIÇOS EXECUTADOS'!$F61=0,0,(COUNTIF('SERVIÇOS EXECUTADOS'!$I61:$DH61,EL$10)/'SERVIÇOS EXECUTADOS'!$F61*100))</f>
        <v>0</v>
      </c>
      <c r="EM61" s="317">
        <f>IF('SERVIÇOS EXECUTADOS'!$F61=0,0,(COUNTIF('SERVIÇOS EXECUTADOS'!$I61:$DH61,EM$10)/'SERVIÇOS EXECUTADOS'!$F61*100))</f>
        <v>0</v>
      </c>
      <c r="EN61" s="317">
        <f>IF('SERVIÇOS EXECUTADOS'!$F61=0,0,(COUNTIF('SERVIÇOS EXECUTADOS'!$I61:$DH61,EN$10)/'SERVIÇOS EXECUTADOS'!$F61*100))</f>
        <v>0</v>
      </c>
      <c r="EO61" s="317">
        <f>IF('SERVIÇOS EXECUTADOS'!$F61=0,0,(COUNTIF('SERVIÇOS EXECUTADOS'!$I61:$DH61,EO$10)/'SERVIÇOS EXECUTADOS'!$F61*100))</f>
        <v>0</v>
      </c>
      <c r="EP61" s="317">
        <f>IF('SERVIÇOS EXECUTADOS'!$F61=0,0,(COUNTIF('SERVIÇOS EXECUTADOS'!$I61:$DH61,EP$10)/'SERVIÇOS EXECUTADOS'!$F61*100))</f>
        <v>0</v>
      </c>
      <c r="EQ61" s="317">
        <f>IF('SERVIÇOS EXECUTADOS'!$F61=0,0,(COUNTIF('SERVIÇOS EXECUTADOS'!$I61:$DH61,EQ$10)/'SERVIÇOS EXECUTADOS'!$F61*100))</f>
        <v>0</v>
      </c>
      <c r="ER61" s="317">
        <f>IF('SERVIÇOS EXECUTADOS'!$F61=0,0,(COUNTIF('SERVIÇOS EXECUTADOS'!$I61:$DH61,ER$10)/'SERVIÇOS EXECUTADOS'!$F61*100))</f>
        <v>0</v>
      </c>
      <c r="ES61" s="317">
        <f>IF('SERVIÇOS EXECUTADOS'!$F61=0,0,(COUNTIF('SERVIÇOS EXECUTADOS'!$I61:$DH61,ES$10)/'SERVIÇOS EXECUTADOS'!$F61*100))</f>
        <v>0</v>
      </c>
      <c r="ET61" s="317">
        <f>IF('SERVIÇOS EXECUTADOS'!$F61=0,0,(COUNTIF('SERVIÇOS EXECUTADOS'!$I61:$DH61,ET$10)/'SERVIÇOS EXECUTADOS'!$F61*100))</f>
        <v>0</v>
      </c>
      <c r="EU61" s="317">
        <f>IF('SERVIÇOS EXECUTADOS'!$F61=0,0,(COUNTIF('SERVIÇOS EXECUTADOS'!$I61:$DH61,EU$10)/'SERVIÇOS EXECUTADOS'!$F61*100))</f>
        <v>0</v>
      </c>
      <c r="EV61" s="317">
        <f>IF('SERVIÇOS EXECUTADOS'!$F61=0,0,(COUNTIF('SERVIÇOS EXECUTADOS'!$I61:$DH61,EV$10)/'SERVIÇOS EXECUTADOS'!$F61*100))</f>
        <v>0</v>
      </c>
      <c r="EW61" s="317">
        <f>IF('SERVIÇOS EXECUTADOS'!$F61=0,0,(COUNTIF('SERVIÇOS EXECUTADOS'!$I61:$DH61,EW$10)/'SERVIÇOS EXECUTADOS'!$F61*100))</f>
        <v>0</v>
      </c>
    </row>
    <row r="62" spans="1:153" ht="12" customHeight="1" outlineLevel="2">
      <c r="A62" s="1"/>
      <c r="B62" s="197" t="s">
        <v>120</v>
      </c>
      <c r="C62" s="196" t="s">
        <v>121</v>
      </c>
      <c r="D62" s="485"/>
      <c r="E62" s="192">
        <f t="shared" si="4"/>
        <v>0</v>
      </c>
      <c r="F62" s="489"/>
      <c r="G62" s="271" t="s">
        <v>122</v>
      </c>
      <c r="H62" s="132">
        <f t="shared" si="5"/>
        <v>0</v>
      </c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60">
        <f t="shared" ref="DI62:DI71" si="21">COUNTIF(I62:DH62,"&lt;"&amp;$G$2)</f>
        <v>0</v>
      </c>
      <c r="DJ62" s="61">
        <f t="shared" ref="DJ62:DJ71" si="22">COUNTIF(I62:DH62,$G$2)</f>
        <v>0</v>
      </c>
      <c r="DK62" s="61">
        <f t="shared" ref="DK62:DK71" si="23">+DJ62+DI62</f>
        <v>0</v>
      </c>
      <c r="DL62" s="62">
        <f t="shared" ref="DL62:DL71" si="24">IF(F62=0,0,(DJ62/F62)*100)</f>
        <v>0</v>
      </c>
      <c r="DM62" s="62">
        <f t="shared" si="3"/>
        <v>0</v>
      </c>
      <c r="DN62" s="64" t="str">
        <f t="shared" ref="DN62:DN71" si="25">IFERROR(DK62/F62*E62,"")</f>
        <v/>
      </c>
      <c r="DO62" s="252" t="b">
        <f t="shared" si="2"/>
        <v>0</v>
      </c>
      <c r="DP62" s="188"/>
      <c r="DS62" s="62">
        <f>IF('SERVIÇOS EXECUTADOS'!$F62=0,0,(COUNTIF('SERVIÇOS EXECUTADOS'!$I62:$DH62,DS$10)/'SERVIÇOS EXECUTADOS'!$F62*100))</f>
        <v>0</v>
      </c>
      <c r="DT62" s="62">
        <f>IF('SERVIÇOS EXECUTADOS'!$F62=0,0,(COUNTIF('SERVIÇOS EXECUTADOS'!$I62:$DH62,DT$10)/'SERVIÇOS EXECUTADOS'!$F62*100))</f>
        <v>0</v>
      </c>
      <c r="DU62" s="62">
        <f>IF('SERVIÇOS EXECUTADOS'!$F62=0,0,(COUNTIF('SERVIÇOS EXECUTADOS'!$I62:$DH62,DU$10)/'SERVIÇOS EXECUTADOS'!$F62*100))</f>
        <v>0</v>
      </c>
      <c r="DV62" s="62">
        <f>IF('SERVIÇOS EXECUTADOS'!$F62=0,0,(COUNTIF('SERVIÇOS EXECUTADOS'!$I62:$DH62,DV$10)/'SERVIÇOS EXECUTADOS'!$F62*100))</f>
        <v>0</v>
      </c>
      <c r="DW62" s="62">
        <f>IF('SERVIÇOS EXECUTADOS'!$F62=0,0,(COUNTIF('SERVIÇOS EXECUTADOS'!$I62:$DH62,DW$10)/'SERVIÇOS EXECUTADOS'!$F62*100))</f>
        <v>0</v>
      </c>
      <c r="DX62" s="62">
        <f>IF('SERVIÇOS EXECUTADOS'!$F62=0,0,(COUNTIF('SERVIÇOS EXECUTADOS'!$I62:$DH62,DX$10)/'SERVIÇOS EXECUTADOS'!$F62*100))</f>
        <v>0</v>
      </c>
      <c r="DY62" s="62">
        <f>IF('SERVIÇOS EXECUTADOS'!$F62=0,0,(COUNTIF('SERVIÇOS EXECUTADOS'!$I62:$DH62,DY$10)/'SERVIÇOS EXECUTADOS'!$F62*100))</f>
        <v>0</v>
      </c>
      <c r="DZ62" s="62">
        <f>IF('SERVIÇOS EXECUTADOS'!$F62=0,0,(COUNTIF('SERVIÇOS EXECUTADOS'!$I62:$DH62,DZ$10)/'SERVIÇOS EXECUTADOS'!$F62*100))</f>
        <v>0</v>
      </c>
      <c r="EA62" s="62">
        <f>IF('SERVIÇOS EXECUTADOS'!$F62=0,0,(COUNTIF('SERVIÇOS EXECUTADOS'!$I62:$DH62,EA$10)/'SERVIÇOS EXECUTADOS'!$F62*100))</f>
        <v>0</v>
      </c>
      <c r="EB62" s="62">
        <f>IF('SERVIÇOS EXECUTADOS'!$F62=0,0,(COUNTIF('SERVIÇOS EXECUTADOS'!$I62:$DH62,EB$10)/'SERVIÇOS EXECUTADOS'!$F62*100))</f>
        <v>0</v>
      </c>
      <c r="EC62" s="62">
        <f>IF('SERVIÇOS EXECUTADOS'!$F62=0,0,(COUNTIF('SERVIÇOS EXECUTADOS'!$I62:$DH62,EC$10)/'SERVIÇOS EXECUTADOS'!$F62*100))</f>
        <v>0</v>
      </c>
      <c r="ED62" s="62">
        <f>IF('SERVIÇOS EXECUTADOS'!$F62=0,0,(COUNTIF('SERVIÇOS EXECUTADOS'!$I62:$DH62,ED$10)/'SERVIÇOS EXECUTADOS'!$F62*100))</f>
        <v>0</v>
      </c>
      <c r="EE62" s="62">
        <f>IF('SERVIÇOS EXECUTADOS'!$F62=0,0,(COUNTIF('SERVIÇOS EXECUTADOS'!$I62:$DH62,EE$10)/'SERVIÇOS EXECUTADOS'!$F62*100))</f>
        <v>0</v>
      </c>
      <c r="EF62" s="62">
        <f>IF('SERVIÇOS EXECUTADOS'!$F62=0,0,(COUNTIF('SERVIÇOS EXECUTADOS'!$I62:$DH62,EF$10)/'SERVIÇOS EXECUTADOS'!$F62*100))</f>
        <v>0</v>
      </c>
      <c r="EG62" s="62">
        <f>IF('SERVIÇOS EXECUTADOS'!$F62=0,0,(COUNTIF('SERVIÇOS EXECUTADOS'!$I62:$DH62,EG$10)/'SERVIÇOS EXECUTADOS'!$F62*100))</f>
        <v>0</v>
      </c>
      <c r="EH62" s="62">
        <f>IF('SERVIÇOS EXECUTADOS'!$F62=0,0,(COUNTIF('SERVIÇOS EXECUTADOS'!$I62:$DH62,EH$10)/'SERVIÇOS EXECUTADOS'!$F62*100))</f>
        <v>0</v>
      </c>
      <c r="EI62" s="62">
        <f>IF('SERVIÇOS EXECUTADOS'!$F62=0,0,(COUNTIF('SERVIÇOS EXECUTADOS'!$I62:$DH62,EI$10)/'SERVIÇOS EXECUTADOS'!$F62*100))</f>
        <v>0</v>
      </c>
      <c r="EJ62" s="62">
        <f>IF('SERVIÇOS EXECUTADOS'!$F62=0,0,(COUNTIF('SERVIÇOS EXECUTADOS'!$I62:$DH62,EJ$10)/'SERVIÇOS EXECUTADOS'!$F62*100))</f>
        <v>0</v>
      </c>
      <c r="EK62" s="62">
        <f>IF('SERVIÇOS EXECUTADOS'!$F62=0,0,(COUNTIF('SERVIÇOS EXECUTADOS'!$I62:$DH62,EK$10)/'SERVIÇOS EXECUTADOS'!$F62*100))</f>
        <v>0</v>
      </c>
      <c r="EL62" s="62">
        <f>IF('SERVIÇOS EXECUTADOS'!$F62=0,0,(COUNTIF('SERVIÇOS EXECUTADOS'!$I62:$DH62,EL$10)/'SERVIÇOS EXECUTADOS'!$F62*100))</f>
        <v>0</v>
      </c>
      <c r="EM62" s="62">
        <f>IF('SERVIÇOS EXECUTADOS'!$F62=0,0,(COUNTIF('SERVIÇOS EXECUTADOS'!$I62:$DH62,EM$10)/'SERVIÇOS EXECUTADOS'!$F62*100))</f>
        <v>0</v>
      </c>
      <c r="EN62" s="62">
        <f>IF('SERVIÇOS EXECUTADOS'!$F62=0,0,(COUNTIF('SERVIÇOS EXECUTADOS'!$I62:$DH62,EN$10)/'SERVIÇOS EXECUTADOS'!$F62*100))</f>
        <v>0</v>
      </c>
      <c r="EO62" s="62">
        <f>IF('SERVIÇOS EXECUTADOS'!$F62=0,0,(COUNTIF('SERVIÇOS EXECUTADOS'!$I62:$DH62,EO$10)/'SERVIÇOS EXECUTADOS'!$F62*100))</f>
        <v>0</v>
      </c>
      <c r="EP62" s="62">
        <f>IF('SERVIÇOS EXECUTADOS'!$F62=0,0,(COUNTIF('SERVIÇOS EXECUTADOS'!$I62:$DH62,EP$10)/'SERVIÇOS EXECUTADOS'!$F62*100))</f>
        <v>0</v>
      </c>
      <c r="EQ62" s="62">
        <f>IF('SERVIÇOS EXECUTADOS'!$F62=0,0,(COUNTIF('SERVIÇOS EXECUTADOS'!$I62:$DH62,EQ$10)/'SERVIÇOS EXECUTADOS'!$F62*100))</f>
        <v>0</v>
      </c>
      <c r="ER62" s="62">
        <f>IF('SERVIÇOS EXECUTADOS'!$F62=0,0,(COUNTIF('SERVIÇOS EXECUTADOS'!$I62:$DH62,ER$10)/'SERVIÇOS EXECUTADOS'!$F62*100))</f>
        <v>0</v>
      </c>
      <c r="ES62" s="62">
        <f>IF('SERVIÇOS EXECUTADOS'!$F62=0,0,(COUNTIF('SERVIÇOS EXECUTADOS'!$I62:$DH62,ES$10)/'SERVIÇOS EXECUTADOS'!$F62*100))</f>
        <v>0</v>
      </c>
      <c r="ET62" s="62">
        <f>IF('SERVIÇOS EXECUTADOS'!$F62=0,0,(COUNTIF('SERVIÇOS EXECUTADOS'!$I62:$DH62,ET$10)/'SERVIÇOS EXECUTADOS'!$F62*100))</f>
        <v>0</v>
      </c>
      <c r="EU62" s="62">
        <f>IF('SERVIÇOS EXECUTADOS'!$F62=0,0,(COUNTIF('SERVIÇOS EXECUTADOS'!$I62:$DH62,EU$10)/'SERVIÇOS EXECUTADOS'!$F62*100))</f>
        <v>0</v>
      </c>
      <c r="EV62" s="62">
        <f>IF('SERVIÇOS EXECUTADOS'!$F62=0,0,(COUNTIF('SERVIÇOS EXECUTADOS'!$I62:$DH62,EV$10)/'SERVIÇOS EXECUTADOS'!$F62*100))</f>
        <v>0</v>
      </c>
      <c r="EW62" s="62">
        <f>IF('SERVIÇOS EXECUTADOS'!$F62=0,0,(COUNTIF('SERVIÇOS EXECUTADOS'!$I62:$DH62,EW$10)/'SERVIÇOS EXECUTADOS'!$F62*100))</f>
        <v>0</v>
      </c>
    </row>
    <row r="63" spans="1:153" ht="12" customHeight="1" outlineLevel="2">
      <c r="A63" s="1"/>
      <c r="B63" s="197" t="s">
        <v>123</v>
      </c>
      <c r="C63" s="196" t="s">
        <v>124</v>
      </c>
      <c r="D63" s="485"/>
      <c r="E63" s="192">
        <f t="shared" si="4"/>
        <v>0</v>
      </c>
      <c r="F63" s="489"/>
      <c r="G63" s="271" t="s">
        <v>122</v>
      </c>
      <c r="H63" s="132">
        <f t="shared" si="5"/>
        <v>0</v>
      </c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60">
        <f t="shared" si="21"/>
        <v>0</v>
      </c>
      <c r="DJ63" s="61">
        <f t="shared" si="22"/>
        <v>0</v>
      </c>
      <c r="DK63" s="61">
        <f t="shared" si="23"/>
        <v>0</v>
      </c>
      <c r="DL63" s="62">
        <f t="shared" si="24"/>
        <v>0</v>
      </c>
      <c r="DM63" s="62">
        <f t="shared" si="3"/>
        <v>0</v>
      </c>
      <c r="DN63" s="64" t="str">
        <f t="shared" si="25"/>
        <v/>
      </c>
      <c r="DO63" s="252" t="b">
        <f t="shared" si="2"/>
        <v>0</v>
      </c>
      <c r="DP63" s="188"/>
      <c r="DS63" s="62">
        <f>IF('SERVIÇOS EXECUTADOS'!$F63=0,0,(COUNTIF('SERVIÇOS EXECUTADOS'!$I63:$DH63,DS$10)/'SERVIÇOS EXECUTADOS'!$F63*100))</f>
        <v>0</v>
      </c>
      <c r="DT63" s="62">
        <f>IF('SERVIÇOS EXECUTADOS'!$F63=0,0,(COUNTIF('SERVIÇOS EXECUTADOS'!$I63:$DH63,DT$10)/'SERVIÇOS EXECUTADOS'!$F63*100))</f>
        <v>0</v>
      </c>
      <c r="DU63" s="62">
        <f>IF('SERVIÇOS EXECUTADOS'!$F63=0,0,(COUNTIF('SERVIÇOS EXECUTADOS'!$I63:$DH63,DU$10)/'SERVIÇOS EXECUTADOS'!$F63*100))</f>
        <v>0</v>
      </c>
      <c r="DV63" s="62">
        <f>IF('SERVIÇOS EXECUTADOS'!$F63=0,0,(COUNTIF('SERVIÇOS EXECUTADOS'!$I63:$DH63,DV$10)/'SERVIÇOS EXECUTADOS'!$F63*100))</f>
        <v>0</v>
      </c>
      <c r="DW63" s="62">
        <f>IF('SERVIÇOS EXECUTADOS'!$F63=0,0,(COUNTIF('SERVIÇOS EXECUTADOS'!$I63:$DH63,DW$10)/'SERVIÇOS EXECUTADOS'!$F63*100))</f>
        <v>0</v>
      </c>
      <c r="DX63" s="62">
        <f>IF('SERVIÇOS EXECUTADOS'!$F63=0,0,(COUNTIF('SERVIÇOS EXECUTADOS'!$I63:$DH63,DX$10)/'SERVIÇOS EXECUTADOS'!$F63*100))</f>
        <v>0</v>
      </c>
      <c r="DY63" s="62">
        <f>IF('SERVIÇOS EXECUTADOS'!$F63=0,0,(COUNTIF('SERVIÇOS EXECUTADOS'!$I63:$DH63,DY$10)/'SERVIÇOS EXECUTADOS'!$F63*100))</f>
        <v>0</v>
      </c>
      <c r="DZ63" s="62">
        <f>IF('SERVIÇOS EXECUTADOS'!$F63=0,0,(COUNTIF('SERVIÇOS EXECUTADOS'!$I63:$DH63,DZ$10)/'SERVIÇOS EXECUTADOS'!$F63*100))</f>
        <v>0</v>
      </c>
      <c r="EA63" s="62">
        <f>IF('SERVIÇOS EXECUTADOS'!$F63=0,0,(COUNTIF('SERVIÇOS EXECUTADOS'!$I63:$DH63,EA$10)/'SERVIÇOS EXECUTADOS'!$F63*100))</f>
        <v>0</v>
      </c>
      <c r="EB63" s="62">
        <f>IF('SERVIÇOS EXECUTADOS'!$F63=0,0,(COUNTIF('SERVIÇOS EXECUTADOS'!$I63:$DH63,EB$10)/'SERVIÇOS EXECUTADOS'!$F63*100))</f>
        <v>0</v>
      </c>
      <c r="EC63" s="62">
        <f>IF('SERVIÇOS EXECUTADOS'!$F63=0,0,(COUNTIF('SERVIÇOS EXECUTADOS'!$I63:$DH63,EC$10)/'SERVIÇOS EXECUTADOS'!$F63*100))</f>
        <v>0</v>
      </c>
      <c r="ED63" s="62">
        <f>IF('SERVIÇOS EXECUTADOS'!$F63=0,0,(COUNTIF('SERVIÇOS EXECUTADOS'!$I63:$DH63,ED$10)/'SERVIÇOS EXECUTADOS'!$F63*100))</f>
        <v>0</v>
      </c>
      <c r="EE63" s="62">
        <f>IF('SERVIÇOS EXECUTADOS'!$F63=0,0,(COUNTIF('SERVIÇOS EXECUTADOS'!$I63:$DH63,EE$10)/'SERVIÇOS EXECUTADOS'!$F63*100))</f>
        <v>0</v>
      </c>
      <c r="EF63" s="62">
        <f>IF('SERVIÇOS EXECUTADOS'!$F63=0,0,(COUNTIF('SERVIÇOS EXECUTADOS'!$I63:$DH63,EF$10)/'SERVIÇOS EXECUTADOS'!$F63*100))</f>
        <v>0</v>
      </c>
      <c r="EG63" s="62">
        <f>IF('SERVIÇOS EXECUTADOS'!$F63=0,0,(COUNTIF('SERVIÇOS EXECUTADOS'!$I63:$DH63,EG$10)/'SERVIÇOS EXECUTADOS'!$F63*100))</f>
        <v>0</v>
      </c>
      <c r="EH63" s="62">
        <f>IF('SERVIÇOS EXECUTADOS'!$F63=0,0,(COUNTIF('SERVIÇOS EXECUTADOS'!$I63:$DH63,EH$10)/'SERVIÇOS EXECUTADOS'!$F63*100))</f>
        <v>0</v>
      </c>
      <c r="EI63" s="62">
        <f>IF('SERVIÇOS EXECUTADOS'!$F63=0,0,(COUNTIF('SERVIÇOS EXECUTADOS'!$I63:$DH63,EI$10)/'SERVIÇOS EXECUTADOS'!$F63*100))</f>
        <v>0</v>
      </c>
      <c r="EJ63" s="62">
        <f>IF('SERVIÇOS EXECUTADOS'!$F63=0,0,(COUNTIF('SERVIÇOS EXECUTADOS'!$I63:$DH63,EJ$10)/'SERVIÇOS EXECUTADOS'!$F63*100))</f>
        <v>0</v>
      </c>
      <c r="EK63" s="62">
        <f>IF('SERVIÇOS EXECUTADOS'!$F63=0,0,(COUNTIF('SERVIÇOS EXECUTADOS'!$I63:$DH63,EK$10)/'SERVIÇOS EXECUTADOS'!$F63*100))</f>
        <v>0</v>
      </c>
      <c r="EL63" s="62">
        <f>IF('SERVIÇOS EXECUTADOS'!$F63=0,0,(COUNTIF('SERVIÇOS EXECUTADOS'!$I63:$DH63,EL$10)/'SERVIÇOS EXECUTADOS'!$F63*100))</f>
        <v>0</v>
      </c>
      <c r="EM63" s="62">
        <f>IF('SERVIÇOS EXECUTADOS'!$F63=0,0,(COUNTIF('SERVIÇOS EXECUTADOS'!$I63:$DH63,EM$10)/'SERVIÇOS EXECUTADOS'!$F63*100))</f>
        <v>0</v>
      </c>
      <c r="EN63" s="62">
        <f>IF('SERVIÇOS EXECUTADOS'!$F63=0,0,(COUNTIF('SERVIÇOS EXECUTADOS'!$I63:$DH63,EN$10)/'SERVIÇOS EXECUTADOS'!$F63*100))</f>
        <v>0</v>
      </c>
      <c r="EO63" s="62">
        <f>IF('SERVIÇOS EXECUTADOS'!$F63=0,0,(COUNTIF('SERVIÇOS EXECUTADOS'!$I63:$DH63,EO$10)/'SERVIÇOS EXECUTADOS'!$F63*100))</f>
        <v>0</v>
      </c>
      <c r="EP63" s="62">
        <f>IF('SERVIÇOS EXECUTADOS'!$F63=0,0,(COUNTIF('SERVIÇOS EXECUTADOS'!$I63:$DH63,EP$10)/'SERVIÇOS EXECUTADOS'!$F63*100))</f>
        <v>0</v>
      </c>
      <c r="EQ63" s="62">
        <f>IF('SERVIÇOS EXECUTADOS'!$F63=0,0,(COUNTIF('SERVIÇOS EXECUTADOS'!$I63:$DH63,EQ$10)/'SERVIÇOS EXECUTADOS'!$F63*100))</f>
        <v>0</v>
      </c>
      <c r="ER63" s="62">
        <f>IF('SERVIÇOS EXECUTADOS'!$F63=0,0,(COUNTIF('SERVIÇOS EXECUTADOS'!$I63:$DH63,ER$10)/'SERVIÇOS EXECUTADOS'!$F63*100))</f>
        <v>0</v>
      </c>
      <c r="ES63" s="62">
        <f>IF('SERVIÇOS EXECUTADOS'!$F63=0,0,(COUNTIF('SERVIÇOS EXECUTADOS'!$I63:$DH63,ES$10)/'SERVIÇOS EXECUTADOS'!$F63*100))</f>
        <v>0</v>
      </c>
      <c r="ET63" s="62">
        <f>IF('SERVIÇOS EXECUTADOS'!$F63=0,0,(COUNTIF('SERVIÇOS EXECUTADOS'!$I63:$DH63,ET$10)/'SERVIÇOS EXECUTADOS'!$F63*100))</f>
        <v>0</v>
      </c>
      <c r="EU63" s="62">
        <f>IF('SERVIÇOS EXECUTADOS'!$F63=0,0,(COUNTIF('SERVIÇOS EXECUTADOS'!$I63:$DH63,EU$10)/'SERVIÇOS EXECUTADOS'!$F63*100))</f>
        <v>0</v>
      </c>
      <c r="EV63" s="62">
        <f>IF('SERVIÇOS EXECUTADOS'!$F63=0,0,(COUNTIF('SERVIÇOS EXECUTADOS'!$I63:$DH63,EV$10)/'SERVIÇOS EXECUTADOS'!$F63*100))</f>
        <v>0</v>
      </c>
      <c r="EW63" s="62">
        <f>IF('SERVIÇOS EXECUTADOS'!$F63=0,0,(COUNTIF('SERVIÇOS EXECUTADOS'!$I63:$DH63,EW$10)/'SERVIÇOS EXECUTADOS'!$F63*100))</f>
        <v>0</v>
      </c>
    </row>
    <row r="64" spans="1:153" ht="12" customHeight="1" outlineLevel="2">
      <c r="A64" s="1"/>
      <c r="B64" s="197" t="s">
        <v>125</v>
      </c>
      <c r="C64" s="196" t="s">
        <v>126</v>
      </c>
      <c r="D64" s="485"/>
      <c r="E64" s="192">
        <f t="shared" si="4"/>
        <v>0</v>
      </c>
      <c r="F64" s="489"/>
      <c r="G64" s="271" t="s">
        <v>122</v>
      </c>
      <c r="H64" s="132">
        <f t="shared" si="5"/>
        <v>0</v>
      </c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60">
        <f t="shared" si="21"/>
        <v>0</v>
      </c>
      <c r="DJ64" s="61">
        <f t="shared" si="22"/>
        <v>0</v>
      </c>
      <c r="DK64" s="61">
        <f t="shared" si="23"/>
        <v>0</v>
      </c>
      <c r="DL64" s="62">
        <f t="shared" si="24"/>
        <v>0</v>
      </c>
      <c r="DM64" s="62">
        <f t="shared" si="3"/>
        <v>0</v>
      </c>
      <c r="DN64" s="64" t="str">
        <f t="shared" si="25"/>
        <v/>
      </c>
      <c r="DO64" s="252" t="b">
        <f t="shared" si="2"/>
        <v>0</v>
      </c>
      <c r="DP64" s="188"/>
      <c r="DS64" s="62">
        <f>IF('SERVIÇOS EXECUTADOS'!$F64=0,0,(COUNTIF('SERVIÇOS EXECUTADOS'!$I64:$DH64,DS$10)/'SERVIÇOS EXECUTADOS'!$F64*100))</f>
        <v>0</v>
      </c>
      <c r="DT64" s="62">
        <f>IF('SERVIÇOS EXECUTADOS'!$F64=0,0,(COUNTIF('SERVIÇOS EXECUTADOS'!$I64:$DH64,DT$10)/'SERVIÇOS EXECUTADOS'!$F64*100))</f>
        <v>0</v>
      </c>
      <c r="DU64" s="62">
        <f>IF('SERVIÇOS EXECUTADOS'!$F64=0,0,(COUNTIF('SERVIÇOS EXECUTADOS'!$I64:$DH64,DU$10)/'SERVIÇOS EXECUTADOS'!$F64*100))</f>
        <v>0</v>
      </c>
      <c r="DV64" s="62">
        <f>IF('SERVIÇOS EXECUTADOS'!$F64=0,0,(COUNTIF('SERVIÇOS EXECUTADOS'!$I64:$DH64,DV$10)/'SERVIÇOS EXECUTADOS'!$F64*100))</f>
        <v>0</v>
      </c>
      <c r="DW64" s="62">
        <f>IF('SERVIÇOS EXECUTADOS'!$F64=0,0,(COUNTIF('SERVIÇOS EXECUTADOS'!$I64:$DH64,DW$10)/'SERVIÇOS EXECUTADOS'!$F64*100))</f>
        <v>0</v>
      </c>
      <c r="DX64" s="62">
        <f>IF('SERVIÇOS EXECUTADOS'!$F64=0,0,(COUNTIF('SERVIÇOS EXECUTADOS'!$I64:$DH64,DX$10)/'SERVIÇOS EXECUTADOS'!$F64*100))</f>
        <v>0</v>
      </c>
      <c r="DY64" s="62">
        <f>IF('SERVIÇOS EXECUTADOS'!$F64=0,0,(COUNTIF('SERVIÇOS EXECUTADOS'!$I64:$DH64,DY$10)/'SERVIÇOS EXECUTADOS'!$F64*100))</f>
        <v>0</v>
      </c>
      <c r="DZ64" s="62">
        <f>IF('SERVIÇOS EXECUTADOS'!$F64=0,0,(COUNTIF('SERVIÇOS EXECUTADOS'!$I64:$DH64,DZ$10)/'SERVIÇOS EXECUTADOS'!$F64*100))</f>
        <v>0</v>
      </c>
      <c r="EA64" s="62">
        <f>IF('SERVIÇOS EXECUTADOS'!$F64=0,0,(COUNTIF('SERVIÇOS EXECUTADOS'!$I64:$DH64,EA$10)/'SERVIÇOS EXECUTADOS'!$F64*100))</f>
        <v>0</v>
      </c>
      <c r="EB64" s="62">
        <f>IF('SERVIÇOS EXECUTADOS'!$F64=0,0,(COUNTIF('SERVIÇOS EXECUTADOS'!$I64:$DH64,EB$10)/'SERVIÇOS EXECUTADOS'!$F64*100))</f>
        <v>0</v>
      </c>
      <c r="EC64" s="62">
        <f>IF('SERVIÇOS EXECUTADOS'!$F64=0,0,(COUNTIF('SERVIÇOS EXECUTADOS'!$I64:$DH64,EC$10)/'SERVIÇOS EXECUTADOS'!$F64*100))</f>
        <v>0</v>
      </c>
      <c r="ED64" s="62">
        <f>IF('SERVIÇOS EXECUTADOS'!$F64=0,0,(COUNTIF('SERVIÇOS EXECUTADOS'!$I64:$DH64,ED$10)/'SERVIÇOS EXECUTADOS'!$F64*100))</f>
        <v>0</v>
      </c>
      <c r="EE64" s="62">
        <f>IF('SERVIÇOS EXECUTADOS'!$F64=0,0,(COUNTIF('SERVIÇOS EXECUTADOS'!$I64:$DH64,EE$10)/'SERVIÇOS EXECUTADOS'!$F64*100))</f>
        <v>0</v>
      </c>
      <c r="EF64" s="62">
        <f>IF('SERVIÇOS EXECUTADOS'!$F64=0,0,(COUNTIF('SERVIÇOS EXECUTADOS'!$I64:$DH64,EF$10)/'SERVIÇOS EXECUTADOS'!$F64*100))</f>
        <v>0</v>
      </c>
      <c r="EG64" s="62">
        <f>IF('SERVIÇOS EXECUTADOS'!$F64=0,0,(COUNTIF('SERVIÇOS EXECUTADOS'!$I64:$DH64,EG$10)/'SERVIÇOS EXECUTADOS'!$F64*100))</f>
        <v>0</v>
      </c>
      <c r="EH64" s="62">
        <f>IF('SERVIÇOS EXECUTADOS'!$F64=0,0,(COUNTIF('SERVIÇOS EXECUTADOS'!$I64:$DH64,EH$10)/'SERVIÇOS EXECUTADOS'!$F64*100))</f>
        <v>0</v>
      </c>
      <c r="EI64" s="62">
        <f>IF('SERVIÇOS EXECUTADOS'!$F64=0,0,(COUNTIF('SERVIÇOS EXECUTADOS'!$I64:$DH64,EI$10)/'SERVIÇOS EXECUTADOS'!$F64*100))</f>
        <v>0</v>
      </c>
      <c r="EJ64" s="62">
        <f>IF('SERVIÇOS EXECUTADOS'!$F64=0,0,(COUNTIF('SERVIÇOS EXECUTADOS'!$I64:$DH64,EJ$10)/'SERVIÇOS EXECUTADOS'!$F64*100))</f>
        <v>0</v>
      </c>
      <c r="EK64" s="62">
        <f>IF('SERVIÇOS EXECUTADOS'!$F64=0,0,(COUNTIF('SERVIÇOS EXECUTADOS'!$I64:$DH64,EK$10)/'SERVIÇOS EXECUTADOS'!$F64*100))</f>
        <v>0</v>
      </c>
      <c r="EL64" s="62">
        <f>IF('SERVIÇOS EXECUTADOS'!$F64=0,0,(COUNTIF('SERVIÇOS EXECUTADOS'!$I64:$DH64,EL$10)/'SERVIÇOS EXECUTADOS'!$F64*100))</f>
        <v>0</v>
      </c>
      <c r="EM64" s="62">
        <f>IF('SERVIÇOS EXECUTADOS'!$F64=0,0,(COUNTIF('SERVIÇOS EXECUTADOS'!$I64:$DH64,EM$10)/'SERVIÇOS EXECUTADOS'!$F64*100))</f>
        <v>0</v>
      </c>
      <c r="EN64" s="62">
        <f>IF('SERVIÇOS EXECUTADOS'!$F64=0,0,(COUNTIF('SERVIÇOS EXECUTADOS'!$I64:$DH64,EN$10)/'SERVIÇOS EXECUTADOS'!$F64*100))</f>
        <v>0</v>
      </c>
      <c r="EO64" s="62">
        <f>IF('SERVIÇOS EXECUTADOS'!$F64=0,0,(COUNTIF('SERVIÇOS EXECUTADOS'!$I64:$DH64,EO$10)/'SERVIÇOS EXECUTADOS'!$F64*100))</f>
        <v>0</v>
      </c>
      <c r="EP64" s="62">
        <f>IF('SERVIÇOS EXECUTADOS'!$F64=0,0,(COUNTIF('SERVIÇOS EXECUTADOS'!$I64:$DH64,EP$10)/'SERVIÇOS EXECUTADOS'!$F64*100))</f>
        <v>0</v>
      </c>
      <c r="EQ64" s="62">
        <f>IF('SERVIÇOS EXECUTADOS'!$F64=0,0,(COUNTIF('SERVIÇOS EXECUTADOS'!$I64:$DH64,EQ$10)/'SERVIÇOS EXECUTADOS'!$F64*100))</f>
        <v>0</v>
      </c>
      <c r="ER64" s="62">
        <f>IF('SERVIÇOS EXECUTADOS'!$F64=0,0,(COUNTIF('SERVIÇOS EXECUTADOS'!$I64:$DH64,ER$10)/'SERVIÇOS EXECUTADOS'!$F64*100))</f>
        <v>0</v>
      </c>
      <c r="ES64" s="62">
        <f>IF('SERVIÇOS EXECUTADOS'!$F64=0,0,(COUNTIF('SERVIÇOS EXECUTADOS'!$I64:$DH64,ES$10)/'SERVIÇOS EXECUTADOS'!$F64*100))</f>
        <v>0</v>
      </c>
      <c r="ET64" s="62">
        <f>IF('SERVIÇOS EXECUTADOS'!$F64=0,0,(COUNTIF('SERVIÇOS EXECUTADOS'!$I64:$DH64,ET$10)/'SERVIÇOS EXECUTADOS'!$F64*100))</f>
        <v>0</v>
      </c>
      <c r="EU64" s="62">
        <f>IF('SERVIÇOS EXECUTADOS'!$F64=0,0,(COUNTIF('SERVIÇOS EXECUTADOS'!$I64:$DH64,EU$10)/'SERVIÇOS EXECUTADOS'!$F64*100))</f>
        <v>0</v>
      </c>
      <c r="EV64" s="62">
        <f>IF('SERVIÇOS EXECUTADOS'!$F64=0,0,(COUNTIF('SERVIÇOS EXECUTADOS'!$I64:$DH64,EV$10)/'SERVIÇOS EXECUTADOS'!$F64*100))</f>
        <v>0</v>
      </c>
      <c r="EW64" s="62">
        <f>IF('SERVIÇOS EXECUTADOS'!$F64=0,0,(COUNTIF('SERVIÇOS EXECUTADOS'!$I64:$DH64,EW$10)/'SERVIÇOS EXECUTADOS'!$F64*100))</f>
        <v>0</v>
      </c>
    </row>
    <row r="65" spans="1:153" ht="12" customHeight="1" outlineLevel="2">
      <c r="A65" s="1"/>
      <c r="B65" s="197" t="s">
        <v>127</v>
      </c>
      <c r="C65" s="196" t="s">
        <v>128</v>
      </c>
      <c r="D65" s="485"/>
      <c r="E65" s="192">
        <f t="shared" si="4"/>
        <v>0</v>
      </c>
      <c r="F65" s="489"/>
      <c r="G65" s="271" t="s">
        <v>122</v>
      </c>
      <c r="H65" s="132">
        <f t="shared" si="5"/>
        <v>0</v>
      </c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59"/>
      <c r="DI65" s="60">
        <f t="shared" si="21"/>
        <v>0</v>
      </c>
      <c r="DJ65" s="61">
        <f t="shared" si="22"/>
        <v>0</v>
      </c>
      <c r="DK65" s="61">
        <f t="shared" si="23"/>
        <v>0</v>
      </c>
      <c r="DL65" s="62">
        <f t="shared" si="24"/>
        <v>0</v>
      </c>
      <c r="DM65" s="62">
        <f t="shared" si="3"/>
        <v>0</v>
      </c>
      <c r="DN65" s="64" t="str">
        <f t="shared" si="25"/>
        <v/>
      </c>
      <c r="DO65" s="252" t="b">
        <f t="shared" si="2"/>
        <v>0</v>
      </c>
      <c r="DP65" s="188"/>
      <c r="DS65" s="62">
        <f>IF('SERVIÇOS EXECUTADOS'!$F65=0,0,(COUNTIF('SERVIÇOS EXECUTADOS'!$I65:$DH65,DS$10)/'SERVIÇOS EXECUTADOS'!$F65*100))</f>
        <v>0</v>
      </c>
      <c r="DT65" s="62">
        <f>IF('SERVIÇOS EXECUTADOS'!$F65=0,0,(COUNTIF('SERVIÇOS EXECUTADOS'!$I65:$DH65,DT$10)/'SERVIÇOS EXECUTADOS'!$F65*100))</f>
        <v>0</v>
      </c>
      <c r="DU65" s="62">
        <f>IF('SERVIÇOS EXECUTADOS'!$F65=0,0,(COUNTIF('SERVIÇOS EXECUTADOS'!$I65:$DH65,DU$10)/'SERVIÇOS EXECUTADOS'!$F65*100))</f>
        <v>0</v>
      </c>
      <c r="DV65" s="62">
        <f>IF('SERVIÇOS EXECUTADOS'!$F65=0,0,(COUNTIF('SERVIÇOS EXECUTADOS'!$I65:$DH65,DV$10)/'SERVIÇOS EXECUTADOS'!$F65*100))</f>
        <v>0</v>
      </c>
      <c r="DW65" s="62">
        <f>IF('SERVIÇOS EXECUTADOS'!$F65=0,0,(COUNTIF('SERVIÇOS EXECUTADOS'!$I65:$DH65,DW$10)/'SERVIÇOS EXECUTADOS'!$F65*100))</f>
        <v>0</v>
      </c>
      <c r="DX65" s="62">
        <f>IF('SERVIÇOS EXECUTADOS'!$F65=0,0,(COUNTIF('SERVIÇOS EXECUTADOS'!$I65:$DH65,DX$10)/'SERVIÇOS EXECUTADOS'!$F65*100))</f>
        <v>0</v>
      </c>
      <c r="DY65" s="62">
        <f>IF('SERVIÇOS EXECUTADOS'!$F65=0,0,(COUNTIF('SERVIÇOS EXECUTADOS'!$I65:$DH65,DY$10)/'SERVIÇOS EXECUTADOS'!$F65*100))</f>
        <v>0</v>
      </c>
      <c r="DZ65" s="62">
        <f>IF('SERVIÇOS EXECUTADOS'!$F65=0,0,(COUNTIF('SERVIÇOS EXECUTADOS'!$I65:$DH65,DZ$10)/'SERVIÇOS EXECUTADOS'!$F65*100))</f>
        <v>0</v>
      </c>
      <c r="EA65" s="62">
        <f>IF('SERVIÇOS EXECUTADOS'!$F65=0,0,(COUNTIF('SERVIÇOS EXECUTADOS'!$I65:$DH65,EA$10)/'SERVIÇOS EXECUTADOS'!$F65*100))</f>
        <v>0</v>
      </c>
      <c r="EB65" s="62">
        <f>IF('SERVIÇOS EXECUTADOS'!$F65=0,0,(COUNTIF('SERVIÇOS EXECUTADOS'!$I65:$DH65,EB$10)/'SERVIÇOS EXECUTADOS'!$F65*100))</f>
        <v>0</v>
      </c>
      <c r="EC65" s="62">
        <f>IF('SERVIÇOS EXECUTADOS'!$F65=0,0,(COUNTIF('SERVIÇOS EXECUTADOS'!$I65:$DH65,EC$10)/'SERVIÇOS EXECUTADOS'!$F65*100))</f>
        <v>0</v>
      </c>
      <c r="ED65" s="62">
        <f>IF('SERVIÇOS EXECUTADOS'!$F65=0,0,(COUNTIF('SERVIÇOS EXECUTADOS'!$I65:$DH65,ED$10)/'SERVIÇOS EXECUTADOS'!$F65*100))</f>
        <v>0</v>
      </c>
      <c r="EE65" s="62">
        <f>IF('SERVIÇOS EXECUTADOS'!$F65=0,0,(COUNTIF('SERVIÇOS EXECUTADOS'!$I65:$DH65,EE$10)/'SERVIÇOS EXECUTADOS'!$F65*100))</f>
        <v>0</v>
      </c>
      <c r="EF65" s="62">
        <f>IF('SERVIÇOS EXECUTADOS'!$F65=0,0,(COUNTIF('SERVIÇOS EXECUTADOS'!$I65:$DH65,EF$10)/'SERVIÇOS EXECUTADOS'!$F65*100))</f>
        <v>0</v>
      </c>
      <c r="EG65" s="62">
        <f>IF('SERVIÇOS EXECUTADOS'!$F65=0,0,(COUNTIF('SERVIÇOS EXECUTADOS'!$I65:$DH65,EG$10)/'SERVIÇOS EXECUTADOS'!$F65*100))</f>
        <v>0</v>
      </c>
      <c r="EH65" s="62">
        <f>IF('SERVIÇOS EXECUTADOS'!$F65=0,0,(COUNTIF('SERVIÇOS EXECUTADOS'!$I65:$DH65,EH$10)/'SERVIÇOS EXECUTADOS'!$F65*100))</f>
        <v>0</v>
      </c>
      <c r="EI65" s="62">
        <f>IF('SERVIÇOS EXECUTADOS'!$F65=0,0,(COUNTIF('SERVIÇOS EXECUTADOS'!$I65:$DH65,EI$10)/'SERVIÇOS EXECUTADOS'!$F65*100))</f>
        <v>0</v>
      </c>
      <c r="EJ65" s="62">
        <f>IF('SERVIÇOS EXECUTADOS'!$F65=0,0,(COUNTIF('SERVIÇOS EXECUTADOS'!$I65:$DH65,EJ$10)/'SERVIÇOS EXECUTADOS'!$F65*100))</f>
        <v>0</v>
      </c>
      <c r="EK65" s="62">
        <f>IF('SERVIÇOS EXECUTADOS'!$F65=0,0,(COUNTIF('SERVIÇOS EXECUTADOS'!$I65:$DH65,EK$10)/'SERVIÇOS EXECUTADOS'!$F65*100))</f>
        <v>0</v>
      </c>
      <c r="EL65" s="62">
        <f>IF('SERVIÇOS EXECUTADOS'!$F65=0,0,(COUNTIF('SERVIÇOS EXECUTADOS'!$I65:$DH65,EL$10)/'SERVIÇOS EXECUTADOS'!$F65*100))</f>
        <v>0</v>
      </c>
      <c r="EM65" s="62">
        <f>IF('SERVIÇOS EXECUTADOS'!$F65=0,0,(COUNTIF('SERVIÇOS EXECUTADOS'!$I65:$DH65,EM$10)/'SERVIÇOS EXECUTADOS'!$F65*100))</f>
        <v>0</v>
      </c>
      <c r="EN65" s="62">
        <f>IF('SERVIÇOS EXECUTADOS'!$F65=0,0,(COUNTIF('SERVIÇOS EXECUTADOS'!$I65:$DH65,EN$10)/'SERVIÇOS EXECUTADOS'!$F65*100))</f>
        <v>0</v>
      </c>
      <c r="EO65" s="62">
        <f>IF('SERVIÇOS EXECUTADOS'!$F65=0,0,(COUNTIF('SERVIÇOS EXECUTADOS'!$I65:$DH65,EO$10)/'SERVIÇOS EXECUTADOS'!$F65*100))</f>
        <v>0</v>
      </c>
      <c r="EP65" s="62">
        <f>IF('SERVIÇOS EXECUTADOS'!$F65=0,0,(COUNTIF('SERVIÇOS EXECUTADOS'!$I65:$DH65,EP$10)/'SERVIÇOS EXECUTADOS'!$F65*100))</f>
        <v>0</v>
      </c>
      <c r="EQ65" s="62">
        <f>IF('SERVIÇOS EXECUTADOS'!$F65=0,0,(COUNTIF('SERVIÇOS EXECUTADOS'!$I65:$DH65,EQ$10)/'SERVIÇOS EXECUTADOS'!$F65*100))</f>
        <v>0</v>
      </c>
      <c r="ER65" s="62">
        <f>IF('SERVIÇOS EXECUTADOS'!$F65=0,0,(COUNTIF('SERVIÇOS EXECUTADOS'!$I65:$DH65,ER$10)/'SERVIÇOS EXECUTADOS'!$F65*100))</f>
        <v>0</v>
      </c>
      <c r="ES65" s="62">
        <f>IF('SERVIÇOS EXECUTADOS'!$F65=0,0,(COUNTIF('SERVIÇOS EXECUTADOS'!$I65:$DH65,ES$10)/'SERVIÇOS EXECUTADOS'!$F65*100))</f>
        <v>0</v>
      </c>
      <c r="ET65" s="62">
        <f>IF('SERVIÇOS EXECUTADOS'!$F65=0,0,(COUNTIF('SERVIÇOS EXECUTADOS'!$I65:$DH65,ET$10)/'SERVIÇOS EXECUTADOS'!$F65*100))</f>
        <v>0</v>
      </c>
      <c r="EU65" s="62">
        <f>IF('SERVIÇOS EXECUTADOS'!$F65=0,0,(COUNTIF('SERVIÇOS EXECUTADOS'!$I65:$DH65,EU$10)/'SERVIÇOS EXECUTADOS'!$F65*100))</f>
        <v>0</v>
      </c>
      <c r="EV65" s="62">
        <f>IF('SERVIÇOS EXECUTADOS'!$F65=0,0,(COUNTIF('SERVIÇOS EXECUTADOS'!$I65:$DH65,EV$10)/'SERVIÇOS EXECUTADOS'!$F65*100))</f>
        <v>0</v>
      </c>
      <c r="EW65" s="62">
        <f>IF('SERVIÇOS EXECUTADOS'!$F65=0,0,(COUNTIF('SERVIÇOS EXECUTADOS'!$I65:$DH65,EW$10)/'SERVIÇOS EXECUTADOS'!$F65*100))</f>
        <v>0</v>
      </c>
    </row>
    <row r="66" spans="1:153" ht="12" customHeight="1" outlineLevel="2">
      <c r="A66" s="1"/>
      <c r="B66" s="197" t="s">
        <v>129</v>
      </c>
      <c r="C66" s="196" t="s">
        <v>130</v>
      </c>
      <c r="D66" s="485"/>
      <c r="E66" s="192">
        <f t="shared" si="4"/>
        <v>0</v>
      </c>
      <c r="F66" s="489"/>
      <c r="G66" s="271" t="s">
        <v>122</v>
      </c>
      <c r="H66" s="132">
        <f t="shared" si="5"/>
        <v>0</v>
      </c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59"/>
      <c r="DE66" s="59"/>
      <c r="DF66" s="59"/>
      <c r="DG66" s="59"/>
      <c r="DH66" s="59"/>
      <c r="DI66" s="60">
        <f t="shared" si="21"/>
        <v>0</v>
      </c>
      <c r="DJ66" s="61">
        <f t="shared" si="22"/>
        <v>0</v>
      </c>
      <c r="DK66" s="61">
        <f t="shared" si="23"/>
        <v>0</v>
      </c>
      <c r="DL66" s="62">
        <f t="shared" si="24"/>
        <v>0</v>
      </c>
      <c r="DM66" s="62">
        <f t="shared" si="3"/>
        <v>0</v>
      </c>
      <c r="DN66" s="64" t="str">
        <f t="shared" si="25"/>
        <v/>
      </c>
      <c r="DO66" s="252" t="b">
        <f t="shared" si="2"/>
        <v>0</v>
      </c>
      <c r="DP66" s="188"/>
      <c r="DS66" s="62">
        <f>IF('SERVIÇOS EXECUTADOS'!$F66=0,0,(COUNTIF('SERVIÇOS EXECUTADOS'!$I66:$DH66,DS$10)/'SERVIÇOS EXECUTADOS'!$F66*100))</f>
        <v>0</v>
      </c>
      <c r="DT66" s="62">
        <f>IF('SERVIÇOS EXECUTADOS'!$F66=0,0,(COUNTIF('SERVIÇOS EXECUTADOS'!$I66:$DH66,DT$10)/'SERVIÇOS EXECUTADOS'!$F66*100))</f>
        <v>0</v>
      </c>
      <c r="DU66" s="62">
        <f>IF('SERVIÇOS EXECUTADOS'!$F66=0,0,(COUNTIF('SERVIÇOS EXECUTADOS'!$I66:$DH66,DU$10)/'SERVIÇOS EXECUTADOS'!$F66*100))</f>
        <v>0</v>
      </c>
      <c r="DV66" s="62">
        <f>IF('SERVIÇOS EXECUTADOS'!$F66=0,0,(COUNTIF('SERVIÇOS EXECUTADOS'!$I66:$DH66,DV$10)/'SERVIÇOS EXECUTADOS'!$F66*100))</f>
        <v>0</v>
      </c>
      <c r="DW66" s="62">
        <f>IF('SERVIÇOS EXECUTADOS'!$F66=0,0,(COUNTIF('SERVIÇOS EXECUTADOS'!$I66:$DH66,DW$10)/'SERVIÇOS EXECUTADOS'!$F66*100))</f>
        <v>0</v>
      </c>
      <c r="DX66" s="62">
        <f>IF('SERVIÇOS EXECUTADOS'!$F66=0,0,(COUNTIF('SERVIÇOS EXECUTADOS'!$I66:$DH66,DX$10)/'SERVIÇOS EXECUTADOS'!$F66*100))</f>
        <v>0</v>
      </c>
      <c r="DY66" s="62">
        <f>IF('SERVIÇOS EXECUTADOS'!$F66=0,0,(COUNTIF('SERVIÇOS EXECUTADOS'!$I66:$DH66,DY$10)/'SERVIÇOS EXECUTADOS'!$F66*100))</f>
        <v>0</v>
      </c>
      <c r="DZ66" s="62">
        <f>IF('SERVIÇOS EXECUTADOS'!$F66=0,0,(COUNTIF('SERVIÇOS EXECUTADOS'!$I66:$DH66,DZ$10)/'SERVIÇOS EXECUTADOS'!$F66*100))</f>
        <v>0</v>
      </c>
      <c r="EA66" s="62">
        <f>IF('SERVIÇOS EXECUTADOS'!$F66=0,0,(COUNTIF('SERVIÇOS EXECUTADOS'!$I66:$DH66,EA$10)/'SERVIÇOS EXECUTADOS'!$F66*100))</f>
        <v>0</v>
      </c>
      <c r="EB66" s="62">
        <f>IF('SERVIÇOS EXECUTADOS'!$F66=0,0,(COUNTIF('SERVIÇOS EXECUTADOS'!$I66:$DH66,EB$10)/'SERVIÇOS EXECUTADOS'!$F66*100))</f>
        <v>0</v>
      </c>
      <c r="EC66" s="62">
        <f>IF('SERVIÇOS EXECUTADOS'!$F66=0,0,(COUNTIF('SERVIÇOS EXECUTADOS'!$I66:$DH66,EC$10)/'SERVIÇOS EXECUTADOS'!$F66*100))</f>
        <v>0</v>
      </c>
      <c r="ED66" s="62">
        <f>IF('SERVIÇOS EXECUTADOS'!$F66=0,0,(COUNTIF('SERVIÇOS EXECUTADOS'!$I66:$DH66,ED$10)/'SERVIÇOS EXECUTADOS'!$F66*100))</f>
        <v>0</v>
      </c>
      <c r="EE66" s="62">
        <f>IF('SERVIÇOS EXECUTADOS'!$F66=0,0,(COUNTIF('SERVIÇOS EXECUTADOS'!$I66:$DH66,EE$10)/'SERVIÇOS EXECUTADOS'!$F66*100))</f>
        <v>0</v>
      </c>
      <c r="EF66" s="62">
        <f>IF('SERVIÇOS EXECUTADOS'!$F66=0,0,(COUNTIF('SERVIÇOS EXECUTADOS'!$I66:$DH66,EF$10)/'SERVIÇOS EXECUTADOS'!$F66*100))</f>
        <v>0</v>
      </c>
      <c r="EG66" s="62">
        <f>IF('SERVIÇOS EXECUTADOS'!$F66=0,0,(COUNTIF('SERVIÇOS EXECUTADOS'!$I66:$DH66,EG$10)/'SERVIÇOS EXECUTADOS'!$F66*100))</f>
        <v>0</v>
      </c>
      <c r="EH66" s="62">
        <f>IF('SERVIÇOS EXECUTADOS'!$F66=0,0,(COUNTIF('SERVIÇOS EXECUTADOS'!$I66:$DH66,EH$10)/'SERVIÇOS EXECUTADOS'!$F66*100))</f>
        <v>0</v>
      </c>
      <c r="EI66" s="62">
        <f>IF('SERVIÇOS EXECUTADOS'!$F66=0,0,(COUNTIF('SERVIÇOS EXECUTADOS'!$I66:$DH66,EI$10)/'SERVIÇOS EXECUTADOS'!$F66*100))</f>
        <v>0</v>
      </c>
      <c r="EJ66" s="62">
        <f>IF('SERVIÇOS EXECUTADOS'!$F66=0,0,(COUNTIF('SERVIÇOS EXECUTADOS'!$I66:$DH66,EJ$10)/'SERVIÇOS EXECUTADOS'!$F66*100))</f>
        <v>0</v>
      </c>
      <c r="EK66" s="62">
        <f>IF('SERVIÇOS EXECUTADOS'!$F66=0,0,(COUNTIF('SERVIÇOS EXECUTADOS'!$I66:$DH66,EK$10)/'SERVIÇOS EXECUTADOS'!$F66*100))</f>
        <v>0</v>
      </c>
      <c r="EL66" s="62">
        <f>IF('SERVIÇOS EXECUTADOS'!$F66=0,0,(COUNTIF('SERVIÇOS EXECUTADOS'!$I66:$DH66,EL$10)/'SERVIÇOS EXECUTADOS'!$F66*100))</f>
        <v>0</v>
      </c>
      <c r="EM66" s="62">
        <f>IF('SERVIÇOS EXECUTADOS'!$F66=0,0,(COUNTIF('SERVIÇOS EXECUTADOS'!$I66:$DH66,EM$10)/'SERVIÇOS EXECUTADOS'!$F66*100))</f>
        <v>0</v>
      </c>
      <c r="EN66" s="62">
        <f>IF('SERVIÇOS EXECUTADOS'!$F66=0,0,(COUNTIF('SERVIÇOS EXECUTADOS'!$I66:$DH66,EN$10)/'SERVIÇOS EXECUTADOS'!$F66*100))</f>
        <v>0</v>
      </c>
      <c r="EO66" s="62">
        <f>IF('SERVIÇOS EXECUTADOS'!$F66=0,0,(COUNTIF('SERVIÇOS EXECUTADOS'!$I66:$DH66,EO$10)/'SERVIÇOS EXECUTADOS'!$F66*100))</f>
        <v>0</v>
      </c>
      <c r="EP66" s="62">
        <f>IF('SERVIÇOS EXECUTADOS'!$F66=0,0,(COUNTIF('SERVIÇOS EXECUTADOS'!$I66:$DH66,EP$10)/'SERVIÇOS EXECUTADOS'!$F66*100))</f>
        <v>0</v>
      </c>
      <c r="EQ66" s="62">
        <f>IF('SERVIÇOS EXECUTADOS'!$F66=0,0,(COUNTIF('SERVIÇOS EXECUTADOS'!$I66:$DH66,EQ$10)/'SERVIÇOS EXECUTADOS'!$F66*100))</f>
        <v>0</v>
      </c>
      <c r="ER66" s="62">
        <f>IF('SERVIÇOS EXECUTADOS'!$F66=0,0,(COUNTIF('SERVIÇOS EXECUTADOS'!$I66:$DH66,ER$10)/'SERVIÇOS EXECUTADOS'!$F66*100))</f>
        <v>0</v>
      </c>
      <c r="ES66" s="62">
        <f>IF('SERVIÇOS EXECUTADOS'!$F66=0,0,(COUNTIF('SERVIÇOS EXECUTADOS'!$I66:$DH66,ES$10)/'SERVIÇOS EXECUTADOS'!$F66*100))</f>
        <v>0</v>
      </c>
      <c r="ET66" s="62">
        <f>IF('SERVIÇOS EXECUTADOS'!$F66=0,0,(COUNTIF('SERVIÇOS EXECUTADOS'!$I66:$DH66,ET$10)/'SERVIÇOS EXECUTADOS'!$F66*100))</f>
        <v>0</v>
      </c>
      <c r="EU66" s="62">
        <f>IF('SERVIÇOS EXECUTADOS'!$F66=0,0,(COUNTIF('SERVIÇOS EXECUTADOS'!$I66:$DH66,EU$10)/'SERVIÇOS EXECUTADOS'!$F66*100))</f>
        <v>0</v>
      </c>
      <c r="EV66" s="62">
        <f>IF('SERVIÇOS EXECUTADOS'!$F66=0,0,(COUNTIF('SERVIÇOS EXECUTADOS'!$I66:$DH66,EV$10)/'SERVIÇOS EXECUTADOS'!$F66*100))</f>
        <v>0</v>
      </c>
      <c r="EW66" s="62">
        <f>IF('SERVIÇOS EXECUTADOS'!$F66=0,0,(COUNTIF('SERVIÇOS EXECUTADOS'!$I66:$DH66,EW$10)/'SERVIÇOS EXECUTADOS'!$F66*100))</f>
        <v>0</v>
      </c>
    </row>
    <row r="67" spans="1:153" ht="12" customHeight="1" outlineLevel="2">
      <c r="A67" s="1"/>
      <c r="B67" s="197" t="s">
        <v>131</v>
      </c>
      <c r="C67" s="196" t="s">
        <v>132</v>
      </c>
      <c r="D67" s="491"/>
      <c r="E67" s="192">
        <f t="shared" si="4"/>
        <v>0</v>
      </c>
      <c r="F67" s="489"/>
      <c r="G67" s="271" t="s">
        <v>122</v>
      </c>
      <c r="H67" s="132">
        <f t="shared" si="5"/>
        <v>0</v>
      </c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59"/>
      <c r="DC67" s="59"/>
      <c r="DD67" s="59"/>
      <c r="DE67" s="59"/>
      <c r="DF67" s="59"/>
      <c r="DG67" s="59"/>
      <c r="DH67" s="59"/>
      <c r="DI67" s="60">
        <f t="shared" si="21"/>
        <v>0</v>
      </c>
      <c r="DJ67" s="61">
        <f t="shared" si="22"/>
        <v>0</v>
      </c>
      <c r="DK67" s="61">
        <f t="shared" si="23"/>
        <v>0</v>
      </c>
      <c r="DL67" s="62">
        <f t="shared" si="24"/>
        <v>0</v>
      </c>
      <c r="DM67" s="62">
        <f t="shared" si="3"/>
        <v>0</v>
      </c>
      <c r="DN67" s="64" t="str">
        <f t="shared" si="25"/>
        <v/>
      </c>
      <c r="DO67" s="252" t="b">
        <f t="shared" si="2"/>
        <v>0</v>
      </c>
      <c r="DP67" s="188"/>
      <c r="DS67" s="62">
        <f>IF('SERVIÇOS EXECUTADOS'!$F67=0,0,(COUNTIF('SERVIÇOS EXECUTADOS'!$I67:$DH67,DS$10)/'SERVIÇOS EXECUTADOS'!$F67*100))</f>
        <v>0</v>
      </c>
      <c r="DT67" s="62">
        <f>IF('SERVIÇOS EXECUTADOS'!$F67=0,0,(COUNTIF('SERVIÇOS EXECUTADOS'!$I67:$DH67,DT$10)/'SERVIÇOS EXECUTADOS'!$F67*100))</f>
        <v>0</v>
      </c>
      <c r="DU67" s="62">
        <f>IF('SERVIÇOS EXECUTADOS'!$F67=0,0,(COUNTIF('SERVIÇOS EXECUTADOS'!$I67:$DH67,DU$10)/'SERVIÇOS EXECUTADOS'!$F67*100))</f>
        <v>0</v>
      </c>
      <c r="DV67" s="62">
        <f>IF('SERVIÇOS EXECUTADOS'!$F67=0,0,(COUNTIF('SERVIÇOS EXECUTADOS'!$I67:$DH67,DV$10)/'SERVIÇOS EXECUTADOS'!$F67*100))</f>
        <v>0</v>
      </c>
      <c r="DW67" s="62">
        <f>IF('SERVIÇOS EXECUTADOS'!$F67=0,0,(COUNTIF('SERVIÇOS EXECUTADOS'!$I67:$DH67,DW$10)/'SERVIÇOS EXECUTADOS'!$F67*100))</f>
        <v>0</v>
      </c>
      <c r="DX67" s="62">
        <f>IF('SERVIÇOS EXECUTADOS'!$F67=0,0,(COUNTIF('SERVIÇOS EXECUTADOS'!$I67:$DH67,DX$10)/'SERVIÇOS EXECUTADOS'!$F67*100))</f>
        <v>0</v>
      </c>
      <c r="DY67" s="62">
        <f>IF('SERVIÇOS EXECUTADOS'!$F67=0,0,(COUNTIF('SERVIÇOS EXECUTADOS'!$I67:$DH67,DY$10)/'SERVIÇOS EXECUTADOS'!$F67*100))</f>
        <v>0</v>
      </c>
      <c r="DZ67" s="62">
        <f>IF('SERVIÇOS EXECUTADOS'!$F67=0,0,(COUNTIF('SERVIÇOS EXECUTADOS'!$I67:$DH67,DZ$10)/'SERVIÇOS EXECUTADOS'!$F67*100))</f>
        <v>0</v>
      </c>
      <c r="EA67" s="62">
        <f>IF('SERVIÇOS EXECUTADOS'!$F67=0,0,(COUNTIF('SERVIÇOS EXECUTADOS'!$I67:$DH67,EA$10)/'SERVIÇOS EXECUTADOS'!$F67*100))</f>
        <v>0</v>
      </c>
      <c r="EB67" s="62">
        <f>IF('SERVIÇOS EXECUTADOS'!$F67=0,0,(COUNTIF('SERVIÇOS EXECUTADOS'!$I67:$DH67,EB$10)/'SERVIÇOS EXECUTADOS'!$F67*100))</f>
        <v>0</v>
      </c>
      <c r="EC67" s="62">
        <f>IF('SERVIÇOS EXECUTADOS'!$F67=0,0,(COUNTIF('SERVIÇOS EXECUTADOS'!$I67:$DH67,EC$10)/'SERVIÇOS EXECUTADOS'!$F67*100))</f>
        <v>0</v>
      </c>
      <c r="ED67" s="62">
        <f>IF('SERVIÇOS EXECUTADOS'!$F67=0,0,(COUNTIF('SERVIÇOS EXECUTADOS'!$I67:$DH67,ED$10)/'SERVIÇOS EXECUTADOS'!$F67*100))</f>
        <v>0</v>
      </c>
      <c r="EE67" s="62">
        <f>IF('SERVIÇOS EXECUTADOS'!$F67=0,0,(COUNTIF('SERVIÇOS EXECUTADOS'!$I67:$DH67,EE$10)/'SERVIÇOS EXECUTADOS'!$F67*100))</f>
        <v>0</v>
      </c>
      <c r="EF67" s="62">
        <f>IF('SERVIÇOS EXECUTADOS'!$F67=0,0,(COUNTIF('SERVIÇOS EXECUTADOS'!$I67:$DH67,EF$10)/'SERVIÇOS EXECUTADOS'!$F67*100))</f>
        <v>0</v>
      </c>
      <c r="EG67" s="62">
        <f>IF('SERVIÇOS EXECUTADOS'!$F67=0,0,(COUNTIF('SERVIÇOS EXECUTADOS'!$I67:$DH67,EG$10)/'SERVIÇOS EXECUTADOS'!$F67*100))</f>
        <v>0</v>
      </c>
      <c r="EH67" s="62">
        <f>IF('SERVIÇOS EXECUTADOS'!$F67=0,0,(COUNTIF('SERVIÇOS EXECUTADOS'!$I67:$DH67,EH$10)/'SERVIÇOS EXECUTADOS'!$F67*100))</f>
        <v>0</v>
      </c>
      <c r="EI67" s="62">
        <f>IF('SERVIÇOS EXECUTADOS'!$F67=0,0,(COUNTIF('SERVIÇOS EXECUTADOS'!$I67:$DH67,EI$10)/'SERVIÇOS EXECUTADOS'!$F67*100))</f>
        <v>0</v>
      </c>
      <c r="EJ67" s="62">
        <f>IF('SERVIÇOS EXECUTADOS'!$F67=0,0,(COUNTIF('SERVIÇOS EXECUTADOS'!$I67:$DH67,EJ$10)/'SERVIÇOS EXECUTADOS'!$F67*100))</f>
        <v>0</v>
      </c>
      <c r="EK67" s="62">
        <f>IF('SERVIÇOS EXECUTADOS'!$F67=0,0,(COUNTIF('SERVIÇOS EXECUTADOS'!$I67:$DH67,EK$10)/'SERVIÇOS EXECUTADOS'!$F67*100))</f>
        <v>0</v>
      </c>
      <c r="EL67" s="62">
        <f>IF('SERVIÇOS EXECUTADOS'!$F67=0,0,(COUNTIF('SERVIÇOS EXECUTADOS'!$I67:$DH67,EL$10)/'SERVIÇOS EXECUTADOS'!$F67*100))</f>
        <v>0</v>
      </c>
      <c r="EM67" s="62">
        <f>IF('SERVIÇOS EXECUTADOS'!$F67=0,0,(COUNTIF('SERVIÇOS EXECUTADOS'!$I67:$DH67,EM$10)/'SERVIÇOS EXECUTADOS'!$F67*100))</f>
        <v>0</v>
      </c>
      <c r="EN67" s="62">
        <f>IF('SERVIÇOS EXECUTADOS'!$F67=0,0,(COUNTIF('SERVIÇOS EXECUTADOS'!$I67:$DH67,EN$10)/'SERVIÇOS EXECUTADOS'!$F67*100))</f>
        <v>0</v>
      </c>
      <c r="EO67" s="62">
        <f>IF('SERVIÇOS EXECUTADOS'!$F67=0,0,(COUNTIF('SERVIÇOS EXECUTADOS'!$I67:$DH67,EO$10)/'SERVIÇOS EXECUTADOS'!$F67*100))</f>
        <v>0</v>
      </c>
      <c r="EP67" s="62">
        <f>IF('SERVIÇOS EXECUTADOS'!$F67=0,0,(COUNTIF('SERVIÇOS EXECUTADOS'!$I67:$DH67,EP$10)/'SERVIÇOS EXECUTADOS'!$F67*100))</f>
        <v>0</v>
      </c>
      <c r="EQ67" s="62">
        <f>IF('SERVIÇOS EXECUTADOS'!$F67=0,0,(COUNTIF('SERVIÇOS EXECUTADOS'!$I67:$DH67,EQ$10)/'SERVIÇOS EXECUTADOS'!$F67*100))</f>
        <v>0</v>
      </c>
      <c r="ER67" s="62">
        <f>IF('SERVIÇOS EXECUTADOS'!$F67=0,0,(COUNTIF('SERVIÇOS EXECUTADOS'!$I67:$DH67,ER$10)/'SERVIÇOS EXECUTADOS'!$F67*100))</f>
        <v>0</v>
      </c>
      <c r="ES67" s="62">
        <f>IF('SERVIÇOS EXECUTADOS'!$F67=0,0,(COUNTIF('SERVIÇOS EXECUTADOS'!$I67:$DH67,ES$10)/'SERVIÇOS EXECUTADOS'!$F67*100))</f>
        <v>0</v>
      </c>
      <c r="ET67" s="62">
        <f>IF('SERVIÇOS EXECUTADOS'!$F67=0,0,(COUNTIF('SERVIÇOS EXECUTADOS'!$I67:$DH67,ET$10)/'SERVIÇOS EXECUTADOS'!$F67*100))</f>
        <v>0</v>
      </c>
      <c r="EU67" s="62">
        <f>IF('SERVIÇOS EXECUTADOS'!$F67=0,0,(COUNTIF('SERVIÇOS EXECUTADOS'!$I67:$DH67,EU$10)/'SERVIÇOS EXECUTADOS'!$F67*100))</f>
        <v>0</v>
      </c>
      <c r="EV67" s="62">
        <f>IF('SERVIÇOS EXECUTADOS'!$F67=0,0,(COUNTIF('SERVIÇOS EXECUTADOS'!$I67:$DH67,EV$10)/'SERVIÇOS EXECUTADOS'!$F67*100))</f>
        <v>0</v>
      </c>
      <c r="EW67" s="62">
        <f>IF('SERVIÇOS EXECUTADOS'!$F67=0,0,(COUNTIF('SERVIÇOS EXECUTADOS'!$I67:$DH67,EW$10)/'SERVIÇOS EXECUTADOS'!$F67*100))</f>
        <v>0</v>
      </c>
    </row>
    <row r="68" spans="1:153" ht="12" customHeight="1" outlineLevel="2">
      <c r="A68" s="1"/>
      <c r="B68" s="197" t="s">
        <v>133</v>
      </c>
      <c r="C68" s="196"/>
      <c r="D68" s="485"/>
      <c r="E68" s="192">
        <f t="shared" si="4"/>
        <v>0</v>
      </c>
      <c r="F68" s="489"/>
      <c r="G68" s="271" t="s">
        <v>122</v>
      </c>
      <c r="H68" s="132">
        <f t="shared" si="5"/>
        <v>0</v>
      </c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59"/>
      <c r="CW68" s="59"/>
      <c r="CX68" s="59"/>
      <c r="CY68" s="59"/>
      <c r="CZ68" s="59"/>
      <c r="DA68" s="59"/>
      <c r="DB68" s="59"/>
      <c r="DC68" s="59"/>
      <c r="DD68" s="59"/>
      <c r="DE68" s="59"/>
      <c r="DF68" s="59"/>
      <c r="DG68" s="59"/>
      <c r="DH68" s="59"/>
      <c r="DI68" s="60">
        <f t="shared" si="21"/>
        <v>0</v>
      </c>
      <c r="DJ68" s="61">
        <f t="shared" si="22"/>
        <v>0</v>
      </c>
      <c r="DK68" s="61">
        <f t="shared" si="23"/>
        <v>0</v>
      </c>
      <c r="DL68" s="62">
        <f t="shared" si="24"/>
        <v>0</v>
      </c>
      <c r="DM68" s="62">
        <f t="shared" si="3"/>
        <v>0</v>
      </c>
      <c r="DN68" s="64" t="str">
        <f t="shared" si="25"/>
        <v/>
      </c>
      <c r="DO68" s="252" t="b">
        <f t="shared" si="2"/>
        <v>0</v>
      </c>
      <c r="DP68" s="188"/>
      <c r="DS68" s="62">
        <f>IF('SERVIÇOS EXECUTADOS'!$F68=0,0,(COUNTIF('SERVIÇOS EXECUTADOS'!$I68:$DH68,DS$10)/'SERVIÇOS EXECUTADOS'!$F68*100))</f>
        <v>0</v>
      </c>
      <c r="DT68" s="62">
        <f>IF('SERVIÇOS EXECUTADOS'!$F68=0,0,(COUNTIF('SERVIÇOS EXECUTADOS'!$I68:$DH68,DT$10)/'SERVIÇOS EXECUTADOS'!$F68*100))</f>
        <v>0</v>
      </c>
      <c r="DU68" s="62">
        <f>IF('SERVIÇOS EXECUTADOS'!$F68=0,0,(COUNTIF('SERVIÇOS EXECUTADOS'!$I68:$DH68,DU$10)/'SERVIÇOS EXECUTADOS'!$F68*100))</f>
        <v>0</v>
      </c>
      <c r="DV68" s="62">
        <f>IF('SERVIÇOS EXECUTADOS'!$F68=0,0,(COUNTIF('SERVIÇOS EXECUTADOS'!$I68:$DH68,DV$10)/'SERVIÇOS EXECUTADOS'!$F68*100))</f>
        <v>0</v>
      </c>
      <c r="DW68" s="62">
        <f>IF('SERVIÇOS EXECUTADOS'!$F68=0,0,(COUNTIF('SERVIÇOS EXECUTADOS'!$I68:$DH68,DW$10)/'SERVIÇOS EXECUTADOS'!$F68*100))</f>
        <v>0</v>
      </c>
      <c r="DX68" s="62">
        <f>IF('SERVIÇOS EXECUTADOS'!$F68=0,0,(COUNTIF('SERVIÇOS EXECUTADOS'!$I68:$DH68,DX$10)/'SERVIÇOS EXECUTADOS'!$F68*100))</f>
        <v>0</v>
      </c>
      <c r="DY68" s="62">
        <f>IF('SERVIÇOS EXECUTADOS'!$F68=0,0,(COUNTIF('SERVIÇOS EXECUTADOS'!$I68:$DH68,DY$10)/'SERVIÇOS EXECUTADOS'!$F68*100))</f>
        <v>0</v>
      </c>
      <c r="DZ68" s="62">
        <f>IF('SERVIÇOS EXECUTADOS'!$F68=0,0,(COUNTIF('SERVIÇOS EXECUTADOS'!$I68:$DH68,DZ$10)/'SERVIÇOS EXECUTADOS'!$F68*100))</f>
        <v>0</v>
      </c>
      <c r="EA68" s="62">
        <f>IF('SERVIÇOS EXECUTADOS'!$F68=0,0,(COUNTIF('SERVIÇOS EXECUTADOS'!$I68:$DH68,EA$10)/'SERVIÇOS EXECUTADOS'!$F68*100))</f>
        <v>0</v>
      </c>
      <c r="EB68" s="62">
        <f>IF('SERVIÇOS EXECUTADOS'!$F68=0,0,(COUNTIF('SERVIÇOS EXECUTADOS'!$I68:$DH68,EB$10)/'SERVIÇOS EXECUTADOS'!$F68*100))</f>
        <v>0</v>
      </c>
      <c r="EC68" s="62">
        <f>IF('SERVIÇOS EXECUTADOS'!$F68=0,0,(COUNTIF('SERVIÇOS EXECUTADOS'!$I68:$DH68,EC$10)/'SERVIÇOS EXECUTADOS'!$F68*100))</f>
        <v>0</v>
      </c>
      <c r="ED68" s="62">
        <f>IF('SERVIÇOS EXECUTADOS'!$F68=0,0,(COUNTIF('SERVIÇOS EXECUTADOS'!$I68:$DH68,ED$10)/'SERVIÇOS EXECUTADOS'!$F68*100))</f>
        <v>0</v>
      </c>
      <c r="EE68" s="62">
        <f>IF('SERVIÇOS EXECUTADOS'!$F68=0,0,(COUNTIF('SERVIÇOS EXECUTADOS'!$I68:$DH68,EE$10)/'SERVIÇOS EXECUTADOS'!$F68*100))</f>
        <v>0</v>
      </c>
      <c r="EF68" s="62">
        <f>IF('SERVIÇOS EXECUTADOS'!$F68=0,0,(COUNTIF('SERVIÇOS EXECUTADOS'!$I68:$DH68,EF$10)/'SERVIÇOS EXECUTADOS'!$F68*100))</f>
        <v>0</v>
      </c>
      <c r="EG68" s="62">
        <f>IF('SERVIÇOS EXECUTADOS'!$F68=0,0,(COUNTIF('SERVIÇOS EXECUTADOS'!$I68:$DH68,EG$10)/'SERVIÇOS EXECUTADOS'!$F68*100))</f>
        <v>0</v>
      </c>
      <c r="EH68" s="62">
        <f>IF('SERVIÇOS EXECUTADOS'!$F68=0,0,(COUNTIF('SERVIÇOS EXECUTADOS'!$I68:$DH68,EH$10)/'SERVIÇOS EXECUTADOS'!$F68*100))</f>
        <v>0</v>
      </c>
      <c r="EI68" s="62">
        <f>IF('SERVIÇOS EXECUTADOS'!$F68=0,0,(COUNTIF('SERVIÇOS EXECUTADOS'!$I68:$DH68,EI$10)/'SERVIÇOS EXECUTADOS'!$F68*100))</f>
        <v>0</v>
      </c>
      <c r="EJ68" s="62">
        <f>IF('SERVIÇOS EXECUTADOS'!$F68=0,0,(COUNTIF('SERVIÇOS EXECUTADOS'!$I68:$DH68,EJ$10)/'SERVIÇOS EXECUTADOS'!$F68*100))</f>
        <v>0</v>
      </c>
      <c r="EK68" s="62">
        <f>IF('SERVIÇOS EXECUTADOS'!$F68=0,0,(COUNTIF('SERVIÇOS EXECUTADOS'!$I68:$DH68,EK$10)/'SERVIÇOS EXECUTADOS'!$F68*100))</f>
        <v>0</v>
      </c>
      <c r="EL68" s="62">
        <f>IF('SERVIÇOS EXECUTADOS'!$F68=0,0,(COUNTIF('SERVIÇOS EXECUTADOS'!$I68:$DH68,EL$10)/'SERVIÇOS EXECUTADOS'!$F68*100))</f>
        <v>0</v>
      </c>
      <c r="EM68" s="62">
        <f>IF('SERVIÇOS EXECUTADOS'!$F68=0,0,(COUNTIF('SERVIÇOS EXECUTADOS'!$I68:$DH68,EM$10)/'SERVIÇOS EXECUTADOS'!$F68*100))</f>
        <v>0</v>
      </c>
      <c r="EN68" s="62">
        <f>IF('SERVIÇOS EXECUTADOS'!$F68=0,0,(COUNTIF('SERVIÇOS EXECUTADOS'!$I68:$DH68,EN$10)/'SERVIÇOS EXECUTADOS'!$F68*100))</f>
        <v>0</v>
      </c>
      <c r="EO68" s="62">
        <f>IF('SERVIÇOS EXECUTADOS'!$F68=0,0,(COUNTIF('SERVIÇOS EXECUTADOS'!$I68:$DH68,EO$10)/'SERVIÇOS EXECUTADOS'!$F68*100))</f>
        <v>0</v>
      </c>
      <c r="EP68" s="62">
        <f>IF('SERVIÇOS EXECUTADOS'!$F68=0,0,(COUNTIF('SERVIÇOS EXECUTADOS'!$I68:$DH68,EP$10)/'SERVIÇOS EXECUTADOS'!$F68*100))</f>
        <v>0</v>
      </c>
      <c r="EQ68" s="62">
        <f>IF('SERVIÇOS EXECUTADOS'!$F68=0,0,(COUNTIF('SERVIÇOS EXECUTADOS'!$I68:$DH68,EQ$10)/'SERVIÇOS EXECUTADOS'!$F68*100))</f>
        <v>0</v>
      </c>
      <c r="ER68" s="62">
        <f>IF('SERVIÇOS EXECUTADOS'!$F68=0,0,(COUNTIF('SERVIÇOS EXECUTADOS'!$I68:$DH68,ER$10)/'SERVIÇOS EXECUTADOS'!$F68*100))</f>
        <v>0</v>
      </c>
      <c r="ES68" s="62">
        <f>IF('SERVIÇOS EXECUTADOS'!$F68=0,0,(COUNTIF('SERVIÇOS EXECUTADOS'!$I68:$DH68,ES$10)/'SERVIÇOS EXECUTADOS'!$F68*100))</f>
        <v>0</v>
      </c>
      <c r="ET68" s="62">
        <f>IF('SERVIÇOS EXECUTADOS'!$F68=0,0,(COUNTIF('SERVIÇOS EXECUTADOS'!$I68:$DH68,ET$10)/'SERVIÇOS EXECUTADOS'!$F68*100))</f>
        <v>0</v>
      </c>
      <c r="EU68" s="62">
        <f>IF('SERVIÇOS EXECUTADOS'!$F68=0,0,(COUNTIF('SERVIÇOS EXECUTADOS'!$I68:$DH68,EU$10)/'SERVIÇOS EXECUTADOS'!$F68*100))</f>
        <v>0</v>
      </c>
      <c r="EV68" s="62">
        <f>IF('SERVIÇOS EXECUTADOS'!$F68=0,0,(COUNTIF('SERVIÇOS EXECUTADOS'!$I68:$DH68,EV$10)/'SERVIÇOS EXECUTADOS'!$F68*100))</f>
        <v>0</v>
      </c>
      <c r="EW68" s="62">
        <f>IF('SERVIÇOS EXECUTADOS'!$F68=0,0,(COUNTIF('SERVIÇOS EXECUTADOS'!$I68:$DH68,EW$10)/'SERVIÇOS EXECUTADOS'!$F68*100))</f>
        <v>0</v>
      </c>
    </row>
    <row r="69" spans="1:153" ht="12" customHeight="1" outlineLevel="2">
      <c r="A69" s="1"/>
      <c r="B69" s="197" t="s">
        <v>134</v>
      </c>
      <c r="C69" s="196"/>
      <c r="D69" s="485"/>
      <c r="E69" s="192">
        <f t="shared" si="4"/>
        <v>0</v>
      </c>
      <c r="F69" s="489"/>
      <c r="G69" s="271" t="s">
        <v>122</v>
      </c>
      <c r="H69" s="132">
        <f t="shared" si="5"/>
        <v>0</v>
      </c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  <c r="CX69" s="59"/>
      <c r="CY69" s="59"/>
      <c r="CZ69" s="59"/>
      <c r="DA69" s="59"/>
      <c r="DB69" s="59"/>
      <c r="DC69" s="59"/>
      <c r="DD69" s="59"/>
      <c r="DE69" s="59"/>
      <c r="DF69" s="59"/>
      <c r="DG69" s="59"/>
      <c r="DH69" s="59"/>
      <c r="DI69" s="60">
        <f t="shared" si="21"/>
        <v>0</v>
      </c>
      <c r="DJ69" s="61">
        <f t="shared" si="22"/>
        <v>0</v>
      </c>
      <c r="DK69" s="61">
        <f t="shared" si="23"/>
        <v>0</v>
      </c>
      <c r="DL69" s="62">
        <f t="shared" si="24"/>
        <v>0</v>
      </c>
      <c r="DM69" s="62">
        <f t="shared" si="3"/>
        <v>0</v>
      </c>
      <c r="DN69" s="64" t="str">
        <f t="shared" si="25"/>
        <v/>
      </c>
      <c r="DO69" s="252" t="b">
        <f t="shared" si="2"/>
        <v>0</v>
      </c>
      <c r="DP69" s="188"/>
      <c r="DS69" s="62">
        <f>IF('SERVIÇOS EXECUTADOS'!$F69=0,0,(COUNTIF('SERVIÇOS EXECUTADOS'!$I69:$DH69,DS$10)/'SERVIÇOS EXECUTADOS'!$F69*100))</f>
        <v>0</v>
      </c>
      <c r="DT69" s="62">
        <f>IF('SERVIÇOS EXECUTADOS'!$F69=0,0,(COUNTIF('SERVIÇOS EXECUTADOS'!$I69:$DH69,DT$10)/'SERVIÇOS EXECUTADOS'!$F69*100))</f>
        <v>0</v>
      </c>
      <c r="DU69" s="62">
        <f>IF('SERVIÇOS EXECUTADOS'!$F69=0,0,(COUNTIF('SERVIÇOS EXECUTADOS'!$I69:$DH69,DU$10)/'SERVIÇOS EXECUTADOS'!$F69*100))</f>
        <v>0</v>
      </c>
      <c r="DV69" s="62">
        <f>IF('SERVIÇOS EXECUTADOS'!$F69=0,0,(COUNTIF('SERVIÇOS EXECUTADOS'!$I69:$DH69,DV$10)/'SERVIÇOS EXECUTADOS'!$F69*100))</f>
        <v>0</v>
      </c>
      <c r="DW69" s="62">
        <f>IF('SERVIÇOS EXECUTADOS'!$F69=0,0,(COUNTIF('SERVIÇOS EXECUTADOS'!$I69:$DH69,DW$10)/'SERVIÇOS EXECUTADOS'!$F69*100))</f>
        <v>0</v>
      </c>
      <c r="DX69" s="62">
        <f>IF('SERVIÇOS EXECUTADOS'!$F69=0,0,(COUNTIF('SERVIÇOS EXECUTADOS'!$I69:$DH69,DX$10)/'SERVIÇOS EXECUTADOS'!$F69*100))</f>
        <v>0</v>
      </c>
      <c r="DY69" s="62">
        <f>IF('SERVIÇOS EXECUTADOS'!$F69=0,0,(COUNTIF('SERVIÇOS EXECUTADOS'!$I69:$DH69,DY$10)/'SERVIÇOS EXECUTADOS'!$F69*100))</f>
        <v>0</v>
      </c>
      <c r="DZ69" s="62">
        <f>IF('SERVIÇOS EXECUTADOS'!$F69=0,0,(COUNTIF('SERVIÇOS EXECUTADOS'!$I69:$DH69,DZ$10)/'SERVIÇOS EXECUTADOS'!$F69*100))</f>
        <v>0</v>
      </c>
      <c r="EA69" s="62">
        <f>IF('SERVIÇOS EXECUTADOS'!$F69=0,0,(COUNTIF('SERVIÇOS EXECUTADOS'!$I69:$DH69,EA$10)/'SERVIÇOS EXECUTADOS'!$F69*100))</f>
        <v>0</v>
      </c>
      <c r="EB69" s="62">
        <f>IF('SERVIÇOS EXECUTADOS'!$F69=0,0,(COUNTIF('SERVIÇOS EXECUTADOS'!$I69:$DH69,EB$10)/'SERVIÇOS EXECUTADOS'!$F69*100))</f>
        <v>0</v>
      </c>
      <c r="EC69" s="62">
        <f>IF('SERVIÇOS EXECUTADOS'!$F69=0,0,(COUNTIF('SERVIÇOS EXECUTADOS'!$I69:$DH69,EC$10)/'SERVIÇOS EXECUTADOS'!$F69*100))</f>
        <v>0</v>
      </c>
      <c r="ED69" s="62">
        <f>IF('SERVIÇOS EXECUTADOS'!$F69=0,0,(COUNTIF('SERVIÇOS EXECUTADOS'!$I69:$DH69,ED$10)/'SERVIÇOS EXECUTADOS'!$F69*100))</f>
        <v>0</v>
      </c>
      <c r="EE69" s="62">
        <f>IF('SERVIÇOS EXECUTADOS'!$F69=0,0,(COUNTIF('SERVIÇOS EXECUTADOS'!$I69:$DH69,EE$10)/'SERVIÇOS EXECUTADOS'!$F69*100))</f>
        <v>0</v>
      </c>
      <c r="EF69" s="62">
        <f>IF('SERVIÇOS EXECUTADOS'!$F69=0,0,(COUNTIF('SERVIÇOS EXECUTADOS'!$I69:$DH69,EF$10)/'SERVIÇOS EXECUTADOS'!$F69*100))</f>
        <v>0</v>
      </c>
      <c r="EG69" s="62">
        <f>IF('SERVIÇOS EXECUTADOS'!$F69=0,0,(COUNTIF('SERVIÇOS EXECUTADOS'!$I69:$DH69,EG$10)/'SERVIÇOS EXECUTADOS'!$F69*100))</f>
        <v>0</v>
      </c>
      <c r="EH69" s="62">
        <f>IF('SERVIÇOS EXECUTADOS'!$F69=0,0,(COUNTIF('SERVIÇOS EXECUTADOS'!$I69:$DH69,EH$10)/'SERVIÇOS EXECUTADOS'!$F69*100))</f>
        <v>0</v>
      </c>
      <c r="EI69" s="62">
        <f>IF('SERVIÇOS EXECUTADOS'!$F69=0,0,(COUNTIF('SERVIÇOS EXECUTADOS'!$I69:$DH69,EI$10)/'SERVIÇOS EXECUTADOS'!$F69*100))</f>
        <v>0</v>
      </c>
      <c r="EJ69" s="62">
        <f>IF('SERVIÇOS EXECUTADOS'!$F69=0,0,(COUNTIF('SERVIÇOS EXECUTADOS'!$I69:$DH69,EJ$10)/'SERVIÇOS EXECUTADOS'!$F69*100))</f>
        <v>0</v>
      </c>
      <c r="EK69" s="62">
        <f>IF('SERVIÇOS EXECUTADOS'!$F69=0,0,(COUNTIF('SERVIÇOS EXECUTADOS'!$I69:$DH69,EK$10)/'SERVIÇOS EXECUTADOS'!$F69*100))</f>
        <v>0</v>
      </c>
      <c r="EL69" s="62">
        <f>IF('SERVIÇOS EXECUTADOS'!$F69=0,0,(COUNTIF('SERVIÇOS EXECUTADOS'!$I69:$DH69,EL$10)/'SERVIÇOS EXECUTADOS'!$F69*100))</f>
        <v>0</v>
      </c>
      <c r="EM69" s="62">
        <f>IF('SERVIÇOS EXECUTADOS'!$F69=0,0,(COUNTIF('SERVIÇOS EXECUTADOS'!$I69:$DH69,EM$10)/'SERVIÇOS EXECUTADOS'!$F69*100))</f>
        <v>0</v>
      </c>
      <c r="EN69" s="62">
        <f>IF('SERVIÇOS EXECUTADOS'!$F69=0,0,(COUNTIF('SERVIÇOS EXECUTADOS'!$I69:$DH69,EN$10)/'SERVIÇOS EXECUTADOS'!$F69*100))</f>
        <v>0</v>
      </c>
      <c r="EO69" s="62">
        <f>IF('SERVIÇOS EXECUTADOS'!$F69=0,0,(COUNTIF('SERVIÇOS EXECUTADOS'!$I69:$DH69,EO$10)/'SERVIÇOS EXECUTADOS'!$F69*100))</f>
        <v>0</v>
      </c>
      <c r="EP69" s="62">
        <f>IF('SERVIÇOS EXECUTADOS'!$F69=0,0,(COUNTIF('SERVIÇOS EXECUTADOS'!$I69:$DH69,EP$10)/'SERVIÇOS EXECUTADOS'!$F69*100))</f>
        <v>0</v>
      </c>
      <c r="EQ69" s="62">
        <f>IF('SERVIÇOS EXECUTADOS'!$F69=0,0,(COUNTIF('SERVIÇOS EXECUTADOS'!$I69:$DH69,EQ$10)/'SERVIÇOS EXECUTADOS'!$F69*100))</f>
        <v>0</v>
      </c>
      <c r="ER69" s="62">
        <f>IF('SERVIÇOS EXECUTADOS'!$F69=0,0,(COUNTIF('SERVIÇOS EXECUTADOS'!$I69:$DH69,ER$10)/'SERVIÇOS EXECUTADOS'!$F69*100))</f>
        <v>0</v>
      </c>
      <c r="ES69" s="62">
        <f>IF('SERVIÇOS EXECUTADOS'!$F69=0,0,(COUNTIF('SERVIÇOS EXECUTADOS'!$I69:$DH69,ES$10)/'SERVIÇOS EXECUTADOS'!$F69*100))</f>
        <v>0</v>
      </c>
      <c r="ET69" s="62">
        <f>IF('SERVIÇOS EXECUTADOS'!$F69=0,0,(COUNTIF('SERVIÇOS EXECUTADOS'!$I69:$DH69,ET$10)/'SERVIÇOS EXECUTADOS'!$F69*100))</f>
        <v>0</v>
      </c>
      <c r="EU69" s="62">
        <f>IF('SERVIÇOS EXECUTADOS'!$F69=0,0,(COUNTIF('SERVIÇOS EXECUTADOS'!$I69:$DH69,EU$10)/'SERVIÇOS EXECUTADOS'!$F69*100))</f>
        <v>0</v>
      </c>
      <c r="EV69" s="62">
        <f>IF('SERVIÇOS EXECUTADOS'!$F69=0,0,(COUNTIF('SERVIÇOS EXECUTADOS'!$I69:$DH69,EV$10)/'SERVIÇOS EXECUTADOS'!$F69*100))</f>
        <v>0</v>
      </c>
      <c r="EW69" s="62">
        <f>IF('SERVIÇOS EXECUTADOS'!$F69=0,0,(COUNTIF('SERVIÇOS EXECUTADOS'!$I69:$DH69,EW$10)/'SERVIÇOS EXECUTADOS'!$F69*100))</f>
        <v>0</v>
      </c>
    </row>
    <row r="70" spans="1:153" ht="12" customHeight="1" outlineLevel="2">
      <c r="A70" s="1"/>
      <c r="B70" s="197" t="s">
        <v>135</v>
      </c>
      <c r="C70" s="196"/>
      <c r="D70" s="485"/>
      <c r="E70" s="192">
        <f t="shared" si="4"/>
        <v>0</v>
      </c>
      <c r="F70" s="489"/>
      <c r="G70" s="271" t="s">
        <v>122</v>
      </c>
      <c r="H70" s="132">
        <f t="shared" si="5"/>
        <v>0</v>
      </c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9"/>
      <c r="CV70" s="59"/>
      <c r="CW70" s="59"/>
      <c r="CX70" s="59"/>
      <c r="CY70" s="59"/>
      <c r="CZ70" s="59"/>
      <c r="DA70" s="59"/>
      <c r="DB70" s="59"/>
      <c r="DC70" s="59"/>
      <c r="DD70" s="59"/>
      <c r="DE70" s="59"/>
      <c r="DF70" s="59"/>
      <c r="DG70" s="59"/>
      <c r="DH70" s="59"/>
      <c r="DI70" s="60">
        <f t="shared" si="21"/>
        <v>0</v>
      </c>
      <c r="DJ70" s="61">
        <f t="shared" si="22"/>
        <v>0</v>
      </c>
      <c r="DK70" s="61">
        <f t="shared" si="23"/>
        <v>0</v>
      </c>
      <c r="DL70" s="62">
        <f t="shared" si="24"/>
        <v>0</v>
      </c>
      <c r="DM70" s="62">
        <f t="shared" si="3"/>
        <v>0</v>
      </c>
      <c r="DN70" s="64" t="str">
        <f t="shared" si="25"/>
        <v/>
      </c>
      <c r="DO70" s="252" t="b">
        <f t="shared" si="2"/>
        <v>0</v>
      </c>
      <c r="DP70" s="188"/>
      <c r="DS70" s="62">
        <f>IF('SERVIÇOS EXECUTADOS'!$F70=0,0,(COUNTIF('SERVIÇOS EXECUTADOS'!$I70:$DH70,DS$10)/'SERVIÇOS EXECUTADOS'!$F70*100))</f>
        <v>0</v>
      </c>
      <c r="DT70" s="62">
        <f>IF('SERVIÇOS EXECUTADOS'!$F70=0,0,(COUNTIF('SERVIÇOS EXECUTADOS'!$I70:$DH70,DT$10)/'SERVIÇOS EXECUTADOS'!$F70*100))</f>
        <v>0</v>
      </c>
      <c r="DU70" s="62">
        <f>IF('SERVIÇOS EXECUTADOS'!$F70=0,0,(COUNTIF('SERVIÇOS EXECUTADOS'!$I70:$DH70,DU$10)/'SERVIÇOS EXECUTADOS'!$F70*100))</f>
        <v>0</v>
      </c>
      <c r="DV70" s="62">
        <f>IF('SERVIÇOS EXECUTADOS'!$F70=0,0,(COUNTIF('SERVIÇOS EXECUTADOS'!$I70:$DH70,DV$10)/'SERVIÇOS EXECUTADOS'!$F70*100))</f>
        <v>0</v>
      </c>
      <c r="DW70" s="62">
        <f>IF('SERVIÇOS EXECUTADOS'!$F70=0,0,(COUNTIF('SERVIÇOS EXECUTADOS'!$I70:$DH70,DW$10)/'SERVIÇOS EXECUTADOS'!$F70*100))</f>
        <v>0</v>
      </c>
      <c r="DX70" s="62">
        <f>IF('SERVIÇOS EXECUTADOS'!$F70=0,0,(COUNTIF('SERVIÇOS EXECUTADOS'!$I70:$DH70,DX$10)/'SERVIÇOS EXECUTADOS'!$F70*100))</f>
        <v>0</v>
      </c>
      <c r="DY70" s="62">
        <f>IF('SERVIÇOS EXECUTADOS'!$F70=0,0,(COUNTIF('SERVIÇOS EXECUTADOS'!$I70:$DH70,DY$10)/'SERVIÇOS EXECUTADOS'!$F70*100))</f>
        <v>0</v>
      </c>
      <c r="DZ70" s="62">
        <f>IF('SERVIÇOS EXECUTADOS'!$F70=0,0,(COUNTIF('SERVIÇOS EXECUTADOS'!$I70:$DH70,DZ$10)/'SERVIÇOS EXECUTADOS'!$F70*100))</f>
        <v>0</v>
      </c>
      <c r="EA70" s="62">
        <f>IF('SERVIÇOS EXECUTADOS'!$F70=0,0,(COUNTIF('SERVIÇOS EXECUTADOS'!$I70:$DH70,EA$10)/'SERVIÇOS EXECUTADOS'!$F70*100))</f>
        <v>0</v>
      </c>
      <c r="EB70" s="62">
        <f>IF('SERVIÇOS EXECUTADOS'!$F70=0,0,(COUNTIF('SERVIÇOS EXECUTADOS'!$I70:$DH70,EB$10)/'SERVIÇOS EXECUTADOS'!$F70*100))</f>
        <v>0</v>
      </c>
      <c r="EC70" s="62">
        <f>IF('SERVIÇOS EXECUTADOS'!$F70=0,0,(COUNTIF('SERVIÇOS EXECUTADOS'!$I70:$DH70,EC$10)/'SERVIÇOS EXECUTADOS'!$F70*100))</f>
        <v>0</v>
      </c>
      <c r="ED70" s="62">
        <f>IF('SERVIÇOS EXECUTADOS'!$F70=0,0,(COUNTIF('SERVIÇOS EXECUTADOS'!$I70:$DH70,ED$10)/'SERVIÇOS EXECUTADOS'!$F70*100))</f>
        <v>0</v>
      </c>
      <c r="EE70" s="62">
        <f>IF('SERVIÇOS EXECUTADOS'!$F70=0,0,(COUNTIF('SERVIÇOS EXECUTADOS'!$I70:$DH70,EE$10)/'SERVIÇOS EXECUTADOS'!$F70*100))</f>
        <v>0</v>
      </c>
      <c r="EF70" s="62">
        <f>IF('SERVIÇOS EXECUTADOS'!$F70=0,0,(COUNTIF('SERVIÇOS EXECUTADOS'!$I70:$DH70,EF$10)/'SERVIÇOS EXECUTADOS'!$F70*100))</f>
        <v>0</v>
      </c>
      <c r="EG70" s="62">
        <f>IF('SERVIÇOS EXECUTADOS'!$F70=0,0,(COUNTIF('SERVIÇOS EXECUTADOS'!$I70:$DH70,EG$10)/'SERVIÇOS EXECUTADOS'!$F70*100))</f>
        <v>0</v>
      </c>
      <c r="EH70" s="62">
        <f>IF('SERVIÇOS EXECUTADOS'!$F70=0,0,(COUNTIF('SERVIÇOS EXECUTADOS'!$I70:$DH70,EH$10)/'SERVIÇOS EXECUTADOS'!$F70*100))</f>
        <v>0</v>
      </c>
      <c r="EI70" s="62">
        <f>IF('SERVIÇOS EXECUTADOS'!$F70=0,0,(COUNTIF('SERVIÇOS EXECUTADOS'!$I70:$DH70,EI$10)/'SERVIÇOS EXECUTADOS'!$F70*100))</f>
        <v>0</v>
      </c>
      <c r="EJ70" s="62">
        <f>IF('SERVIÇOS EXECUTADOS'!$F70=0,0,(COUNTIF('SERVIÇOS EXECUTADOS'!$I70:$DH70,EJ$10)/'SERVIÇOS EXECUTADOS'!$F70*100))</f>
        <v>0</v>
      </c>
      <c r="EK70" s="62">
        <f>IF('SERVIÇOS EXECUTADOS'!$F70=0,0,(COUNTIF('SERVIÇOS EXECUTADOS'!$I70:$DH70,EK$10)/'SERVIÇOS EXECUTADOS'!$F70*100))</f>
        <v>0</v>
      </c>
      <c r="EL70" s="62">
        <f>IF('SERVIÇOS EXECUTADOS'!$F70=0,0,(COUNTIF('SERVIÇOS EXECUTADOS'!$I70:$DH70,EL$10)/'SERVIÇOS EXECUTADOS'!$F70*100))</f>
        <v>0</v>
      </c>
      <c r="EM70" s="62">
        <f>IF('SERVIÇOS EXECUTADOS'!$F70=0,0,(COUNTIF('SERVIÇOS EXECUTADOS'!$I70:$DH70,EM$10)/'SERVIÇOS EXECUTADOS'!$F70*100))</f>
        <v>0</v>
      </c>
      <c r="EN70" s="62">
        <f>IF('SERVIÇOS EXECUTADOS'!$F70=0,0,(COUNTIF('SERVIÇOS EXECUTADOS'!$I70:$DH70,EN$10)/'SERVIÇOS EXECUTADOS'!$F70*100))</f>
        <v>0</v>
      </c>
      <c r="EO70" s="62">
        <f>IF('SERVIÇOS EXECUTADOS'!$F70=0,0,(COUNTIF('SERVIÇOS EXECUTADOS'!$I70:$DH70,EO$10)/'SERVIÇOS EXECUTADOS'!$F70*100))</f>
        <v>0</v>
      </c>
      <c r="EP70" s="62">
        <f>IF('SERVIÇOS EXECUTADOS'!$F70=0,0,(COUNTIF('SERVIÇOS EXECUTADOS'!$I70:$DH70,EP$10)/'SERVIÇOS EXECUTADOS'!$F70*100))</f>
        <v>0</v>
      </c>
      <c r="EQ70" s="62">
        <f>IF('SERVIÇOS EXECUTADOS'!$F70=0,0,(COUNTIF('SERVIÇOS EXECUTADOS'!$I70:$DH70,EQ$10)/'SERVIÇOS EXECUTADOS'!$F70*100))</f>
        <v>0</v>
      </c>
      <c r="ER70" s="62">
        <f>IF('SERVIÇOS EXECUTADOS'!$F70=0,0,(COUNTIF('SERVIÇOS EXECUTADOS'!$I70:$DH70,ER$10)/'SERVIÇOS EXECUTADOS'!$F70*100))</f>
        <v>0</v>
      </c>
      <c r="ES70" s="62">
        <f>IF('SERVIÇOS EXECUTADOS'!$F70=0,0,(COUNTIF('SERVIÇOS EXECUTADOS'!$I70:$DH70,ES$10)/'SERVIÇOS EXECUTADOS'!$F70*100))</f>
        <v>0</v>
      </c>
      <c r="ET70" s="62">
        <f>IF('SERVIÇOS EXECUTADOS'!$F70=0,0,(COUNTIF('SERVIÇOS EXECUTADOS'!$I70:$DH70,ET$10)/'SERVIÇOS EXECUTADOS'!$F70*100))</f>
        <v>0</v>
      </c>
      <c r="EU70" s="62">
        <f>IF('SERVIÇOS EXECUTADOS'!$F70=0,0,(COUNTIF('SERVIÇOS EXECUTADOS'!$I70:$DH70,EU$10)/'SERVIÇOS EXECUTADOS'!$F70*100))</f>
        <v>0</v>
      </c>
      <c r="EV70" s="62">
        <f>IF('SERVIÇOS EXECUTADOS'!$F70=0,0,(COUNTIF('SERVIÇOS EXECUTADOS'!$I70:$DH70,EV$10)/'SERVIÇOS EXECUTADOS'!$F70*100))</f>
        <v>0</v>
      </c>
      <c r="EW70" s="62">
        <f>IF('SERVIÇOS EXECUTADOS'!$F70=0,0,(COUNTIF('SERVIÇOS EXECUTADOS'!$I70:$DH70,EW$10)/'SERVIÇOS EXECUTADOS'!$F70*100))</f>
        <v>0</v>
      </c>
    </row>
    <row r="71" spans="1:153" ht="12" customHeight="1" outlineLevel="2">
      <c r="A71" s="1"/>
      <c r="B71" s="197" t="s">
        <v>136</v>
      </c>
      <c r="C71" s="196"/>
      <c r="D71" s="485"/>
      <c r="E71" s="192">
        <f t="shared" si="4"/>
        <v>0</v>
      </c>
      <c r="F71" s="489"/>
      <c r="G71" s="271" t="s">
        <v>122</v>
      </c>
      <c r="H71" s="132">
        <f t="shared" si="5"/>
        <v>0</v>
      </c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  <c r="CX71" s="59"/>
      <c r="CY71" s="59"/>
      <c r="CZ71" s="59"/>
      <c r="DA71" s="59"/>
      <c r="DB71" s="59"/>
      <c r="DC71" s="59"/>
      <c r="DD71" s="59"/>
      <c r="DE71" s="59"/>
      <c r="DF71" s="59"/>
      <c r="DG71" s="59"/>
      <c r="DH71" s="59"/>
      <c r="DI71" s="60">
        <f t="shared" si="21"/>
        <v>0</v>
      </c>
      <c r="DJ71" s="61">
        <f t="shared" si="22"/>
        <v>0</v>
      </c>
      <c r="DK71" s="61">
        <f t="shared" si="23"/>
        <v>0</v>
      </c>
      <c r="DL71" s="62">
        <f t="shared" si="24"/>
        <v>0</v>
      </c>
      <c r="DM71" s="62">
        <f t="shared" si="3"/>
        <v>0</v>
      </c>
      <c r="DN71" s="64" t="str">
        <f t="shared" si="25"/>
        <v/>
      </c>
      <c r="DO71" s="252" t="b">
        <f t="shared" si="2"/>
        <v>0</v>
      </c>
      <c r="DP71" s="188"/>
      <c r="DS71" s="62">
        <f>IF('SERVIÇOS EXECUTADOS'!$F71=0,0,(COUNTIF('SERVIÇOS EXECUTADOS'!$I71:$DH71,DS$10)/'SERVIÇOS EXECUTADOS'!$F71*100))</f>
        <v>0</v>
      </c>
      <c r="DT71" s="62">
        <f>IF('SERVIÇOS EXECUTADOS'!$F71=0,0,(COUNTIF('SERVIÇOS EXECUTADOS'!$I71:$DH71,DT$10)/'SERVIÇOS EXECUTADOS'!$F71*100))</f>
        <v>0</v>
      </c>
      <c r="DU71" s="62">
        <f>IF('SERVIÇOS EXECUTADOS'!$F71=0,0,(COUNTIF('SERVIÇOS EXECUTADOS'!$I71:$DH71,DU$10)/'SERVIÇOS EXECUTADOS'!$F71*100))</f>
        <v>0</v>
      </c>
      <c r="DV71" s="62">
        <f>IF('SERVIÇOS EXECUTADOS'!$F71=0,0,(COUNTIF('SERVIÇOS EXECUTADOS'!$I71:$DH71,DV$10)/'SERVIÇOS EXECUTADOS'!$F71*100))</f>
        <v>0</v>
      </c>
      <c r="DW71" s="62">
        <f>IF('SERVIÇOS EXECUTADOS'!$F71=0,0,(COUNTIF('SERVIÇOS EXECUTADOS'!$I71:$DH71,DW$10)/'SERVIÇOS EXECUTADOS'!$F71*100))</f>
        <v>0</v>
      </c>
      <c r="DX71" s="62">
        <f>IF('SERVIÇOS EXECUTADOS'!$F71=0,0,(COUNTIF('SERVIÇOS EXECUTADOS'!$I71:$DH71,DX$10)/'SERVIÇOS EXECUTADOS'!$F71*100))</f>
        <v>0</v>
      </c>
      <c r="DY71" s="62">
        <f>IF('SERVIÇOS EXECUTADOS'!$F71=0,0,(COUNTIF('SERVIÇOS EXECUTADOS'!$I71:$DH71,DY$10)/'SERVIÇOS EXECUTADOS'!$F71*100))</f>
        <v>0</v>
      </c>
      <c r="DZ71" s="62">
        <f>IF('SERVIÇOS EXECUTADOS'!$F71=0,0,(COUNTIF('SERVIÇOS EXECUTADOS'!$I71:$DH71,DZ$10)/'SERVIÇOS EXECUTADOS'!$F71*100))</f>
        <v>0</v>
      </c>
      <c r="EA71" s="62">
        <f>IF('SERVIÇOS EXECUTADOS'!$F71=0,0,(COUNTIF('SERVIÇOS EXECUTADOS'!$I71:$DH71,EA$10)/'SERVIÇOS EXECUTADOS'!$F71*100))</f>
        <v>0</v>
      </c>
      <c r="EB71" s="62">
        <f>IF('SERVIÇOS EXECUTADOS'!$F71=0,0,(COUNTIF('SERVIÇOS EXECUTADOS'!$I71:$DH71,EB$10)/'SERVIÇOS EXECUTADOS'!$F71*100))</f>
        <v>0</v>
      </c>
      <c r="EC71" s="62">
        <f>IF('SERVIÇOS EXECUTADOS'!$F71=0,0,(COUNTIF('SERVIÇOS EXECUTADOS'!$I71:$DH71,EC$10)/'SERVIÇOS EXECUTADOS'!$F71*100))</f>
        <v>0</v>
      </c>
      <c r="ED71" s="62">
        <f>IF('SERVIÇOS EXECUTADOS'!$F71=0,0,(COUNTIF('SERVIÇOS EXECUTADOS'!$I71:$DH71,ED$10)/'SERVIÇOS EXECUTADOS'!$F71*100))</f>
        <v>0</v>
      </c>
      <c r="EE71" s="62">
        <f>IF('SERVIÇOS EXECUTADOS'!$F71=0,0,(COUNTIF('SERVIÇOS EXECUTADOS'!$I71:$DH71,EE$10)/'SERVIÇOS EXECUTADOS'!$F71*100))</f>
        <v>0</v>
      </c>
      <c r="EF71" s="62">
        <f>IF('SERVIÇOS EXECUTADOS'!$F71=0,0,(COUNTIF('SERVIÇOS EXECUTADOS'!$I71:$DH71,EF$10)/'SERVIÇOS EXECUTADOS'!$F71*100))</f>
        <v>0</v>
      </c>
      <c r="EG71" s="62">
        <f>IF('SERVIÇOS EXECUTADOS'!$F71=0,0,(COUNTIF('SERVIÇOS EXECUTADOS'!$I71:$DH71,EG$10)/'SERVIÇOS EXECUTADOS'!$F71*100))</f>
        <v>0</v>
      </c>
      <c r="EH71" s="62">
        <f>IF('SERVIÇOS EXECUTADOS'!$F71=0,0,(COUNTIF('SERVIÇOS EXECUTADOS'!$I71:$DH71,EH$10)/'SERVIÇOS EXECUTADOS'!$F71*100))</f>
        <v>0</v>
      </c>
      <c r="EI71" s="62">
        <f>IF('SERVIÇOS EXECUTADOS'!$F71=0,0,(COUNTIF('SERVIÇOS EXECUTADOS'!$I71:$DH71,EI$10)/'SERVIÇOS EXECUTADOS'!$F71*100))</f>
        <v>0</v>
      </c>
      <c r="EJ71" s="62">
        <f>IF('SERVIÇOS EXECUTADOS'!$F71=0,0,(COUNTIF('SERVIÇOS EXECUTADOS'!$I71:$DH71,EJ$10)/'SERVIÇOS EXECUTADOS'!$F71*100))</f>
        <v>0</v>
      </c>
      <c r="EK71" s="62">
        <f>IF('SERVIÇOS EXECUTADOS'!$F71=0,0,(COUNTIF('SERVIÇOS EXECUTADOS'!$I71:$DH71,EK$10)/'SERVIÇOS EXECUTADOS'!$F71*100))</f>
        <v>0</v>
      </c>
      <c r="EL71" s="62">
        <f>IF('SERVIÇOS EXECUTADOS'!$F71=0,0,(COUNTIF('SERVIÇOS EXECUTADOS'!$I71:$DH71,EL$10)/'SERVIÇOS EXECUTADOS'!$F71*100))</f>
        <v>0</v>
      </c>
      <c r="EM71" s="62">
        <f>IF('SERVIÇOS EXECUTADOS'!$F71=0,0,(COUNTIF('SERVIÇOS EXECUTADOS'!$I71:$DH71,EM$10)/'SERVIÇOS EXECUTADOS'!$F71*100))</f>
        <v>0</v>
      </c>
      <c r="EN71" s="62">
        <f>IF('SERVIÇOS EXECUTADOS'!$F71=0,0,(COUNTIF('SERVIÇOS EXECUTADOS'!$I71:$DH71,EN$10)/'SERVIÇOS EXECUTADOS'!$F71*100))</f>
        <v>0</v>
      </c>
      <c r="EO71" s="62">
        <f>IF('SERVIÇOS EXECUTADOS'!$F71=0,0,(COUNTIF('SERVIÇOS EXECUTADOS'!$I71:$DH71,EO$10)/'SERVIÇOS EXECUTADOS'!$F71*100))</f>
        <v>0</v>
      </c>
      <c r="EP71" s="62">
        <f>IF('SERVIÇOS EXECUTADOS'!$F71=0,0,(COUNTIF('SERVIÇOS EXECUTADOS'!$I71:$DH71,EP$10)/'SERVIÇOS EXECUTADOS'!$F71*100))</f>
        <v>0</v>
      </c>
      <c r="EQ71" s="62">
        <f>IF('SERVIÇOS EXECUTADOS'!$F71=0,0,(COUNTIF('SERVIÇOS EXECUTADOS'!$I71:$DH71,EQ$10)/'SERVIÇOS EXECUTADOS'!$F71*100))</f>
        <v>0</v>
      </c>
      <c r="ER71" s="62">
        <f>IF('SERVIÇOS EXECUTADOS'!$F71=0,0,(COUNTIF('SERVIÇOS EXECUTADOS'!$I71:$DH71,ER$10)/'SERVIÇOS EXECUTADOS'!$F71*100))</f>
        <v>0</v>
      </c>
      <c r="ES71" s="62">
        <f>IF('SERVIÇOS EXECUTADOS'!$F71=0,0,(COUNTIF('SERVIÇOS EXECUTADOS'!$I71:$DH71,ES$10)/'SERVIÇOS EXECUTADOS'!$F71*100))</f>
        <v>0</v>
      </c>
      <c r="ET71" s="62">
        <f>IF('SERVIÇOS EXECUTADOS'!$F71=0,0,(COUNTIF('SERVIÇOS EXECUTADOS'!$I71:$DH71,ET$10)/'SERVIÇOS EXECUTADOS'!$F71*100))</f>
        <v>0</v>
      </c>
      <c r="EU71" s="62">
        <f>IF('SERVIÇOS EXECUTADOS'!$F71=0,0,(COUNTIF('SERVIÇOS EXECUTADOS'!$I71:$DH71,EU$10)/'SERVIÇOS EXECUTADOS'!$F71*100))</f>
        <v>0</v>
      </c>
      <c r="EV71" s="62">
        <f>IF('SERVIÇOS EXECUTADOS'!$F71=0,0,(COUNTIF('SERVIÇOS EXECUTADOS'!$I71:$DH71,EV$10)/'SERVIÇOS EXECUTADOS'!$F71*100))</f>
        <v>0</v>
      </c>
      <c r="EW71" s="62">
        <f>IF('SERVIÇOS EXECUTADOS'!$F71=0,0,(COUNTIF('SERVIÇOS EXECUTADOS'!$I71:$DH71,EW$10)/'SERVIÇOS EXECUTADOS'!$F71*100))</f>
        <v>0</v>
      </c>
    </row>
    <row r="72" spans="1:153" ht="12" customHeight="1" outlineLevel="1">
      <c r="A72" s="1"/>
      <c r="B72" s="305" t="s">
        <v>137</v>
      </c>
      <c r="C72" s="306" t="s">
        <v>138</v>
      </c>
      <c r="D72" s="307">
        <f>SUM(D73:D78)</f>
        <v>0</v>
      </c>
      <c r="E72" s="308">
        <f t="shared" si="4"/>
        <v>0</v>
      </c>
      <c r="F72" s="312"/>
      <c r="G72" s="312"/>
      <c r="H72" s="312">
        <f t="shared" si="5"/>
        <v>0</v>
      </c>
      <c r="I72" s="310"/>
      <c r="J72" s="310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310"/>
      <c r="W72" s="310"/>
      <c r="X72" s="310"/>
      <c r="Y72" s="310"/>
      <c r="Z72" s="310"/>
      <c r="AA72" s="310"/>
      <c r="AB72" s="310"/>
      <c r="AC72" s="310"/>
      <c r="AD72" s="310"/>
      <c r="AE72" s="310"/>
      <c r="AF72" s="310"/>
      <c r="AG72" s="310"/>
      <c r="AH72" s="310"/>
      <c r="AI72" s="310"/>
      <c r="AJ72" s="310"/>
      <c r="AK72" s="310"/>
      <c r="AL72" s="310"/>
      <c r="AM72" s="310"/>
      <c r="AN72" s="310"/>
      <c r="AO72" s="310"/>
      <c r="AP72" s="310"/>
      <c r="AQ72" s="310"/>
      <c r="AR72" s="310"/>
      <c r="AS72" s="310"/>
      <c r="AT72" s="310"/>
      <c r="AU72" s="310"/>
      <c r="AV72" s="310"/>
      <c r="AW72" s="310"/>
      <c r="AX72" s="310"/>
      <c r="AY72" s="310"/>
      <c r="AZ72" s="310"/>
      <c r="BA72" s="310"/>
      <c r="BB72" s="310"/>
      <c r="BC72" s="310"/>
      <c r="BD72" s="310"/>
      <c r="BE72" s="310"/>
      <c r="BF72" s="310"/>
      <c r="BG72" s="310"/>
      <c r="BH72" s="310"/>
      <c r="BI72" s="310"/>
      <c r="BJ72" s="310"/>
      <c r="BK72" s="310"/>
      <c r="BL72" s="310"/>
      <c r="BM72" s="310"/>
      <c r="BN72" s="310"/>
      <c r="BO72" s="310"/>
      <c r="BP72" s="310"/>
      <c r="BQ72" s="310"/>
      <c r="BR72" s="310"/>
      <c r="BS72" s="310"/>
      <c r="BT72" s="310"/>
      <c r="BU72" s="310"/>
      <c r="BV72" s="310"/>
      <c r="BW72" s="310"/>
      <c r="BX72" s="310"/>
      <c r="BY72" s="310"/>
      <c r="BZ72" s="310"/>
      <c r="CA72" s="310"/>
      <c r="CB72" s="310"/>
      <c r="CC72" s="310"/>
      <c r="CD72" s="310"/>
      <c r="CE72" s="310"/>
      <c r="CF72" s="310"/>
      <c r="CG72" s="310"/>
      <c r="CH72" s="310"/>
      <c r="CI72" s="310"/>
      <c r="CJ72" s="310"/>
      <c r="CK72" s="310"/>
      <c r="CL72" s="310"/>
      <c r="CM72" s="310"/>
      <c r="CN72" s="310"/>
      <c r="CO72" s="310"/>
      <c r="CP72" s="310"/>
      <c r="CQ72" s="310"/>
      <c r="CR72" s="310"/>
      <c r="CS72" s="310"/>
      <c r="CT72" s="310"/>
      <c r="CU72" s="310"/>
      <c r="CV72" s="310"/>
      <c r="CW72" s="310"/>
      <c r="CX72" s="310"/>
      <c r="CY72" s="310"/>
      <c r="CZ72" s="310"/>
      <c r="DA72" s="310"/>
      <c r="DB72" s="310"/>
      <c r="DC72" s="310"/>
      <c r="DD72" s="310"/>
      <c r="DE72" s="310"/>
      <c r="DF72" s="310"/>
      <c r="DG72" s="310"/>
      <c r="DH72" s="310"/>
      <c r="DI72" s="311"/>
      <c r="DJ72" s="312"/>
      <c r="DK72" s="309"/>
      <c r="DL72" s="313"/>
      <c r="DM72" s="313">
        <f t="shared" si="3"/>
        <v>0</v>
      </c>
      <c r="DN72" s="350">
        <f>SUM(DN73:DN78)</f>
        <v>0</v>
      </c>
      <c r="DO72" s="314" t="b">
        <f t="shared" si="2"/>
        <v>1</v>
      </c>
      <c r="DP72" s="315"/>
      <c r="DQ72" s="316"/>
      <c r="DR72" s="316"/>
      <c r="DS72" s="317">
        <f>IF('SERVIÇOS EXECUTADOS'!$F72=0,0,(COUNTIF('SERVIÇOS EXECUTADOS'!$I72:$DH72,DS$10)/'SERVIÇOS EXECUTADOS'!$F72*100))</f>
        <v>0</v>
      </c>
      <c r="DT72" s="317">
        <f>IF('SERVIÇOS EXECUTADOS'!$F72=0,0,(COUNTIF('SERVIÇOS EXECUTADOS'!$I72:$DH72,DT$10)/'SERVIÇOS EXECUTADOS'!$F72*100))</f>
        <v>0</v>
      </c>
      <c r="DU72" s="317">
        <f>IF('SERVIÇOS EXECUTADOS'!$F72=0,0,(COUNTIF('SERVIÇOS EXECUTADOS'!$I72:$DH72,DU$10)/'SERVIÇOS EXECUTADOS'!$F72*100))</f>
        <v>0</v>
      </c>
      <c r="DV72" s="317">
        <f>IF('SERVIÇOS EXECUTADOS'!$F72=0,0,(COUNTIF('SERVIÇOS EXECUTADOS'!$I72:$DH72,DV$10)/'SERVIÇOS EXECUTADOS'!$F72*100))</f>
        <v>0</v>
      </c>
      <c r="DW72" s="317">
        <f>IF('SERVIÇOS EXECUTADOS'!$F72=0,0,(COUNTIF('SERVIÇOS EXECUTADOS'!$I72:$DH72,DW$10)/'SERVIÇOS EXECUTADOS'!$F72*100))</f>
        <v>0</v>
      </c>
      <c r="DX72" s="317">
        <f>IF('SERVIÇOS EXECUTADOS'!$F72=0,0,(COUNTIF('SERVIÇOS EXECUTADOS'!$I72:$DH72,DX$10)/'SERVIÇOS EXECUTADOS'!$F72*100))</f>
        <v>0</v>
      </c>
      <c r="DY72" s="317">
        <f>IF('SERVIÇOS EXECUTADOS'!$F72=0,0,(COUNTIF('SERVIÇOS EXECUTADOS'!$I72:$DH72,DY$10)/'SERVIÇOS EXECUTADOS'!$F72*100))</f>
        <v>0</v>
      </c>
      <c r="DZ72" s="317">
        <f>IF('SERVIÇOS EXECUTADOS'!$F72=0,0,(COUNTIF('SERVIÇOS EXECUTADOS'!$I72:$DH72,DZ$10)/'SERVIÇOS EXECUTADOS'!$F72*100))</f>
        <v>0</v>
      </c>
      <c r="EA72" s="317">
        <f>IF('SERVIÇOS EXECUTADOS'!$F72=0,0,(COUNTIF('SERVIÇOS EXECUTADOS'!$I72:$DH72,EA$10)/'SERVIÇOS EXECUTADOS'!$F72*100))</f>
        <v>0</v>
      </c>
      <c r="EB72" s="317">
        <f>IF('SERVIÇOS EXECUTADOS'!$F72=0,0,(COUNTIF('SERVIÇOS EXECUTADOS'!$I72:$DH72,EB$10)/'SERVIÇOS EXECUTADOS'!$F72*100))</f>
        <v>0</v>
      </c>
      <c r="EC72" s="317">
        <f>IF('SERVIÇOS EXECUTADOS'!$F72=0,0,(COUNTIF('SERVIÇOS EXECUTADOS'!$I72:$DH72,EC$10)/'SERVIÇOS EXECUTADOS'!$F72*100))</f>
        <v>0</v>
      </c>
      <c r="ED72" s="317">
        <f>IF('SERVIÇOS EXECUTADOS'!$F72=0,0,(COUNTIF('SERVIÇOS EXECUTADOS'!$I72:$DH72,ED$10)/'SERVIÇOS EXECUTADOS'!$F72*100))</f>
        <v>0</v>
      </c>
      <c r="EE72" s="317">
        <f>IF('SERVIÇOS EXECUTADOS'!$F72=0,0,(COUNTIF('SERVIÇOS EXECUTADOS'!$I72:$DH72,EE$10)/'SERVIÇOS EXECUTADOS'!$F72*100))</f>
        <v>0</v>
      </c>
      <c r="EF72" s="317">
        <f>IF('SERVIÇOS EXECUTADOS'!$F72=0,0,(COUNTIF('SERVIÇOS EXECUTADOS'!$I72:$DH72,EF$10)/'SERVIÇOS EXECUTADOS'!$F72*100))</f>
        <v>0</v>
      </c>
      <c r="EG72" s="317">
        <f>IF('SERVIÇOS EXECUTADOS'!$F72=0,0,(COUNTIF('SERVIÇOS EXECUTADOS'!$I72:$DH72,EG$10)/'SERVIÇOS EXECUTADOS'!$F72*100))</f>
        <v>0</v>
      </c>
      <c r="EH72" s="317">
        <f>IF('SERVIÇOS EXECUTADOS'!$F72=0,0,(COUNTIF('SERVIÇOS EXECUTADOS'!$I72:$DH72,EH$10)/'SERVIÇOS EXECUTADOS'!$F72*100))</f>
        <v>0</v>
      </c>
      <c r="EI72" s="317">
        <f>IF('SERVIÇOS EXECUTADOS'!$F72=0,0,(COUNTIF('SERVIÇOS EXECUTADOS'!$I72:$DH72,EI$10)/'SERVIÇOS EXECUTADOS'!$F72*100))</f>
        <v>0</v>
      </c>
      <c r="EJ72" s="317">
        <f>IF('SERVIÇOS EXECUTADOS'!$F72=0,0,(COUNTIF('SERVIÇOS EXECUTADOS'!$I72:$DH72,EJ$10)/'SERVIÇOS EXECUTADOS'!$F72*100))</f>
        <v>0</v>
      </c>
      <c r="EK72" s="317">
        <f>IF('SERVIÇOS EXECUTADOS'!$F72=0,0,(COUNTIF('SERVIÇOS EXECUTADOS'!$I72:$DH72,EK$10)/'SERVIÇOS EXECUTADOS'!$F72*100))</f>
        <v>0</v>
      </c>
      <c r="EL72" s="317">
        <f>IF('SERVIÇOS EXECUTADOS'!$F72=0,0,(COUNTIF('SERVIÇOS EXECUTADOS'!$I72:$DH72,EL$10)/'SERVIÇOS EXECUTADOS'!$F72*100))</f>
        <v>0</v>
      </c>
      <c r="EM72" s="317">
        <f>IF('SERVIÇOS EXECUTADOS'!$F72=0,0,(COUNTIF('SERVIÇOS EXECUTADOS'!$I72:$DH72,EM$10)/'SERVIÇOS EXECUTADOS'!$F72*100))</f>
        <v>0</v>
      </c>
      <c r="EN72" s="317">
        <f>IF('SERVIÇOS EXECUTADOS'!$F72=0,0,(COUNTIF('SERVIÇOS EXECUTADOS'!$I72:$DH72,EN$10)/'SERVIÇOS EXECUTADOS'!$F72*100))</f>
        <v>0</v>
      </c>
      <c r="EO72" s="317">
        <f>IF('SERVIÇOS EXECUTADOS'!$F72=0,0,(COUNTIF('SERVIÇOS EXECUTADOS'!$I72:$DH72,EO$10)/'SERVIÇOS EXECUTADOS'!$F72*100))</f>
        <v>0</v>
      </c>
      <c r="EP72" s="317">
        <f>IF('SERVIÇOS EXECUTADOS'!$F72=0,0,(COUNTIF('SERVIÇOS EXECUTADOS'!$I72:$DH72,EP$10)/'SERVIÇOS EXECUTADOS'!$F72*100))</f>
        <v>0</v>
      </c>
      <c r="EQ72" s="317">
        <f>IF('SERVIÇOS EXECUTADOS'!$F72=0,0,(COUNTIF('SERVIÇOS EXECUTADOS'!$I72:$DH72,EQ$10)/'SERVIÇOS EXECUTADOS'!$F72*100))</f>
        <v>0</v>
      </c>
      <c r="ER72" s="317">
        <f>IF('SERVIÇOS EXECUTADOS'!$F72=0,0,(COUNTIF('SERVIÇOS EXECUTADOS'!$I72:$DH72,ER$10)/'SERVIÇOS EXECUTADOS'!$F72*100))</f>
        <v>0</v>
      </c>
      <c r="ES72" s="317">
        <f>IF('SERVIÇOS EXECUTADOS'!$F72=0,0,(COUNTIF('SERVIÇOS EXECUTADOS'!$I72:$DH72,ES$10)/'SERVIÇOS EXECUTADOS'!$F72*100))</f>
        <v>0</v>
      </c>
      <c r="ET72" s="317">
        <f>IF('SERVIÇOS EXECUTADOS'!$F72=0,0,(COUNTIF('SERVIÇOS EXECUTADOS'!$I72:$DH72,ET$10)/'SERVIÇOS EXECUTADOS'!$F72*100))</f>
        <v>0</v>
      </c>
      <c r="EU72" s="317">
        <f>IF('SERVIÇOS EXECUTADOS'!$F72=0,0,(COUNTIF('SERVIÇOS EXECUTADOS'!$I72:$DH72,EU$10)/'SERVIÇOS EXECUTADOS'!$F72*100))</f>
        <v>0</v>
      </c>
      <c r="EV72" s="317">
        <f>IF('SERVIÇOS EXECUTADOS'!$F72=0,0,(COUNTIF('SERVIÇOS EXECUTADOS'!$I72:$DH72,EV$10)/'SERVIÇOS EXECUTADOS'!$F72*100))</f>
        <v>0</v>
      </c>
      <c r="EW72" s="317">
        <f>IF('SERVIÇOS EXECUTADOS'!$F72=0,0,(COUNTIF('SERVIÇOS EXECUTADOS'!$I72:$DH72,EW$10)/'SERVIÇOS EXECUTADOS'!$F72*100))</f>
        <v>0</v>
      </c>
    </row>
    <row r="73" spans="1:153" ht="12" customHeight="1" outlineLevel="2">
      <c r="A73" s="1"/>
      <c r="B73" s="197" t="s">
        <v>139</v>
      </c>
      <c r="C73" s="196" t="s">
        <v>140</v>
      </c>
      <c r="D73" s="485"/>
      <c r="E73" s="192">
        <f t="shared" si="4"/>
        <v>0</v>
      </c>
      <c r="F73" s="489"/>
      <c r="G73" s="271" t="s">
        <v>122</v>
      </c>
      <c r="H73" s="132">
        <f t="shared" si="5"/>
        <v>0</v>
      </c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60">
        <f t="shared" ref="DI73:DI78" si="26">COUNTIF(I73:DH73,"&lt;"&amp;$G$2)</f>
        <v>0</v>
      </c>
      <c r="DJ73" s="61">
        <f t="shared" ref="DJ73:DJ78" si="27">COUNTIF(I73:DH73,$G$2)</f>
        <v>0</v>
      </c>
      <c r="DK73" s="61">
        <f t="shared" ref="DK73:DK78" si="28">+DJ73+DI73</f>
        <v>0</v>
      </c>
      <c r="DL73" s="62">
        <f t="shared" ref="DL73:DL78" si="29">IF(F73=0,0,(DJ73/F73)*100)</f>
        <v>0</v>
      </c>
      <c r="DM73" s="62">
        <f t="shared" si="3"/>
        <v>0</v>
      </c>
      <c r="DN73" s="64" t="str">
        <f t="shared" ref="DN73:DN78" si="30">IFERROR(DK73/F73*E73,"")</f>
        <v/>
      </c>
      <c r="DO73" s="252" t="b">
        <f t="shared" si="2"/>
        <v>0</v>
      </c>
      <c r="DP73" s="188"/>
      <c r="DS73" s="62">
        <f>IF('SERVIÇOS EXECUTADOS'!$F73=0,0,(COUNTIF('SERVIÇOS EXECUTADOS'!$I73:$DH73,DS$10)/'SERVIÇOS EXECUTADOS'!$F73*100))</f>
        <v>0</v>
      </c>
      <c r="DT73" s="62">
        <f>IF('SERVIÇOS EXECUTADOS'!$F73=0,0,(COUNTIF('SERVIÇOS EXECUTADOS'!$I73:$DH73,DT$10)/'SERVIÇOS EXECUTADOS'!$F73*100))</f>
        <v>0</v>
      </c>
      <c r="DU73" s="62">
        <f>IF('SERVIÇOS EXECUTADOS'!$F73=0,0,(COUNTIF('SERVIÇOS EXECUTADOS'!$I73:$DH73,DU$10)/'SERVIÇOS EXECUTADOS'!$F73*100))</f>
        <v>0</v>
      </c>
      <c r="DV73" s="62">
        <f>IF('SERVIÇOS EXECUTADOS'!$F73=0,0,(COUNTIF('SERVIÇOS EXECUTADOS'!$I73:$DH73,DV$10)/'SERVIÇOS EXECUTADOS'!$F73*100))</f>
        <v>0</v>
      </c>
      <c r="DW73" s="62">
        <f>IF('SERVIÇOS EXECUTADOS'!$F73=0,0,(COUNTIF('SERVIÇOS EXECUTADOS'!$I73:$DH73,DW$10)/'SERVIÇOS EXECUTADOS'!$F73*100))</f>
        <v>0</v>
      </c>
      <c r="DX73" s="62">
        <f>IF('SERVIÇOS EXECUTADOS'!$F73=0,0,(COUNTIF('SERVIÇOS EXECUTADOS'!$I73:$DH73,DX$10)/'SERVIÇOS EXECUTADOS'!$F73*100))</f>
        <v>0</v>
      </c>
      <c r="DY73" s="62">
        <f>IF('SERVIÇOS EXECUTADOS'!$F73=0,0,(COUNTIF('SERVIÇOS EXECUTADOS'!$I73:$DH73,DY$10)/'SERVIÇOS EXECUTADOS'!$F73*100))</f>
        <v>0</v>
      </c>
      <c r="DZ73" s="62">
        <f>IF('SERVIÇOS EXECUTADOS'!$F73=0,0,(COUNTIF('SERVIÇOS EXECUTADOS'!$I73:$DH73,DZ$10)/'SERVIÇOS EXECUTADOS'!$F73*100))</f>
        <v>0</v>
      </c>
      <c r="EA73" s="62">
        <f>IF('SERVIÇOS EXECUTADOS'!$F73=0,0,(COUNTIF('SERVIÇOS EXECUTADOS'!$I73:$DH73,EA$10)/'SERVIÇOS EXECUTADOS'!$F73*100))</f>
        <v>0</v>
      </c>
      <c r="EB73" s="62">
        <f>IF('SERVIÇOS EXECUTADOS'!$F73=0,0,(COUNTIF('SERVIÇOS EXECUTADOS'!$I73:$DH73,EB$10)/'SERVIÇOS EXECUTADOS'!$F73*100))</f>
        <v>0</v>
      </c>
      <c r="EC73" s="62">
        <f>IF('SERVIÇOS EXECUTADOS'!$F73=0,0,(COUNTIF('SERVIÇOS EXECUTADOS'!$I73:$DH73,EC$10)/'SERVIÇOS EXECUTADOS'!$F73*100))</f>
        <v>0</v>
      </c>
      <c r="ED73" s="62">
        <f>IF('SERVIÇOS EXECUTADOS'!$F73=0,0,(COUNTIF('SERVIÇOS EXECUTADOS'!$I73:$DH73,ED$10)/'SERVIÇOS EXECUTADOS'!$F73*100))</f>
        <v>0</v>
      </c>
      <c r="EE73" s="62">
        <f>IF('SERVIÇOS EXECUTADOS'!$F73=0,0,(COUNTIF('SERVIÇOS EXECUTADOS'!$I73:$DH73,EE$10)/'SERVIÇOS EXECUTADOS'!$F73*100))</f>
        <v>0</v>
      </c>
      <c r="EF73" s="62">
        <f>IF('SERVIÇOS EXECUTADOS'!$F73=0,0,(COUNTIF('SERVIÇOS EXECUTADOS'!$I73:$DH73,EF$10)/'SERVIÇOS EXECUTADOS'!$F73*100))</f>
        <v>0</v>
      </c>
      <c r="EG73" s="62">
        <f>IF('SERVIÇOS EXECUTADOS'!$F73=0,0,(COUNTIF('SERVIÇOS EXECUTADOS'!$I73:$DH73,EG$10)/'SERVIÇOS EXECUTADOS'!$F73*100))</f>
        <v>0</v>
      </c>
      <c r="EH73" s="62">
        <f>IF('SERVIÇOS EXECUTADOS'!$F73=0,0,(COUNTIF('SERVIÇOS EXECUTADOS'!$I73:$DH73,EH$10)/'SERVIÇOS EXECUTADOS'!$F73*100))</f>
        <v>0</v>
      </c>
      <c r="EI73" s="62">
        <f>IF('SERVIÇOS EXECUTADOS'!$F73=0,0,(COUNTIF('SERVIÇOS EXECUTADOS'!$I73:$DH73,EI$10)/'SERVIÇOS EXECUTADOS'!$F73*100))</f>
        <v>0</v>
      </c>
      <c r="EJ73" s="62">
        <f>IF('SERVIÇOS EXECUTADOS'!$F73=0,0,(COUNTIF('SERVIÇOS EXECUTADOS'!$I73:$DH73,EJ$10)/'SERVIÇOS EXECUTADOS'!$F73*100))</f>
        <v>0</v>
      </c>
      <c r="EK73" s="62">
        <f>IF('SERVIÇOS EXECUTADOS'!$F73=0,0,(COUNTIF('SERVIÇOS EXECUTADOS'!$I73:$DH73,EK$10)/'SERVIÇOS EXECUTADOS'!$F73*100))</f>
        <v>0</v>
      </c>
      <c r="EL73" s="62">
        <f>IF('SERVIÇOS EXECUTADOS'!$F73=0,0,(COUNTIF('SERVIÇOS EXECUTADOS'!$I73:$DH73,EL$10)/'SERVIÇOS EXECUTADOS'!$F73*100))</f>
        <v>0</v>
      </c>
      <c r="EM73" s="62">
        <f>IF('SERVIÇOS EXECUTADOS'!$F73=0,0,(COUNTIF('SERVIÇOS EXECUTADOS'!$I73:$DH73,EM$10)/'SERVIÇOS EXECUTADOS'!$F73*100))</f>
        <v>0</v>
      </c>
      <c r="EN73" s="62">
        <f>IF('SERVIÇOS EXECUTADOS'!$F73=0,0,(COUNTIF('SERVIÇOS EXECUTADOS'!$I73:$DH73,EN$10)/'SERVIÇOS EXECUTADOS'!$F73*100))</f>
        <v>0</v>
      </c>
      <c r="EO73" s="62">
        <f>IF('SERVIÇOS EXECUTADOS'!$F73=0,0,(COUNTIF('SERVIÇOS EXECUTADOS'!$I73:$DH73,EO$10)/'SERVIÇOS EXECUTADOS'!$F73*100))</f>
        <v>0</v>
      </c>
      <c r="EP73" s="62">
        <f>IF('SERVIÇOS EXECUTADOS'!$F73=0,0,(COUNTIF('SERVIÇOS EXECUTADOS'!$I73:$DH73,EP$10)/'SERVIÇOS EXECUTADOS'!$F73*100))</f>
        <v>0</v>
      </c>
      <c r="EQ73" s="62">
        <f>IF('SERVIÇOS EXECUTADOS'!$F73=0,0,(COUNTIF('SERVIÇOS EXECUTADOS'!$I73:$DH73,EQ$10)/'SERVIÇOS EXECUTADOS'!$F73*100))</f>
        <v>0</v>
      </c>
      <c r="ER73" s="62">
        <f>IF('SERVIÇOS EXECUTADOS'!$F73=0,0,(COUNTIF('SERVIÇOS EXECUTADOS'!$I73:$DH73,ER$10)/'SERVIÇOS EXECUTADOS'!$F73*100))</f>
        <v>0</v>
      </c>
      <c r="ES73" s="62">
        <f>IF('SERVIÇOS EXECUTADOS'!$F73=0,0,(COUNTIF('SERVIÇOS EXECUTADOS'!$I73:$DH73,ES$10)/'SERVIÇOS EXECUTADOS'!$F73*100))</f>
        <v>0</v>
      </c>
      <c r="ET73" s="62">
        <f>IF('SERVIÇOS EXECUTADOS'!$F73=0,0,(COUNTIF('SERVIÇOS EXECUTADOS'!$I73:$DH73,ET$10)/'SERVIÇOS EXECUTADOS'!$F73*100))</f>
        <v>0</v>
      </c>
      <c r="EU73" s="62">
        <f>IF('SERVIÇOS EXECUTADOS'!$F73=0,0,(COUNTIF('SERVIÇOS EXECUTADOS'!$I73:$DH73,EU$10)/'SERVIÇOS EXECUTADOS'!$F73*100))</f>
        <v>0</v>
      </c>
      <c r="EV73" s="62">
        <f>IF('SERVIÇOS EXECUTADOS'!$F73=0,0,(COUNTIF('SERVIÇOS EXECUTADOS'!$I73:$DH73,EV$10)/'SERVIÇOS EXECUTADOS'!$F73*100))</f>
        <v>0</v>
      </c>
      <c r="EW73" s="62">
        <f>IF('SERVIÇOS EXECUTADOS'!$F73=0,0,(COUNTIF('SERVIÇOS EXECUTADOS'!$I73:$DH73,EW$10)/'SERVIÇOS EXECUTADOS'!$F73*100))</f>
        <v>0</v>
      </c>
    </row>
    <row r="74" spans="1:153" ht="12" customHeight="1" outlineLevel="2">
      <c r="A74" s="1"/>
      <c r="B74" s="197" t="s">
        <v>141</v>
      </c>
      <c r="C74" s="196" t="s">
        <v>142</v>
      </c>
      <c r="D74" s="485"/>
      <c r="E74" s="192">
        <f t="shared" si="4"/>
        <v>0</v>
      </c>
      <c r="F74" s="489"/>
      <c r="G74" s="271" t="s">
        <v>122</v>
      </c>
      <c r="H74" s="132">
        <f t="shared" si="5"/>
        <v>0</v>
      </c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/>
      <c r="DF74" s="59"/>
      <c r="DG74" s="59"/>
      <c r="DH74" s="59"/>
      <c r="DI74" s="60">
        <f t="shared" si="26"/>
        <v>0</v>
      </c>
      <c r="DJ74" s="61">
        <f t="shared" si="27"/>
        <v>0</v>
      </c>
      <c r="DK74" s="61">
        <f t="shared" si="28"/>
        <v>0</v>
      </c>
      <c r="DL74" s="62">
        <f t="shared" si="29"/>
        <v>0</v>
      </c>
      <c r="DM74" s="62">
        <f t="shared" si="3"/>
        <v>0</v>
      </c>
      <c r="DN74" s="64" t="str">
        <f t="shared" si="30"/>
        <v/>
      </c>
      <c r="DO74" s="252" t="b">
        <f t="shared" si="2"/>
        <v>0</v>
      </c>
      <c r="DP74" s="188"/>
      <c r="DS74" s="62">
        <f>IF('SERVIÇOS EXECUTADOS'!$F74=0,0,(COUNTIF('SERVIÇOS EXECUTADOS'!$I74:$DH74,DS$10)/'SERVIÇOS EXECUTADOS'!$F74*100))</f>
        <v>0</v>
      </c>
      <c r="DT74" s="62">
        <f>IF('SERVIÇOS EXECUTADOS'!$F74=0,0,(COUNTIF('SERVIÇOS EXECUTADOS'!$I74:$DH74,DT$10)/'SERVIÇOS EXECUTADOS'!$F74*100))</f>
        <v>0</v>
      </c>
      <c r="DU74" s="62">
        <f>IF('SERVIÇOS EXECUTADOS'!$F74=0,0,(COUNTIF('SERVIÇOS EXECUTADOS'!$I74:$DH74,DU$10)/'SERVIÇOS EXECUTADOS'!$F74*100))</f>
        <v>0</v>
      </c>
      <c r="DV74" s="62">
        <f>IF('SERVIÇOS EXECUTADOS'!$F74=0,0,(COUNTIF('SERVIÇOS EXECUTADOS'!$I74:$DH74,DV$10)/'SERVIÇOS EXECUTADOS'!$F74*100))</f>
        <v>0</v>
      </c>
      <c r="DW74" s="62">
        <f>IF('SERVIÇOS EXECUTADOS'!$F74=0,0,(COUNTIF('SERVIÇOS EXECUTADOS'!$I74:$DH74,DW$10)/'SERVIÇOS EXECUTADOS'!$F74*100))</f>
        <v>0</v>
      </c>
      <c r="DX74" s="62">
        <f>IF('SERVIÇOS EXECUTADOS'!$F74=0,0,(COUNTIF('SERVIÇOS EXECUTADOS'!$I74:$DH74,DX$10)/'SERVIÇOS EXECUTADOS'!$F74*100))</f>
        <v>0</v>
      </c>
      <c r="DY74" s="62">
        <f>IF('SERVIÇOS EXECUTADOS'!$F74=0,0,(COUNTIF('SERVIÇOS EXECUTADOS'!$I74:$DH74,DY$10)/'SERVIÇOS EXECUTADOS'!$F74*100))</f>
        <v>0</v>
      </c>
      <c r="DZ74" s="62">
        <f>IF('SERVIÇOS EXECUTADOS'!$F74=0,0,(COUNTIF('SERVIÇOS EXECUTADOS'!$I74:$DH74,DZ$10)/'SERVIÇOS EXECUTADOS'!$F74*100))</f>
        <v>0</v>
      </c>
      <c r="EA74" s="62">
        <f>IF('SERVIÇOS EXECUTADOS'!$F74=0,0,(COUNTIF('SERVIÇOS EXECUTADOS'!$I74:$DH74,EA$10)/'SERVIÇOS EXECUTADOS'!$F74*100))</f>
        <v>0</v>
      </c>
      <c r="EB74" s="62">
        <f>IF('SERVIÇOS EXECUTADOS'!$F74=0,0,(COUNTIF('SERVIÇOS EXECUTADOS'!$I74:$DH74,EB$10)/'SERVIÇOS EXECUTADOS'!$F74*100))</f>
        <v>0</v>
      </c>
      <c r="EC74" s="62">
        <f>IF('SERVIÇOS EXECUTADOS'!$F74=0,0,(COUNTIF('SERVIÇOS EXECUTADOS'!$I74:$DH74,EC$10)/'SERVIÇOS EXECUTADOS'!$F74*100))</f>
        <v>0</v>
      </c>
      <c r="ED74" s="62">
        <f>IF('SERVIÇOS EXECUTADOS'!$F74=0,0,(COUNTIF('SERVIÇOS EXECUTADOS'!$I74:$DH74,ED$10)/'SERVIÇOS EXECUTADOS'!$F74*100))</f>
        <v>0</v>
      </c>
      <c r="EE74" s="62">
        <f>IF('SERVIÇOS EXECUTADOS'!$F74=0,0,(COUNTIF('SERVIÇOS EXECUTADOS'!$I74:$DH74,EE$10)/'SERVIÇOS EXECUTADOS'!$F74*100))</f>
        <v>0</v>
      </c>
      <c r="EF74" s="62">
        <f>IF('SERVIÇOS EXECUTADOS'!$F74=0,0,(COUNTIF('SERVIÇOS EXECUTADOS'!$I74:$DH74,EF$10)/'SERVIÇOS EXECUTADOS'!$F74*100))</f>
        <v>0</v>
      </c>
      <c r="EG74" s="62">
        <f>IF('SERVIÇOS EXECUTADOS'!$F74=0,0,(COUNTIF('SERVIÇOS EXECUTADOS'!$I74:$DH74,EG$10)/'SERVIÇOS EXECUTADOS'!$F74*100))</f>
        <v>0</v>
      </c>
      <c r="EH74" s="62">
        <f>IF('SERVIÇOS EXECUTADOS'!$F74=0,0,(COUNTIF('SERVIÇOS EXECUTADOS'!$I74:$DH74,EH$10)/'SERVIÇOS EXECUTADOS'!$F74*100))</f>
        <v>0</v>
      </c>
      <c r="EI74" s="62">
        <f>IF('SERVIÇOS EXECUTADOS'!$F74=0,0,(COUNTIF('SERVIÇOS EXECUTADOS'!$I74:$DH74,EI$10)/'SERVIÇOS EXECUTADOS'!$F74*100))</f>
        <v>0</v>
      </c>
      <c r="EJ74" s="62">
        <f>IF('SERVIÇOS EXECUTADOS'!$F74=0,0,(COUNTIF('SERVIÇOS EXECUTADOS'!$I74:$DH74,EJ$10)/'SERVIÇOS EXECUTADOS'!$F74*100))</f>
        <v>0</v>
      </c>
      <c r="EK74" s="62">
        <f>IF('SERVIÇOS EXECUTADOS'!$F74=0,0,(COUNTIF('SERVIÇOS EXECUTADOS'!$I74:$DH74,EK$10)/'SERVIÇOS EXECUTADOS'!$F74*100))</f>
        <v>0</v>
      </c>
      <c r="EL74" s="62">
        <f>IF('SERVIÇOS EXECUTADOS'!$F74=0,0,(COUNTIF('SERVIÇOS EXECUTADOS'!$I74:$DH74,EL$10)/'SERVIÇOS EXECUTADOS'!$F74*100))</f>
        <v>0</v>
      </c>
      <c r="EM74" s="62">
        <f>IF('SERVIÇOS EXECUTADOS'!$F74=0,0,(COUNTIF('SERVIÇOS EXECUTADOS'!$I74:$DH74,EM$10)/'SERVIÇOS EXECUTADOS'!$F74*100))</f>
        <v>0</v>
      </c>
      <c r="EN74" s="62">
        <f>IF('SERVIÇOS EXECUTADOS'!$F74=0,0,(COUNTIF('SERVIÇOS EXECUTADOS'!$I74:$DH74,EN$10)/'SERVIÇOS EXECUTADOS'!$F74*100))</f>
        <v>0</v>
      </c>
      <c r="EO74" s="62">
        <f>IF('SERVIÇOS EXECUTADOS'!$F74=0,0,(COUNTIF('SERVIÇOS EXECUTADOS'!$I74:$DH74,EO$10)/'SERVIÇOS EXECUTADOS'!$F74*100))</f>
        <v>0</v>
      </c>
      <c r="EP74" s="62">
        <f>IF('SERVIÇOS EXECUTADOS'!$F74=0,0,(COUNTIF('SERVIÇOS EXECUTADOS'!$I74:$DH74,EP$10)/'SERVIÇOS EXECUTADOS'!$F74*100))</f>
        <v>0</v>
      </c>
      <c r="EQ74" s="62">
        <f>IF('SERVIÇOS EXECUTADOS'!$F74=0,0,(COUNTIF('SERVIÇOS EXECUTADOS'!$I74:$DH74,EQ$10)/'SERVIÇOS EXECUTADOS'!$F74*100))</f>
        <v>0</v>
      </c>
      <c r="ER74" s="62">
        <f>IF('SERVIÇOS EXECUTADOS'!$F74=0,0,(COUNTIF('SERVIÇOS EXECUTADOS'!$I74:$DH74,ER$10)/'SERVIÇOS EXECUTADOS'!$F74*100))</f>
        <v>0</v>
      </c>
      <c r="ES74" s="62">
        <f>IF('SERVIÇOS EXECUTADOS'!$F74=0,0,(COUNTIF('SERVIÇOS EXECUTADOS'!$I74:$DH74,ES$10)/'SERVIÇOS EXECUTADOS'!$F74*100))</f>
        <v>0</v>
      </c>
      <c r="ET74" s="62">
        <f>IF('SERVIÇOS EXECUTADOS'!$F74=0,0,(COUNTIF('SERVIÇOS EXECUTADOS'!$I74:$DH74,ET$10)/'SERVIÇOS EXECUTADOS'!$F74*100))</f>
        <v>0</v>
      </c>
      <c r="EU74" s="62">
        <f>IF('SERVIÇOS EXECUTADOS'!$F74=0,0,(COUNTIF('SERVIÇOS EXECUTADOS'!$I74:$DH74,EU$10)/'SERVIÇOS EXECUTADOS'!$F74*100))</f>
        <v>0</v>
      </c>
      <c r="EV74" s="62">
        <f>IF('SERVIÇOS EXECUTADOS'!$F74=0,0,(COUNTIF('SERVIÇOS EXECUTADOS'!$I74:$DH74,EV$10)/'SERVIÇOS EXECUTADOS'!$F74*100))</f>
        <v>0</v>
      </c>
      <c r="EW74" s="62">
        <f>IF('SERVIÇOS EXECUTADOS'!$F74=0,0,(COUNTIF('SERVIÇOS EXECUTADOS'!$I74:$DH74,EW$10)/'SERVIÇOS EXECUTADOS'!$F74*100))</f>
        <v>0</v>
      </c>
    </row>
    <row r="75" spans="1:153" ht="12" customHeight="1" outlineLevel="2">
      <c r="A75" s="1"/>
      <c r="B75" s="197" t="s">
        <v>143</v>
      </c>
      <c r="C75" s="196" t="s">
        <v>144</v>
      </c>
      <c r="D75" s="485"/>
      <c r="E75" s="192">
        <f t="shared" si="4"/>
        <v>0</v>
      </c>
      <c r="F75" s="489"/>
      <c r="G75" s="271" t="s">
        <v>122</v>
      </c>
      <c r="H75" s="132">
        <f t="shared" si="5"/>
        <v>0</v>
      </c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60">
        <f t="shared" si="26"/>
        <v>0</v>
      </c>
      <c r="DJ75" s="61">
        <f t="shared" si="27"/>
        <v>0</v>
      </c>
      <c r="DK75" s="61">
        <f t="shared" si="28"/>
        <v>0</v>
      </c>
      <c r="DL75" s="62">
        <f t="shared" si="29"/>
        <v>0</v>
      </c>
      <c r="DM75" s="62">
        <f t="shared" si="3"/>
        <v>0</v>
      </c>
      <c r="DN75" s="64" t="str">
        <f t="shared" si="30"/>
        <v/>
      </c>
      <c r="DO75" s="252" t="b">
        <f t="shared" si="2"/>
        <v>0</v>
      </c>
      <c r="DP75" s="188"/>
      <c r="DS75" s="62">
        <f>IF('SERVIÇOS EXECUTADOS'!$F75=0,0,(COUNTIF('SERVIÇOS EXECUTADOS'!$I75:$DH75,DS$10)/'SERVIÇOS EXECUTADOS'!$F75*100))</f>
        <v>0</v>
      </c>
      <c r="DT75" s="62">
        <f>IF('SERVIÇOS EXECUTADOS'!$F75=0,0,(COUNTIF('SERVIÇOS EXECUTADOS'!$I75:$DH75,DT$10)/'SERVIÇOS EXECUTADOS'!$F75*100))</f>
        <v>0</v>
      </c>
      <c r="DU75" s="62">
        <f>IF('SERVIÇOS EXECUTADOS'!$F75=0,0,(COUNTIF('SERVIÇOS EXECUTADOS'!$I75:$DH75,DU$10)/'SERVIÇOS EXECUTADOS'!$F75*100))</f>
        <v>0</v>
      </c>
      <c r="DV75" s="62">
        <f>IF('SERVIÇOS EXECUTADOS'!$F75=0,0,(COUNTIF('SERVIÇOS EXECUTADOS'!$I75:$DH75,DV$10)/'SERVIÇOS EXECUTADOS'!$F75*100))</f>
        <v>0</v>
      </c>
      <c r="DW75" s="62">
        <f>IF('SERVIÇOS EXECUTADOS'!$F75=0,0,(COUNTIF('SERVIÇOS EXECUTADOS'!$I75:$DH75,DW$10)/'SERVIÇOS EXECUTADOS'!$F75*100))</f>
        <v>0</v>
      </c>
      <c r="DX75" s="62">
        <f>IF('SERVIÇOS EXECUTADOS'!$F75=0,0,(COUNTIF('SERVIÇOS EXECUTADOS'!$I75:$DH75,DX$10)/'SERVIÇOS EXECUTADOS'!$F75*100))</f>
        <v>0</v>
      </c>
      <c r="DY75" s="62">
        <f>IF('SERVIÇOS EXECUTADOS'!$F75=0,0,(COUNTIF('SERVIÇOS EXECUTADOS'!$I75:$DH75,DY$10)/'SERVIÇOS EXECUTADOS'!$F75*100))</f>
        <v>0</v>
      </c>
      <c r="DZ75" s="62">
        <f>IF('SERVIÇOS EXECUTADOS'!$F75=0,0,(COUNTIF('SERVIÇOS EXECUTADOS'!$I75:$DH75,DZ$10)/'SERVIÇOS EXECUTADOS'!$F75*100))</f>
        <v>0</v>
      </c>
      <c r="EA75" s="62">
        <f>IF('SERVIÇOS EXECUTADOS'!$F75=0,0,(COUNTIF('SERVIÇOS EXECUTADOS'!$I75:$DH75,EA$10)/'SERVIÇOS EXECUTADOS'!$F75*100))</f>
        <v>0</v>
      </c>
      <c r="EB75" s="62">
        <f>IF('SERVIÇOS EXECUTADOS'!$F75=0,0,(COUNTIF('SERVIÇOS EXECUTADOS'!$I75:$DH75,EB$10)/'SERVIÇOS EXECUTADOS'!$F75*100))</f>
        <v>0</v>
      </c>
      <c r="EC75" s="62">
        <f>IF('SERVIÇOS EXECUTADOS'!$F75=0,0,(COUNTIF('SERVIÇOS EXECUTADOS'!$I75:$DH75,EC$10)/'SERVIÇOS EXECUTADOS'!$F75*100))</f>
        <v>0</v>
      </c>
      <c r="ED75" s="62">
        <f>IF('SERVIÇOS EXECUTADOS'!$F75=0,0,(COUNTIF('SERVIÇOS EXECUTADOS'!$I75:$DH75,ED$10)/'SERVIÇOS EXECUTADOS'!$F75*100))</f>
        <v>0</v>
      </c>
      <c r="EE75" s="62">
        <f>IF('SERVIÇOS EXECUTADOS'!$F75=0,0,(COUNTIF('SERVIÇOS EXECUTADOS'!$I75:$DH75,EE$10)/'SERVIÇOS EXECUTADOS'!$F75*100))</f>
        <v>0</v>
      </c>
      <c r="EF75" s="62">
        <f>IF('SERVIÇOS EXECUTADOS'!$F75=0,0,(COUNTIF('SERVIÇOS EXECUTADOS'!$I75:$DH75,EF$10)/'SERVIÇOS EXECUTADOS'!$F75*100))</f>
        <v>0</v>
      </c>
      <c r="EG75" s="62">
        <f>IF('SERVIÇOS EXECUTADOS'!$F75=0,0,(COUNTIF('SERVIÇOS EXECUTADOS'!$I75:$DH75,EG$10)/'SERVIÇOS EXECUTADOS'!$F75*100))</f>
        <v>0</v>
      </c>
      <c r="EH75" s="62">
        <f>IF('SERVIÇOS EXECUTADOS'!$F75=0,0,(COUNTIF('SERVIÇOS EXECUTADOS'!$I75:$DH75,EH$10)/'SERVIÇOS EXECUTADOS'!$F75*100))</f>
        <v>0</v>
      </c>
      <c r="EI75" s="62">
        <f>IF('SERVIÇOS EXECUTADOS'!$F75=0,0,(COUNTIF('SERVIÇOS EXECUTADOS'!$I75:$DH75,EI$10)/'SERVIÇOS EXECUTADOS'!$F75*100))</f>
        <v>0</v>
      </c>
      <c r="EJ75" s="62">
        <f>IF('SERVIÇOS EXECUTADOS'!$F75=0,0,(COUNTIF('SERVIÇOS EXECUTADOS'!$I75:$DH75,EJ$10)/'SERVIÇOS EXECUTADOS'!$F75*100))</f>
        <v>0</v>
      </c>
      <c r="EK75" s="62">
        <f>IF('SERVIÇOS EXECUTADOS'!$F75=0,0,(COUNTIF('SERVIÇOS EXECUTADOS'!$I75:$DH75,EK$10)/'SERVIÇOS EXECUTADOS'!$F75*100))</f>
        <v>0</v>
      </c>
      <c r="EL75" s="62">
        <f>IF('SERVIÇOS EXECUTADOS'!$F75=0,0,(COUNTIF('SERVIÇOS EXECUTADOS'!$I75:$DH75,EL$10)/'SERVIÇOS EXECUTADOS'!$F75*100))</f>
        <v>0</v>
      </c>
      <c r="EM75" s="62">
        <f>IF('SERVIÇOS EXECUTADOS'!$F75=0,0,(COUNTIF('SERVIÇOS EXECUTADOS'!$I75:$DH75,EM$10)/'SERVIÇOS EXECUTADOS'!$F75*100))</f>
        <v>0</v>
      </c>
      <c r="EN75" s="62">
        <f>IF('SERVIÇOS EXECUTADOS'!$F75=0,0,(COUNTIF('SERVIÇOS EXECUTADOS'!$I75:$DH75,EN$10)/'SERVIÇOS EXECUTADOS'!$F75*100))</f>
        <v>0</v>
      </c>
      <c r="EO75" s="62">
        <f>IF('SERVIÇOS EXECUTADOS'!$F75=0,0,(COUNTIF('SERVIÇOS EXECUTADOS'!$I75:$DH75,EO$10)/'SERVIÇOS EXECUTADOS'!$F75*100))</f>
        <v>0</v>
      </c>
      <c r="EP75" s="62">
        <f>IF('SERVIÇOS EXECUTADOS'!$F75=0,0,(COUNTIF('SERVIÇOS EXECUTADOS'!$I75:$DH75,EP$10)/'SERVIÇOS EXECUTADOS'!$F75*100))</f>
        <v>0</v>
      </c>
      <c r="EQ75" s="62">
        <f>IF('SERVIÇOS EXECUTADOS'!$F75=0,0,(COUNTIF('SERVIÇOS EXECUTADOS'!$I75:$DH75,EQ$10)/'SERVIÇOS EXECUTADOS'!$F75*100))</f>
        <v>0</v>
      </c>
      <c r="ER75" s="62">
        <f>IF('SERVIÇOS EXECUTADOS'!$F75=0,0,(COUNTIF('SERVIÇOS EXECUTADOS'!$I75:$DH75,ER$10)/'SERVIÇOS EXECUTADOS'!$F75*100))</f>
        <v>0</v>
      </c>
      <c r="ES75" s="62">
        <f>IF('SERVIÇOS EXECUTADOS'!$F75=0,0,(COUNTIF('SERVIÇOS EXECUTADOS'!$I75:$DH75,ES$10)/'SERVIÇOS EXECUTADOS'!$F75*100))</f>
        <v>0</v>
      </c>
      <c r="ET75" s="62">
        <f>IF('SERVIÇOS EXECUTADOS'!$F75=0,0,(COUNTIF('SERVIÇOS EXECUTADOS'!$I75:$DH75,ET$10)/'SERVIÇOS EXECUTADOS'!$F75*100))</f>
        <v>0</v>
      </c>
      <c r="EU75" s="62">
        <f>IF('SERVIÇOS EXECUTADOS'!$F75=0,0,(COUNTIF('SERVIÇOS EXECUTADOS'!$I75:$DH75,EU$10)/'SERVIÇOS EXECUTADOS'!$F75*100))</f>
        <v>0</v>
      </c>
      <c r="EV75" s="62">
        <f>IF('SERVIÇOS EXECUTADOS'!$F75=0,0,(COUNTIF('SERVIÇOS EXECUTADOS'!$I75:$DH75,EV$10)/'SERVIÇOS EXECUTADOS'!$F75*100))</f>
        <v>0</v>
      </c>
      <c r="EW75" s="62">
        <f>IF('SERVIÇOS EXECUTADOS'!$F75=0,0,(COUNTIF('SERVIÇOS EXECUTADOS'!$I75:$DH75,EW$10)/'SERVIÇOS EXECUTADOS'!$F75*100))</f>
        <v>0</v>
      </c>
    </row>
    <row r="76" spans="1:153" ht="12" customHeight="1" outlineLevel="2">
      <c r="A76" s="1"/>
      <c r="B76" s="197" t="s">
        <v>145</v>
      </c>
      <c r="C76" s="196" t="s">
        <v>146</v>
      </c>
      <c r="D76" s="485"/>
      <c r="E76" s="192">
        <f t="shared" si="4"/>
        <v>0</v>
      </c>
      <c r="F76" s="489"/>
      <c r="G76" s="271" t="s">
        <v>147</v>
      </c>
      <c r="H76" s="131">
        <f t="shared" si="5"/>
        <v>0</v>
      </c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/>
      <c r="DF76" s="59"/>
      <c r="DG76" s="59"/>
      <c r="DH76" s="59"/>
      <c r="DI76" s="60">
        <f t="shared" si="26"/>
        <v>0</v>
      </c>
      <c r="DJ76" s="61">
        <f t="shared" si="27"/>
        <v>0</v>
      </c>
      <c r="DK76" s="61">
        <f t="shared" si="28"/>
        <v>0</v>
      </c>
      <c r="DL76" s="62">
        <f t="shared" si="29"/>
        <v>0</v>
      </c>
      <c r="DM76" s="62">
        <f t="shared" si="3"/>
        <v>0</v>
      </c>
      <c r="DN76" s="64" t="str">
        <f t="shared" si="30"/>
        <v/>
      </c>
      <c r="DO76" s="252" t="b">
        <f t="shared" si="2"/>
        <v>0</v>
      </c>
      <c r="DP76" s="188"/>
      <c r="DS76" s="62">
        <f>IF('SERVIÇOS EXECUTADOS'!$F76=0,0,(COUNTIF('SERVIÇOS EXECUTADOS'!$I76:$DH76,DS$10)/'SERVIÇOS EXECUTADOS'!$F76*100))</f>
        <v>0</v>
      </c>
      <c r="DT76" s="62">
        <f>IF('SERVIÇOS EXECUTADOS'!$F76=0,0,(COUNTIF('SERVIÇOS EXECUTADOS'!$I76:$DH76,DT$10)/'SERVIÇOS EXECUTADOS'!$F76*100))</f>
        <v>0</v>
      </c>
      <c r="DU76" s="62">
        <f>IF('SERVIÇOS EXECUTADOS'!$F76=0,0,(COUNTIF('SERVIÇOS EXECUTADOS'!$I76:$DH76,DU$10)/'SERVIÇOS EXECUTADOS'!$F76*100))</f>
        <v>0</v>
      </c>
      <c r="DV76" s="62">
        <f>IF('SERVIÇOS EXECUTADOS'!$F76=0,0,(COUNTIF('SERVIÇOS EXECUTADOS'!$I76:$DH76,DV$10)/'SERVIÇOS EXECUTADOS'!$F76*100))</f>
        <v>0</v>
      </c>
      <c r="DW76" s="62">
        <f>IF('SERVIÇOS EXECUTADOS'!$F76=0,0,(COUNTIF('SERVIÇOS EXECUTADOS'!$I76:$DH76,DW$10)/'SERVIÇOS EXECUTADOS'!$F76*100))</f>
        <v>0</v>
      </c>
      <c r="DX76" s="62">
        <f>IF('SERVIÇOS EXECUTADOS'!$F76=0,0,(COUNTIF('SERVIÇOS EXECUTADOS'!$I76:$DH76,DX$10)/'SERVIÇOS EXECUTADOS'!$F76*100))</f>
        <v>0</v>
      </c>
      <c r="DY76" s="62">
        <f>IF('SERVIÇOS EXECUTADOS'!$F76=0,0,(COUNTIF('SERVIÇOS EXECUTADOS'!$I76:$DH76,DY$10)/'SERVIÇOS EXECUTADOS'!$F76*100))</f>
        <v>0</v>
      </c>
      <c r="DZ76" s="62">
        <f>IF('SERVIÇOS EXECUTADOS'!$F76=0,0,(COUNTIF('SERVIÇOS EXECUTADOS'!$I76:$DH76,DZ$10)/'SERVIÇOS EXECUTADOS'!$F76*100))</f>
        <v>0</v>
      </c>
      <c r="EA76" s="62">
        <f>IF('SERVIÇOS EXECUTADOS'!$F76=0,0,(COUNTIF('SERVIÇOS EXECUTADOS'!$I76:$DH76,EA$10)/'SERVIÇOS EXECUTADOS'!$F76*100))</f>
        <v>0</v>
      </c>
      <c r="EB76" s="62">
        <f>IF('SERVIÇOS EXECUTADOS'!$F76=0,0,(COUNTIF('SERVIÇOS EXECUTADOS'!$I76:$DH76,EB$10)/'SERVIÇOS EXECUTADOS'!$F76*100))</f>
        <v>0</v>
      </c>
      <c r="EC76" s="62">
        <f>IF('SERVIÇOS EXECUTADOS'!$F76=0,0,(COUNTIF('SERVIÇOS EXECUTADOS'!$I76:$DH76,EC$10)/'SERVIÇOS EXECUTADOS'!$F76*100))</f>
        <v>0</v>
      </c>
      <c r="ED76" s="62">
        <f>IF('SERVIÇOS EXECUTADOS'!$F76=0,0,(COUNTIF('SERVIÇOS EXECUTADOS'!$I76:$DH76,ED$10)/'SERVIÇOS EXECUTADOS'!$F76*100))</f>
        <v>0</v>
      </c>
      <c r="EE76" s="62">
        <f>IF('SERVIÇOS EXECUTADOS'!$F76=0,0,(COUNTIF('SERVIÇOS EXECUTADOS'!$I76:$DH76,EE$10)/'SERVIÇOS EXECUTADOS'!$F76*100))</f>
        <v>0</v>
      </c>
      <c r="EF76" s="62">
        <f>IF('SERVIÇOS EXECUTADOS'!$F76=0,0,(COUNTIF('SERVIÇOS EXECUTADOS'!$I76:$DH76,EF$10)/'SERVIÇOS EXECUTADOS'!$F76*100))</f>
        <v>0</v>
      </c>
      <c r="EG76" s="62">
        <f>IF('SERVIÇOS EXECUTADOS'!$F76=0,0,(COUNTIF('SERVIÇOS EXECUTADOS'!$I76:$DH76,EG$10)/'SERVIÇOS EXECUTADOS'!$F76*100))</f>
        <v>0</v>
      </c>
      <c r="EH76" s="62">
        <f>IF('SERVIÇOS EXECUTADOS'!$F76=0,0,(COUNTIF('SERVIÇOS EXECUTADOS'!$I76:$DH76,EH$10)/'SERVIÇOS EXECUTADOS'!$F76*100))</f>
        <v>0</v>
      </c>
      <c r="EI76" s="62">
        <f>IF('SERVIÇOS EXECUTADOS'!$F76=0,0,(COUNTIF('SERVIÇOS EXECUTADOS'!$I76:$DH76,EI$10)/'SERVIÇOS EXECUTADOS'!$F76*100))</f>
        <v>0</v>
      </c>
      <c r="EJ76" s="62">
        <f>IF('SERVIÇOS EXECUTADOS'!$F76=0,0,(COUNTIF('SERVIÇOS EXECUTADOS'!$I76:$DH76,EJ$10)/'SERVIÇOS EXECUTADOS'!$F76*100))</f>
        <v>0</v>
      </c>
      <c r="EK76" s="62">
        <f>IF('SERVIÇOS EXECUTADOS'!$F76=0,0,(COUNTIF('SERVIÇOS EXECUTADOS'!$I76:$DH76,EK$10)/'SERVIÇOS EXECUTADOS'!$F76*100))</f>
        <v>0</v>
      </c>
      <c r="EL76" s="62">
        <f>IF('SERVIÇOS EXECUTADOS'!$F76=0,0,(COUNTIF('SERVIÇOS EXECUTADOS'!$I76:$DH76,EL$10)/'SERVIÇOS EXECUTADOS'!$F76*100))</f>
        <v>0</v>
      </c>
      <c r="EM76" s="62">
        <f>IF('SERVIÇOS EXECUTADOS'!$F76=0,0,(COUNTIF('SERVIÇOS EXECUTADOS'!$I76:$DH76,EM$10)/'SERVIÇOS EXECUTADOS'!$F76*100))</f>
        <v>0</v>
      </c>
      <c r="EN76" s="62">
        <f>IF('SERVIÇOS EXECUTADOS'!$F76=0,0,(COUNTIF('SERVIÇOS EXECUTADOS'!$I76:$DH76,EN$10)/'SERVIÇOS EXECUTADOS'!$F76*100))</f>
        <v>0</v>
      </c>
      <c r="EO76" s="62">
        <f>IF('SERVIÇOS EXECUTADOS'!$F76=0,0,(COUNTIF('SERVIÇOS EXECUTADOS'!$I76:$DH76,EO$10)/'SERVIÇOS EXECUTADOS'!$F76*100))</f>
        <v>0</v>
      </c>
      <c r="EP76" s="62">
        <f>IF('SERVIÇOS EXECUTADOS'!$F76=0,0,(COUNTIF('SERVIÇOS EXECUTADOS'!$I76:$DH76,EP$10)/'SERVIÇOS EXECUTADOS'!$F76*100))</f>
        <v>0</v>
      </c>
      <c r="EQ76" s="62">
        <f>IF('SERVIÇOS EXECUTADOS'!$F76=0,0,(COUNTIF('SERVIÇOS EXECUTADOS'!$I76:$DH76,EQ$10)/'SERVIÇOS EXECUTADOS'!$F76*100))</f>
        <v>0</v>
      </c>
      <c r="ER76" s="62">
        <f>IF('SERVIÇOS EXECUTADOS'!$F76=0,0,(COUNTIF('SERVIÇOS EXECUTADOS'!$I76:$DH76,ER$10)/'SERVIÇOS EXECUTADOS'!$F76*100))</f>
        <v>0</v>
      </c>
      <c r="ES76" s="62">
        <f>IF('SERVIÇOS EXECUTADOS'!$F76=0,0,(COUNTIF('SERVIÇOS EXECUTADOS'!$I76:$DH76,ES$10)/'SERVIÇOS EXECUTADOS'!$F76*100))</f>
        <v>0</v>
      </c>
      <c r="ET76" s="62">
        <f>IF('SERVIÇOS EXECUTADOS'!$F76=0,0,(COUNTIF('SERVIÇOS EXECUTADOS'!$I76:$DH76,ET$10)/'SERVIÇOS EXECUTADOS'!$F76*100))</f>
        <v>0</v>
      </c>
      <c r="EU76" s="62">
        <f>IF('SERVIÇOS EXECUTADOS'!$F76=0,0,(COUNTIF('SERVIÇOS EXECUTADOS'!$I76:$DH76,EU$10)/'SERVIÇOS EXECUTADOS'!$F76*100))</f>
        <v>0</v>
      </c>
      <c r="EV76" s="62">
        <f>IF('SERVIÇOS EXECUTADOS'!$F76=0,0,(COUNTIF('SERVIÇOS EXECUTADOS'!$I76:$DH76,EV$10)/'SERVIÇOS EXECUTADOS'!$F76*100))</f>
        <v>0</v>
      </c>
      <c r="EW76" s="62">
        <f>IF('SERVIÇOS EXECUTADOS'!$F76=0,0,(COUNTIF('SERVIÇOS EXECUTADOS'!$I76:$DH76,EW$10)/'SERVIÇOS EXECUTADOS'!$F76*100))</f>
        <v>0</v>
      </c>
    </row>
    <row r="77" spans="1:153" ht="12" customHeight="1" outlineLevel="2">
      <c r="A77" s="1"/>
      <c r="B77" s="197" t="s">
        <v>148</v>
      </c>
      <c r="C77" s="196"/>
      <c r="D77" s="485"/>
      <c r="E77" s="192">
        <f t="shared" si="4"/>
        <v>0</v>
      </c>
      <c r="F77" s="489"/>
      <c r="G77" s="271" t="s">
        <v>122</v>
      </c>
      <c r="H77" s="132">
        <f t="shared" si="5"/>
        <v>0</v>
      </c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  <c r="DF77" s="59"/>
      <c r="DG77" s="59"/>
      <c r="DH77" s="59"/>
      <c r="DI77" s="60">
        <f t="shared" si="26"/>
        <v>0</v>
      </c>
      <c r="DJ77" s="61">
        <f t="shared" si="27"/>
        <v>0</v>
      </c>
      <c r="DK77" s="61">
        <f t="shared" si="28"/>
        <v>0</v>
      </c>
      <c r="DL77" s="62">
        <f t="shared" si="29"/>
        <v>0</v>
      </c>
      <c r="DM77" s="62">
        <f t="shared" si="3"/>
        <v>0</v>
      </c>
      <c r="DN77" s="64" t="str">
        <f t="shared" si="30"/>
        <v/>
      </c>
      <c r="DO77" s="252" t="b">
        <f t="shared" si="2"/>
        <v>0</v>
      </c>
      <c r="DP77" s="188"/>
      <c r="DS77" s="62">
        <f>IF('SERVIÇOS EXECUTADOS'!$F77=0,0,(COUNTIF('SERVIÇOS EXECUTADOS'!$I77:$DH77,DS$10)/'SERVIÇOS EXECUTADOS'!$F77*100))</f>
        <v>0</v>
      </c>
      <c r="DT77" s="62">
        <f>IF('SERVIÇOS EXECUTADOS'!$F77=0,0,(COUNTIF('SERVIÇOS EXECUTADOS'!$I77:$DH77,DT$10)/'SERVIÇOS EXECUTADOS'!$F77*100))</f>
        <v>0</v>
      </c>
      <c r="DU77" s="62">
        <f>IF('SERVIÇOS EXECUTADOS'!$F77=0,0,(COUNTIF('SERVIÇOS EXECUTADOS'!$I77:$DH77,DU$10)/'SERVIÇOS EXECUTADOS'!$F77*100))</f>
        <v>0</v>
      </c>
      <c r="DV77" s="62">
        <f>IF('SERVIÇOS EXECUTADOS'!$F77=0,0,(COUNTIF('SERVIÇOS EXECUTADOS'!$I77:$DH77,DV$10)/'SERVIÇOS EXECUTADOS'!$F77*100))</f>
        <v>0</v>
      </c>
      <c r="DW77" s="62">
        <f>IF('SERVIÇOS EXECUTADOS'!$F77=0,0,(COUNTIF('SERVIÇOS EXECUTADOS'!$I77:$DH77,DW$10)/'SERVIÇOS EXECUTADOS'!$F77*100))</f>
        <v>0</v>
      </c>
      <c r="DX77" s="62">
        <f>IF('SERVIÇOS EXECUTADOS'!$F77=0,0,(COUNTIF('SERVIÇOS EXECUTADOS'!$I77:$DH77,DX$10)/'SERVIÇOS EXECUTADOS'!$F77*100))</f>
        <v>0</v>
      </c>
      <c r="DY77" s="62">
        <f>IF('SERVIÇOS EXECUTADOS'!$F77=0,0,(COUNTIF('SERVIÇOS EXECUTADOS'!$I77:$DH77,DY$10)/'SERVIÇOS EXECUTADOS'!$F77*100))</f>
        <v>0</v>
      </c>
      <c r="DZ77" s="62">
        <f>IF('SERVIÇOS EXECUTADOS'!$F77=0,0,(COUNTIF('SERVIÇOS EXECUTADOS'!$I77:$DH77,DZ$10)/'SERVIÇOS EXECUTADOS'!$F77*100))</f>
        <v>0</v>
      </c>
      <c r="EA77" s="62">
        <f>IF('SERVIÇOS EXECUTADOS'!$F77=0,0,(COUNTIF('SERVIÇOS EXECUTADOS'!$I77:$DH77,EA$10)/'SERVIÇOS EXECUTADOS'!$F77*100))</f>
        <v>0</v>
      </c>
      <c r="EB77" s="62">
        <f>IF('SERVIÇOS EXECUTADOS'!$F77=0,0,(COUNTIF('SERVIÇOS EXECUTADOS'!$I77:$DH77,EB$10)/'SERVIÇOS EXECUTADOS'!$F77*100))</f>
        <v>0</v>
      </c>
      <c r="EC77" s="62">
        <f>IF('SERVIÇOS EXECUTADOS'!$F77=0,0,(COUNTIF('SERVIÇOS EXECUTADOS'!$I77:$DH77,EC$10)/'SERVIÇOS EXECUTADOS'!$F77*100))</f>
        <v>0</v>
      </c>
      <c r="ED77" s="62">
        <f>IF('SERVIÇOS EXECUTADOS'!$F77=0,0,(COUNTIF('SERVIÇOS EXECUTADOS'!$I77:$DH77,ED$10)/'SERVIÇOS EXECUTADOS'!$F77*100))</f>
        <v>0</v>
      </c>
      <c r="EE77" s="62">
        <f>IF('SERVIÇOS EXECUTADOS'!$F77=0,0,(COUNTIF('SERVIÇOS EXECUTADOS'!$I77:$DH77,EE$10)/'SERVIÇOS EXECUTADOS'!$F77*100))</f>
        <v>0</v>
      </c>
      <c r="EF77" s="62">
        <f>IF('SERVIÇOS EXECUTADOS'!$F77=0,0,(COUNTIF('SERVIÇOS EXECUTADOS'!$I77:$DH77,EF$10)/'SERVIÇOS EXECUTADOS'!$F77*100))</f>
        <v>0</v>
      </c>
      <c r="EG77" s="62">
        <f>IF('SERVIÇOS EXECUTADOS'!$F77=0,0,(COUNTIF('SERVIÇOS EXECUTADOS'!$I77:$DH77,EG$10)/'SERVIÇOS EXECUTADOS'!$F77*100))</f>
        <v>0</v>
      </c>
      <c r="EH77" s="62">
        <f>IF('SERVIÇOS EXECUTADOS'!$F77=0,0,(COUNTIF('SERVIÇOS EXECUTADOS'!$I77:$DH77,EH$10)/'SERVIÇOS EXECUTADOS'!$F77*100))</f>
        <v>0</v>
      </c>
      <c r="EI77" s="62">
        <f>IF('SERVIÇOS EXECUTADOS'!$F77=0,0,(COUNTIF('SERVIÇOS EXECUTADOS'!$I77:$DH77,EI$10)/'SERVIÇOS EXECUTADOS'!$F77*100))</f>
        <v>0</v>
      </c>
      <c r="EJ77" s="62">
        <f>IF('SERVIÇOS EXECUTADOS'!$F77=0,0,(COUNTIF('SERVIÇOS EXECUTADOS'!$I77:$DH77,EJ$10)/'SERVIÇOS EXECUTADOS'!$F77*100))</f>
        <v>0</v>
      </c>
      <c r="EK77" s="62">
        <f>IF('SERVIÇOS EXECUTADOS'!$F77=0,0,(COUNTIF('SERVIÇOS EXECUTADOS'!$I77:$DH77,EK$10)/'SERVIÇOS EXECUTADOS'!$F77*100))</f>
        <v>0</v>
      </c>
      <c r="EL77" s="62">
        <f>IF('SERVIÇOS EXECUTADOS'!$F77=0,0,(COUNTIF('SERVIÇOS EXECUTADOS'!$I77:$DH77,EL$10)/'SERVIÇOS EXECUTADOS'!$F77*100))</f>
        <v>0</v>
      </c>
      <c r="EM77" s="62">
        <f>IF('SERVIÇOS EXECUTADOS'!$F77=0,0,(COUNTIF('SERVIÇOS EXECUTADOS'!$I77:$DH77,EM$10)/'SERVIÇOS EXECUTADOS'!$F77*100))</f>
        <v>0</v>
      </c>
      <c r="EN77" s="62">
        <f>IF('SERVIÇOS EXECUTADOS'!$F77=0,0,(COUNTIF('SERVIÇOS EXECUTADOS'!$I77:$DH77,EN$10)/'SERVIÇOS EXECUTADOS'!$F77*100))</f>
        <v>0</v>
      </c>
      <c r="EO77" s="62">
        <f>IF('SERVIÇOS EXECUTADOS'!$F77=0,0,(COUNTIF('SERVIÇOS EXECUTADOS'!$I77:$DH77,EO$10)/'SERVIÇOS EXECUTADOS'!$F77*100))</f>
        <v>0</v>
      </c>
      <c r="EP77" s="62">
        <f>IF('SERVIÇOS EXECUTADOS'!$F77=0,0,(COUNTIF('SERVIÇOS EXECUTADOS'!$I77:$DH77,EP$10)/'SERVIÇOS EXECUTADOS'!$F77*100))</f>
        <v>0</v>
      </c>
      <c r="EQ77" s="62">
        <f>IF('SERVIÇOS EXECUTADOS'!$F77=0,0,(COUNTIF('SERVIÇOS EXECUTADOS'!$I77:$DH77,EQ$10)/'SERVIÇOS EXECUTADOS'!$F77*100))</f>
        <v>0</v>
      </c>
      <c r="ER77" s="62">
        <f>IF('SERVIÇOS EXECUTADOS'!$F77=0,0,(COUNTIF('SERVIÇOS EXECUTADOS'!$I77:$DH77,ER$10)/'SERVIÇOS EXECUTADOS'!$F77*100))</f>
        <v>0</v>
      </c>
      <c r="ES77" s="62">
        <f>IF('SERVIÇOS EXECUTADOS'!$F77=0,0,(COUNTIF('SERVIÇOS EXECUTADOS'!$I77:$DH77,ES$10)/'SERVIÇOS EXECUTADOS'!$F77*100))</f>
        <v>0</v>
      </c>
      <c r="ET77" s="62">
        <f>IF('SERVIÇOS EXECUTADOS'!$F77=0,0,(COUNTIF('SERVIÇOS EXECUTADOS'!$I77:$DH77,ET$10)/'SERVIÇOS EXECUTADOS'!$F77*100))</f>
        <v>0</v>
      </c>
      <c r="EU77" s="62">
        <f>IF('SERVIÇOS EXECUTADOS'!$F77=0,0,(COUNTIF('SERVIÇOS EXECUTADOS'!$I77:$DH77,EU$10)/'SERVIÇOS EXECUTADOS'!$F77*100))</f>
        <v>0</v>
      </c>
      <c r="EV77" s="62">
        <f>IF('SERVIÇOS EXECUTADOS'!$F77=0,0,(COUNTIF('SERVIÇOS EXECUTADOS'!$I77:$DH77,EV$10)/'SERVIÇOS EXECUTADOS'!$F77*100))</f>
        <v>0</v>
      </c>
      <c r="EW77" s="62">
        <f>IF('SERVIÇOS EXECUTADOS'!$F77=0,0,(COUNTIF('SERVIÇOS EXECUTADOS'!$I77:$DH77,EW$10)/'SERVIÇOS EXECUTADOS'!$F77*100))</f>
        <v>0</v>
      </c>
    </row>
    <row r="78" spans="1:153" ht="12" customHeight="1" outlineLevel="2">
      <c r="A78" s="1"/>
      <c r="B78" s="197" t="s">
        <v>149</v>
      </c>
      <c r="C78" s="196"/>
      <c r="D78" s="485"/>
      <c r="E78" s="192">
        <f t="shared" ref="E78:E141" si="31">IF(D78=0,0,(D78/$D$401)*100)</f>
        <v>0</v>
      </c>
      <c r="F78" s="489"/>
      <c r="G78" s="271" t="s">
        <v>147</v>
      </c>
      <c r="H78" s="131">
        <f t="shared" si="5"/>
        <v>0</v>
      </c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/>
      <c r="DF78" s="59"/>
      <c r="DG78" s="59"/>
      <c r="DH78" s="59"/>
      <c r="DI78" s="60">
        <f t="shared" si="26"/>
        <v>0</v>
      </c>
      <c r="DJ78" s="61">
        <f t="shared" si="27"/>
        <v>0</v>
      </c>
      <c r="DK78" s="61">
        <f t="shared" si="28"/>
        <v>0</v>
      </c>
      <c r="DL78" s="62">
        <f t="shared" si="29"/>
        <v>0</v>
      </c>
      <c r="DM78" s="62">
        <f t="shared" si="3"/>
        <v>0</v>
      </c>
      <c r="DN78" s="64" t="str">
        <f t="shared" si="30"/>
        <v/>
      </c>
      <c r="DO78" s="252" t="b">
        <f t="shared" ref="DO78:DO141" si="32">DN78=E78</f>
        <v>0</v>
      </c>
      <c r="DP78" s="188"/>
      <c r="DS78" s="62">
        <f>IF('SERVIÇOS EXECUTADOS'!$F78=0,0,(COUNTIF('SERVIÇOS EXECUTADOS'!$I78:$DH78,DS$10)/'SERVIÇOS EXECUTADOS'!$F78*100))</f>
        <v>0</v>
      </c>
      <c r="DT78" s="62">
        <f>IF('SERVIÇOS EXECUTADOS'!$F78=0,0,(COUNTIF('SERVIÇOS EXECUTADOS'!$I78:$DH78,DT$10)/'SERVIÇOS EXECUTADOS'!$F78*100))</f>
        <v>0</v>
      </c>
      <c r="DU78" s="62">
        <f>IF('SERVIÇOS EXECUTADOS'!$F78=0,0,(COUNTIF('SERVIÇOS EXECUTADOS'!$I78:$DH78,DU$10)/'SERVIÇOS EXECUTADOS'!$F78*100))</f>
        <v>0</v>
      </c>
      <c r="DV78" s="62">
        <f>IF('SERVIÇOS EXECUTADOS'!$F78=0,0,(COUNTIF('SERVIÇOS EXECUTADOS'!$I78:$DH78,DV$10)/'SERVIÇOS EXECUTADOS'!$F78*100))</f>
        <v>0</v>
      </c>
      <c r="DW78" s="62">
        <f>IF('SERVIÇOS EXECUTADOS'!$F78=0,0,(COUNTIF('SERVIÇOS EXECUTADOS'!$I78:$DH78,DW$10)/'SERVIÇOS EXECUTADOS'!$F78*100))</f>
        <v>0</v>
      </c>
      <c r="DX78" s="62">
        <f>IF('SERVIÇOS EXECUTADOS'!$F78=0,0,(COUNTIF('SERVIÇOS EXECUTADOS'!$I78:$DH78,DX$10)/'SERVIÇOS EXECUTADOS'!$F78*100))</f>
        <v>0</v>
      </c>
      <c r="DY78" s="62">
        <f>IF('SERVIÇOS EXECUTADOS'!$F78=0,0,(COUNTIF('SERVIÇOS EXECUTADOS'!$I78:$DH78,DY$10)/'SERVIÇOS EXECUTADOS'!$F78*100))</f>
        <v>0</v>
      </c>
      <c r="DZ78" s="62">
        <f>IF('SERVIÇOS EXECUTADOS'!$F78=0,0,(COUNTIF('SERVIÇOS EXECUTADOS'!$I78:$DH78,DZ$10)/'SERVIÇOS EXECUTADOS'!$F78*100))</f>
        <v>0</v>
      </c>
      <c r="EA78" s="62">
        <f>IF('SERVIÇOS EXECUTADOS'!$F78=0,0,(COUNTIF('SERVIÇOS EXECUTADOS'!$I78:$DH78,EA$10)/'SERVIÇOS EXECUTADOS'!$F78*100))</f>
        <v>0</v>
      </c>
      <c r="EB78" s="62">
        <f>IF('SERVIÇOS EXECUTADOS'!$F78=0,0,(COUNTIF('SERVIÇOS EXECUTADOS'!$I78:$DH78,EB$10)/'SERVIÇOS EXECUTADOS'!$F78*100))</f>
        <v>0</v>
      </c>
      <c r="EC78" s="62">
        <f>IF('SERVIÇOS EXECUTADOS'!$F78=0,0,(COUNTIF('SERVIÇOS EXECUTADOS'!$I78:$DH78,EC$10)/'SERVIÇOS EXECUTADOS'!$F78*100))</f>
        <v>0</v>
      </c>
      <c r="ED78" s="62">
        <f>IF('SERVIÇOS EXECUTADOS'!$F78=0,0,(COUNTIF('SERVIÇOS EXECUTADOS'!$I78:$DH78,ED$10)/'SERVIÇOS EXECUTADOS'!$F78*100))</f>
        <v>0</v>
      </c>
      <c r="EE78" s="62">
        <f>IF('SERVIÇOS EXECUTADOS'!$F78=0,0,(COUNTIF('SERVIÇOS EXECUTADOS'!$I78:$DH78,EE$10)/'SERVIÇOS EXECUTADOS'!$F78*100))</f>
        <v>0</v>
      </c>
      <c r="EF78" s="62">
        <f>IF('SERVIÇOS EXECUTADOS'!$F78=0,0,(COUNTIF('SERVIÇOS EXECUTADOS'!$I78:$DH78,EF$10)/'SERVIÇOS EXECUTADOS'!$F78*100))</f>
        <v>0</v>
      </c>
      <c r="EG78" s="62">
        <f>IF('SERVIÇOS EXECUTADOS'!$F78=0,0,(COUNTIF('SERVIÇOS EXECUTADOS'!$I78:$DH78,EG$10)/'SERVIÇOS EXECUTADOS'!$F78*100))</f>
        <v>0</v>
      </c>
      <c r="EH78" s="62">
        <f>IF('SERVIÇOS EXECUTADOS'!$F78=0,0,(COUNTIF('SERVIÇOS EXECUTADOS'!$I78:$DH78,EH$10)/'SERVIÇOS EXECUTADOS'!$F78*100))</f>
        <v>0</v>
      </c>
      <c r="EI78" s="62">
        <f>IF('SERVIÇOS EXECUTADOS'!$F78=0,0,(COUNTIF('SERVIÇOS EXECUTADOS'!$I78:$DH78,EI$10)/'SERVIÇOS EXECUTADOS'!$F78*100))</f>
        <v>0</v>
      </c>
      <c r="EJ78" s="62">
        <f>IF('SERVIÇOS EXECUTADOS'!$F78=0,0,(COUNTIF('SERVIÇOS EXECUTADOS'!$I78:$DH78,EJ$10)/'SERVIÇOS EXECUTADOS'!$F78*100))</f>
        <v>0</v>
      </c>
      <c r="EK78" s="62">
        <f>IF('SERVIÇOS EXECUTADOS'!$F78=0,0,(COUNTIF('SERVIÇOS EXECUTADOS'!$I78:$DH78,EK$10)/'SERVIÇOS EXECUTADOS'!$F78*100))</f>
        <v>0</v>
      </c>
      <c r="EL78" s="62">
        <f>IF('SERVIÇOS EXECUTADOS'!$F78=0,0,(COUNTIF('SERVIÇOS EXECUTADOS'!$I78:$DH78,EL$10)/'SERVIÇOS EXECUTADOS'!$F78*100))</f>
        <v>0</v>
      </c>
      <c r="EM78" s="62">
        <f>IF('SERVIÇOS EXECUTADOS'!$F78=0,0,(COUNTIF('SERVIÇOS EXECUTADOS'!$I78:$DH78,EM$10)/'SERVIÇOS EXECUTADOS'!$F78*100))</f>
        <v>0</v>
      </c>
      <c r="EN78" s="62">
        <f>IF('SERVIÇOS EXECUTADOS'!$F78=0,0,(COUNTIF('SERVIÇOS EXECUTADOS'!$I78:$DH78,EN$10)/'SERVIÇOS EXECUTADOS'!$F78*100))</f>
        <v>0</v>
      </c>
      <c r="EO78" s="62">
        <f>IF('SERVIÇOS EXECUTADOS'!$F78=0,0,(COUNTIF('SERVIÇOS EXECUTADOS'!$I78:$DH78,EO$10)/'SERVIÇOS EXECUTADOS'!$F78*100))</f>
        <v>0</v>
      </c>
      <c r="EP78" s="62">
        <f>IF('SERVIÇOS EXECUTADOS'!$F78=0,0,(COUNTIF('SERVIÇOS EXECUTADOS'!$I78:$DH78,EP$10)/'SERVIÇOS EXECUTADOS'!$F78*100))</f>
        <v>0</v>
      </c>
      <c r="EQ78" s="62">
        <f>IF('SERVIÇOS EXECUTADOS'!$F78=0,0,(COUNTIF('SERVIÇOS EXECUTADOS'!$I78:$DH78,EQ$10)/'SERVIÇOS EXECUTADOS'!$F78*100))</f>
        <v>0</v>
      </c>
      <c r="ER78" s="62">
        <f>IF('SERVIÇOS EXECUTADOS'!$F78=0,0,(COUNTIF('SERVIÇOS EXECUTADOS'!$I78:$DH78,ER$10)/'SERVIÇOS EXECUTADOS'!$F78*100))</f>
        <v>0</v>
      </c>
      <c r="ES78" s="62">
        <f>IF('SERVIÇOS EXECUTADOS'!$F78=0,0,(COUNTIF('SERVIÇOS EXECUTADOS'!$I78:$DH78,ES$10)/'SERVIÇOS EXECUTADOS'!$F78*100))</f>
        <v>0</v>
      </c>
      <c r="ET78" s="62">
        <f>IF('SERVIÇOS EXECUTADOS'!$F78=0,0,(COUNTIF('SERVIÇOS EXECUTADOS'!$I78:$DH78,ET$10)/'SERVIÇOS EXECUTADOS'!$F78*100))</f>
        <v>0</v>
      </c>
      <c r="EU78" s="62">
        <f>IF('SERVIÇOS EXECUTADOS'!$F78=0,0,(COUNTIF('SERVIÇOS EXECUTADOS'!$I78:$DH78,EU$10)/'SERVIÇOS EXECUTADOS'!$F78*100))</f>
        <v>0</v>
      </c>
      <c r="EV78" s="62">
        <f>IF('SERVIÇOS EXECUTADOS'!$F78=0,0,(COUNTIF('SERVIÇOS EXECUTADOS'!$I78:$DH78,EV$10)/'SERVIÇOS EXECUTADOS'!$F78*100))</f>
        <v>0</v>
      </c>
      <c r="EW78" s="62">
        <f>IF('SERVIÇOS EXECUTADOS'!$F78=0,0,(COUNTIF('SERVIÇOS EXECUTADOS'!$I78:$DH78,EW$10)/'SERVIÇOS EXECUTADOS'!$F78*100))</f>
        <v>0</v>
      </c>
    </row>
    <row r="79" spans="1:153" ht="12" customHeight="1" outlineLevel="1">
      <c r="A79" s="1"/>
      <c r="B79" s="305" t="s">
        <v>150</v>
      </c>
      <c r="C79" s="306" t="s">
        <v>151</v>
      </c>
      <c r="D79" s="307">
        <f>SUM(D80:D91)</f>
        <v>0</v>
      </c>
      <c r="E79" s="308">
        <f t="shared" si="31"/>
        <v>0</v>
      </c>
      <c r="F79" s="312"/>
      <c r="G79" s="312"/>
      <c r="H79" s="312">
        <f t="shared" si="5"/>
        <v>0</v>
      </c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  <c r="AE79" s="310"/>
      <c r="AF79" s="310"/>
      <c r="AG79" s="310"/>
      <c r="AH79" s="310"/>
      <c r="AI79" s="310"/>
      <c r="AJ79" s="310"/>
      <c r="AK79" s="310"/>
      <c r="AL79" s="310"/>
      <c r="AM79" s="310"/>
      <c r="AN79" s="310"/>
      <c r="AO79" s="310"/>
      <c r="AP79" s="310"/>
      <c r="AQ79" s="310"/>
      <c r="AR79" s="310"/>
      <c r="AS79" s="310"/>
      <c r="AT79" s="310"/>
      <c r="AU79" s="310"/>
      <c r="AV79" s="310"/>
      <c r="AW79" s="310"/>
      <c r="AX79" s="310"/>
      <c r="AY79" s="310"/>
      <c r="AZ79" s="310"/>
      <c r="BA79" s="310"/>
      <c r="BB79" s="310"/>
      <c r="BC79" s="310"/>
      <c r="BD79" s="310"/>
      <c r="BE79" s="310"/>
      <c r="BF79" s="310"/>
      <c r="BG79" s="310"/>
      <c r="BH79" s="310"/>
      <c r="BI79" s="310"/>
      <c r="BJ79" s="310"/>
      <c r="BK79" s="310"/>
      <c r="BL79" s="310"/>
      <c r="BM79" s="310"/>
      <c r="BN79" s="310"/>
      <c r="BO79" s="310"/>
      <c r="BP79" s="310"/>
      <c r="BQ79" s="310"/>
      <c r="BR79" s="310"/>
      <c r="BS79" s="310"/>
      <c r="BT79" s="310"/>
      <c r="BU79" s="310"/>
      <c r="BV79" s="310"/>
      <c r="BW79" s="310"/>
      <c r="BX79" s="310"/>
      <c r="BY79" s="310"/>
      <c r="BZ79" s="310"/>
      <c r="CA79" s="310"/>
      <c r="CB79" s="310"/>
      <c r="CC79" s="310"/>
      <c r="CD79" s="310"/>
      <c r="CE79" s="310"/>
      <c r="CF79" s="310"/>
      <c r="CG79" s="310"/>
      <c r="CH79" s="310"/>
      <c r="CI79" s="310"/>
      <c r="CJ79" s="310"/>
      <c r="CK79" s="310"/>
      <c r="CL79" s="310"/>
      <c r="CM79" s="310"/>
      <c r="CN79" s="310"/>
      <c r="CO79" s="310"/>
      <c r="CP79" s="310"/>
      <c r="CQ79" s="310"/>
      <c r="CR79" s="310"/>
      <c r="CS79" s="310"/>
      <c r="CT79" s="310"/>
      <c r="CU79" s="310"/>
      <c r="CV79" s="310"/>
      <c r="CW79" s="310"/>
      <c r="CX79" s="310"/>
      <c r="CY79" s="310"/>
      <c r="CZ79" s="310"/>
      <c r="DA79" s="310"/>
      <c r="DB79" s="310"/>
      <c r="DC79" s="310"/>
      <c r="DD79" s="310"/>
      <c r="DE79" s="310"/>
      <c r="DF79" s="310"/>
      <c r="DG79" s="310"/>
      <c r="DH79" s="310"/>
      <c r="DI79" s="311"/>
      <c r="DJ79" s="309"/>
      <c r="DK79" s="309"/>
      <c r="DL79" s="313"/>
      <c r="DM79" s="313">
        <f t="shared" si="3"/>
        <v>0</v>
      </c>
      <c r="DN79" s="350">
        <f>SUM(DN80:DN91)</f>
        <v>0</v>
      </c>
      <c r="DO79" s="314" t="b">
        <f t="shared" si="32"/>
        <v>1</v>
      </c>
      <c r="DP79" s="316"/>
      <c r="DQ79" s="316"/>
      <c r="DR79" s="316"/>
      <c r="DS79" s="317">
        <f>IF('SERVIÇOS EXECUTADOS'!$F79=0,0,(COUNTIF('SERVIÇOS EXECUTADOS'!$I79:$DH79,DS$10)/'SERVIÇOS EXECUTADOS'!$F79*100))</f>
        <v>0</v>
      </c>
      <c r="DT79" s="317">
        <f>IF('SERVIÇOS EXECUTADOS'!$F79=0,0,(COUNTIF('SERVIÇOS EXECUTADOS'!$I79:$DH79,DT$10)/'SERVIÇOS EXECUTADOS'!$F79*100))</f>
        <v>0</v>
      </c>
      <c r="DU79" s="317">
        <f>IF('SERVIÇOS EXECUTADOS'!$F79=0,0,(COUNTIF('SERVIÇOS EXECUTADOS'!$I79:$DH79,DU$10)/'SERVIÇOS EXECUTADOS'!$F79*100))</f>
        <v>0</v>
      </c>
      <c r="DV79" s="317">
        <f>IF('SERVIÇOS EXECUTADOS'!$F79=0,0,(COUNTIF('SERVIÇOS EXECUTADOS'!$I79:$DH79,DV$10)/'SERVIÇOS EXECUTADOS'!$F79*100))</f>
        <v>0</v>
      </c>
      <c r="DW79" s="317">
        <f>IF('SERVIÇOS EXECUTADOS'!$F79=0,0,(COUNTIF('SERVIÇOS EXECUTADOS'!$I79:$DH79,DW$10)/'SERVIÇOS EXECUTADOS'!$F79*100))</f>
        <v>0</v>
      </c>
      <c r="DX79" s="317">
        <f>IF('SERVIÇOS EXECUTADOS'!$F79=0,0,(COUNTIF('SERVIÇOS EXECUTADOS'!$I79:$DH79,DX$10)/'SERVIÇOS EXECUTADOS'!$F79*100))</f>
        <v>0</v>
      </c>
      <c r="DY79" s="317">
        <f>IF('SERVIÇOS EXECUTADOS'!$F79=0,0,(COUNTIF('SERVIÇOS EXECUTADOS'!$I79:$DH79,DY$10)/'SERVIÇOS EXECUTADOS'!$F79*100))</f>
        <v>0</v>
      </c>
      <c r="DZ79" s="317">
        <f>IF('SERVIÇOS EXECUTADOS'!$F79=0,0,(COUNTIF('SERVIÇOS EXECUTADOS'!$I79:$DH79,DZ$10)/'SERVIÇOS EXECUTADOS'!$F79*100))</f>
        <v>0</v>
      </c>
      <c r="EA79" s="317">
        <f>IF('SERVIÇOS EXECUTADOS'!$F79=0,0,(COUNTIF('SERVIÇOS EXECUTADOS'!$I79:$DH79,EA$10)/'SERVIÇOS EXECUTADOS'!$F79*100))</f>
        <v>0</v>
      </c>
      <c r="EB79" s="317">
        <f>IF('SERVIÇOS EXECUTADOS'!$F79=0,0,(COUNTIF('SERVIÇOS EXECUTADOS'!$I79:$DH79,EB$10)/'SERVIÇOS EXECUTADOS'!$F79*100))</f>
        <v>0</v>
      </c>
      <c r="EC79" s="317">
        <f>IF('SERVIÇOS EXECUTADOS'!$F79=0,0,(COUNTIF('SERVIÇOS EXECUTADOS'!$I79:$DH79,EC$10)/'SERVIÇOS EXECUTADOS'!$F79*100))</f>
        <v>0</v>
      </c>
      <c r="ED79" s="317">
        <f>IF('SERVIÇOS EXECUTADOS'!$F79=0,0,(COUNTIF('SERVIÇOS EXECUTADOS'!$I79:$DH79,ED$10)/'SERVIÇOS EXECUTADOS'!$F79*100))</f>
        <v>0</v>
      </c>
      <c r="EE79" s="317">
        <f>IF('SERVIÇOS EXECUTADOS'!$F79=0,0,(COUNTIF('SERVIÇOS EXECUTADOS'!$I79:$DH79,EE$10)/'SERVIÇOS EXECUTADOS'!$F79*100))</f>
        <v>0</v>
      </c>
      <c r="EF79" s="317">
        <f>IF('SERVIÇOS EXECUTADOS'!$F79=0,0,(COUNTIF('SERVIÇOS EXECUTADOS'!$I79:$DH79,EF$10)/'SERVIÇOS EXECUTADOS'!$F79*100))</f>
        <v>0</v>
      </c>
      <c r="EG79" s="317">
        <f>IF('SERVIÇOS EXECUTADOS'!$F79=0,0,(COUNTIF('SERVIÇOS EXECUTADOS'!$I79:$DH79,EG$10)/'SERVIÇOS EXECUTADOS'!$F79*100))</f>
        <v>0</v>
      </c>
      <c r="EH79" s="317">
        <f>IF('SERVIÇOS EXECUTADOS'!$F79=0,0,(COUNTIF('SERVIÇOS EXECUTADOS'!$I79:$DH79,EH$10)/'SERVIÇOS EXECUTADOS'!$F79*100))</f>
        <v>0</v>
      </c>
      <c r="EI79" s="317">
        <f>IF('SERVIÇOS EXECUTADOS'!$F79=0,0,(COUNTIF('SERVIÇOS EXECUTADOS'!$I79:$DH79,EI$10)/'SERVIÇOS EXECUTADOS'!$F79*100))</f>
        <v>0</v>
      </c>
      <c r="EJ79" s="317">
        <f>IF('SERVIÇOS EXECUTADOS'!$F79=0,0,(COUNTIF('SERVIÇOS EXECUTADOS'!$I79:$DH79,EJ$10)/'SERVIÇOS EXECUTADOS'!$F79*100))</f>
        <v>0</v>
      </c>
      <c r="EK79" s="317">
        <f>IF('SERVIÇOS EXECUTADOS'!$F79=0,0,(COUNTIF('SERVIÇOS EXECUTADOS'!$I79:$DH79,EK$10)/'SERVIÇOS EXECUTADOS'!$F79*100))</f>
        <v>0</v>
      </c>
      <c r="EL79" s="317">
        <f>IF('SERVIÇOS EXECUTADOS'!$F79=0,0,(COUNTIF('SERVIÇOS EXECUTADOS'!$I79:$DH79,EL$10)/'SERVIÇOS EXECUTADOS'!$F79*100))</f>
        <v>0</v>
      </c>
      <c r="EM79" s="317">
        <f>IF('SERVIÇOS EXECUTADOS'!$F79=0,0,(COUNTIF('SERVIÇOS EXECUTADOS'!$I79:$DH79,EM$10)/'SERVIÇOS EXECUTADOS'!$F79*100))</f>
        <v>0</v>
      </c>
      <c r="EN79" s="317">
        <f>IF('SERVIÇOS EXECUTADOS'!$F79=0,0,(COUNTIF('SERVIÇOS EXECUTADOS'!$I79:$DH79,EN$10)/'SERVIÇOS EXECUTADOS'!$F79*100))</f>
        <v>0</v>
      </c>
      <c r="EO79" s="317">
        <f>IF('SERVIÇOS EXECUTADOS'!$F79=0,0,(COUNTIF('SERVIÇOS EXECUTADOS'!$I79:$DH79,EO$10)/'SERVIÇOS EXECUTADOS'!$F79*100))</f>
        <v>0</v>
      </c>
      <c r="EP79" s="317">
        <f>IF('SERVIÇOS EXECUTADOS'!$F79=0,0,(COUNTIF('SERVIÇOS EXECUTADOS'!$I79:$DH79,EP$10)/'SERVIÇOS EXECUTADOS'!$F79*100))</f>
        <v>0</v>
      </c>
      <c r="EQ79" s="317">
        <f>IF('SERVIÇOS EXECUTADOS'!$F79=0,0,(COUNTIF('SERVIÇOS EXECUTADOS'!$I79:$DH79,EQ$10)/'SERVIÇOS EXECUTADOS'!$F79*100))</f>
        <v>0</v>
      </c>
      <c r="ER79" s="317">
        <f>IF('SERVIÇOS EXECUTADOS'!$F79=0,0,(COUNTIF('SERVIÇOS EXECUTADOS'!$I79:$DH79,ER$10)/'SERVIÇOS EXECUTADOS'!$F79*100))</f>
        <v>0</v>
      </c>
      <c r="ES79" s="317">
        <f>IF('SERVIÇOS EXECUTADOS'!$F79=0,0,(COUNTIF('SERVIÇOS EXECUTADOS'!$I79:$DH79,ES$10)/'SERVIÇOS EXECUTADOS'!$F79*100))</f>
        <v>0</v>
      </c>
      <c r="ET79" s="317">
        <f>IF('SERVIÇOS EXECUTADOS'!$F79=0,0,(COUNTIF('SERVIÇOS EXECUTADOS'!$I79:$DH79,ET$10)/'SERVIÇOS EXECUTADOS'!$F79*100))</f>
        <v>0</v>
      </c>
      <c r="EU79" s="317">
        <f>IF('SERVIÇOS EXECUTADOS'!$F79=0,0,(COUNTIF('SERVIÇOS EXECUTADOS'!$I79:$DH79,EU$10)/'SERVIÇOS EXECUTADOS'!$F79*100))</f>
        <v>0</v>
      </c>
      <c r="EV79" s="317">
        <f>IF('SERVIÇOS EXECUTADOS'!$F79=0,0,(COUNTIF('SERVIÇOS EXECUTADOS'!$I79:$DH79,EV$10)/'SERVIÇOS EXECUTADOS'!$F79*100))</f>
        <v>0</v>
      </c>
      <c r="EW79" s="317">
        <f>IF('SERVIÇOS EXECUTADOS'!$F79=0,0,(COUNTIF('SERVIÇOS EXECUTADOS'!$I79:$DH79,EW$10)/'SERVIÇOS EXECUTADOS'!$F79*100))</f>
        <v>0</v>
      </c>
    </row>
    <row r="80" spans="1:153" ht="11.25" customHeight="1" outlineLevel="2">
      <c r="A80" s="1"/>
      <c r="B80" s="197" t="s">
        <v>152</v>
      </c>
      <c r="C80" s="196" t="s">
        <v>153</v>
      </c>
      <c r="D80" s="485"/>
      <c r="E80" s="192">
        <f t="shared" si="31"/>
        <v>0</v>
      </c>
      <c r="F80" s="489"/>
      <c r="G80" s="271" t="s">
        <v>122</v>
      </c>
      <c r="H80" s="132">
        <f t="shared" si="5"/>
        <v>0</v>
      </c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9"/>
      <c r="DH80" s="59"/>
      <c r="DI80" s="60">
        <f t="shared" ref="DI80:DI91" si="33">COUNTIF(I80:DH80,"&lt;"&amp;$G$2)</f>
        <v>0</v>
      </c>
      <c r="DJ80" s="61">
        <f t="shared" ref="DJ80:DJ91" si="34">COUNTIF(I80:DH80,$G$2)</f>
        <v>0</v>
      </c>
      <c r="DK80" s="61">
        <f t="shared" ref="DK80:DK91" si="35">+DJ80+DI80</f>
        <v>0</v>
      </c>
      <c r="DL80" s="62">
        <f t="shared" ref="DL80:DL91" si="36">IF(F80=0,0,(DJ80/F80)*100)</f>
        <v>0</v>
      </c>
      <c r="DM80" s="62">
        <f t="shared" ref="DM80:DM143" si="37">IF(F80=0,0,+(DK80/F80)*100)</f>
        <v>0</v>
      </c>
      <c r="DN80" s="64" t="str">
        <f t="shared" ref="DN80:DN91" si="38">IFERROR(DK80/F80*E80,"")</f>
        <v/>
      </c>
      <c r="DO80" s="252" t="b">
        <f t="shared" si="32"/>
        <v>0</v>
      </c>
      <c r="DP80" s="188"/>
      <c r="DS80" s="62">
        <f>IF('SERVIÇOS EXECUTADOS'!$F80=0,0,(COUNTIF('SERVIÇOS EXECUTADOS'!$I80:$DH80,DS$10)/'SERVIÇOS EXECUTADOS'!$F80*100))</f>
        <v>0</v>
      </c>
      <c r="DT80" s="62">
        <f>IF('SERVIÇOS EXECUTADOS'!$F80=0,0,(COUNTIF('SERVIÇOS EXECUTADOS'!$I80:$DH80,DT$10)/'SERVIÇOS EXECUTADOS'!$F80*100))</f>
        <v>0</v>
      </c>
      <c r="DU80" s="62">
        <f>IF('SERVIÇOS EXECUTADOS'!$F80=0,0,(COUNTIF('SERVIÇOS EXECUTADOS'!$I80:$DH80,DU$10)/'SERVIÇOS EXECUTADOS'!$F80*100))</f>
        <v>0</v>
      </c>
      <c r="DV80" s="62">
        <f>IF('SERVIÇOS EXECUTADOS'!$F80=0,0,(COUNTIF('SERVIÇOS EXECUTADOS'!$I80:$DH80,DV$10)/'SERVIÇOS EXECUTADOS'!$F80*100))</f>
        <v>0</v>
      </c>
      <c r="DW80" s="62">
        <f>IF('SERVIÇOS EXECUTADOS'!$F80=0,0,(COUNTIF('SERVIÇOS EXECUTADOS'!$I80:$DH80,DW$10)/'SERVIÇOS EXECUTADOS'!$F80*100))</f>
        <v>0</v>
      </c>
      <c r="DX80" s="62">
        <f>IF('SERVIÇOS EXECUTADOS'!$F80=0,0,(COUNTIF('SERVIÇOS EXECUTADOS'!$I80:$DH80,DX$10)/'SERVIÇOS EXECUTADOS'!$F80*100))</f>
        <v>0</v>
      </c>
      <c r="DY80" s="62">
        <f>IF('SERVIÇOS EXECUTADOS'!$F80=0,0,(COUNTIF('SERVIÇOS EXECUTADOS'!$I80:$DH80,DY$10)/'SERVIÇOS EXECUTADOS'!$F80*100))</f>
        <v>0</v>
      </c>
      <c r="DZ80" s="62">
        <f>IF('SERVIÇOS EXECUTADOS'!$F80=0,0,(COUNTIF('SERVIÇOS EXECUTADOS'!$I80:$DH80,DZ$10)/'SERVIÇOS EXECUTADOS'!$F80*100))</f>
        <v>0</v>
      </c>
      <c r="EA80" s="62">
        <f>IF('SERVIÇOS EXECUTADOS'!$F80=0,0,(COUNTIF('SERVIÇOS EXECUTADOS'!$I80:$DH80,EA$10)/'SERVIÇOS EXECUTADOS'!$F80*100))</f>
        <v>0</v>
      </c>
      <c r="EB80" s="62">
        <f>IF('SERVIÇOS EXECUTADOS'!$F80=0,0,(COUNTIF('SERVIÇOS EXECUTADOS'!$I80:$DH80,EB$10)/'SERVIÇOS EXECUTADOS'!$F80*100))</f>
        <v>0</v>
      </c>
      <c r="EC80" s="62">
        <f>IF('SERVIÇOS EXECUTADOS'!$F80=0,0,(COUNTIF('SERVIÇOS EXECUTADOS'!$I80:$DH80,EC$10)/'SERVIÇOS EXECUTADOS'!$F80*100))</f>
        <v>0</v>
      </c>
      <c r="ED80" s="62">
        <f>IF('SERVIÇOS EXECUTADOS'!$F80=0,0,(COUNTIF('SERVIÇOS EXECUTADOS'!$I80:$DH80,ED$10)/'SERVIÇOS EXECUTADOS'!$F80*100))</f>
        <v>0</v>
      </c>
      <c r="EE80" s="62">
        <f>IF('SERVIÇOS EXECUTADOS'!$F80=0,0,(COUNTIF('SERVIÇOS EXECUTADOS'!$I80:$DH80,EE$10)/'SERVIÇOS EXECUTADOS'!$F80*100))</f>
        <v>0</v>
      </c>
      <c r="EF80" s="62">
        <f>IF('SERVIÇOS EXECUTADOS'!$F80=0,0,(COUNTIF('SERVIÇOS EXECUTADOS'!$I80:$DH80,EF$10)/'SERVIÇOS EXECUTADOS'!$F80*100))</f>
        <v>0</v>
      </c>
      <c r="EG80" s="62">
        <f>IF('SERVIÇOS EXECUTADOS'!$F80=0,0,(COUNTIF('SERVIÇOS EXECUTADOS'!$I80:$DH80,EG$10)/'SERVIÇOS EXECUTADOS'!$F80*100))</f>
        <v>0</v>
      </c>
      <c r="EH80" s="62">
        <f>IF('SERVIÇOS EXECUTADOS'!$F80=0,0,(COUNTIF('SERVIÇOS EXECUTADOS'!$I80:$DH80,EH$10)/'SERVIÇOS EXECUTADOS'!$F80*100))</f>
        <v>0</v>
      </c>
      <c r="EI80" s="62">
        <f>IF('SERVIÇOS EXECUTADOS'!$F80=0,0,(COUNTIF('SERVIÇOS EXECUTADOS'!$I80:$DH80,EI$10)/'SERVIÇOS EXECUTADOS'!$F80*100))</f>
        <v>0</v>
      </c>
      <c r="EJ80" s="62">
        <f>IF('SERVIÇOS EXECUTADOS'!$F80=0,0,(COUNTIF('SERVIÇOS EXECUTADOS'!$I80:$DH80,EJ$10)/'SERVIÇOS EXECUTADOS'!$F80*100))</f>
        <v>0</v>
      </c>
      <c r="EK80" s="62">
        <f>IF('SERVIÇOS EXECUTADOS'!$F80=0,0,(COUNTIF('SERVIÇOS EXECUTADOS'!$I80:$DH80,EK$10)/'SERVIÇOS EXECUTADOS'!$F80*100))</f>
        <v>0</v>
      </c>
      <c r="EL80" s="62">
        <f>IF('SERVIÇOS EXECUTADOS'!$F80=0,0,(COUNTIF('SERVIÇOS EXECUTADOS'!$I80:$DH80,EL$10)/'SERVIÇOS EXECUTADOS'!$F80*100))</f>
        <v>0</v>
      </c>
      <c r="EM80" s="62">
        <f>IF('SERVIÇOS EXECUTADOS'!$F80=0,0,(COUNTIF('SERVIÇOS EXECUTADOS'!$I80:$DH80,EM$10)/'SERVIÇOS EXECUTADOS'!$F80*100))</f>
        <v>0</v>
      </c>
      <c r="EN80" s="62">
        <f>IF('SERVIÇOS EXECUTADOS'!$F80=0,0,(COUNTIF('SERVIÇOS EXECUTADOS'!$I80:$DH80,EN$10)/'SERVIÇOS EXECUTADOS'!$F80*100))</f>
        <v>0</v>
      </c>
      <c r="EO80" s="62">
        <f>IF('SERVIÇOS EXECUTADOS'!$F80=0,0,(COUNTIF('SERVIÇOS EXECUTADOS'!$I80:$DH80,EO$10)/'SERVIÇOS EXECUTADOS'!$F80*100))</f>
        <v>0</v>
      </c>
      <c r="EP80" s="62">
        <f>IF('SERVIÇOS EXECUTADOS'!$F80=0,0,(COUNTIF('SERVIÇOS EXECUTADOS'!$I80:$DH80,EP$10)/'SERVIÇOS EXECUTADOS'!$F80*100))</f>
        <v>0</v>
      </c>
      <c r="EQ80" s="62">
        <f>IF('SERVIÇOS EXECUTADOS'!$F80=0,0,(COUNTIF('SERVIÇOS EXECUTADOS'!$I80:$DH80,EQ$10)/'SERVIÇOS EXECUTADOS'!$F80*100))</f>
        <v>0</v>
      </c>
      <c r="ER80" s="62">
        <f>IF('SERVIÇOS EXECUTADOS'!$F80=0,0,(COUNTIF('SERVIÇOS EXECUTADOS'!$I80:$DH80,ER$10)/'SERVIÇOS EXECUTADOS'!$F80*100))</f>
        <v>0</v>
      </c>
      <c r="ES80" s="62">
        <f>IF('SERVIÇOS EXECUTADOS'!$F80=0,0,(COUNTIF('SERVIÇOS EXECUTADOS'!$I80:$DH80,ES$10)/'SERVIÇOS EXECUTADOS'!$F80*100))</f>
        <v>0</v>
      </c>
      <c r="ET80" s="62">
        <f>IF('SERVIÇOS EXECUTADOS'!$F80=0,0,(COUNTIF('SERVIÇOS EXECUTADOS'!$I80:$DH80,ET$10)/'SERVIÇOS EXECUTADOS'!$F80*100))</f>
        <v>0</v>
      </c>
      <c r="EU80" s="62">
        <f>IF('SERVIÇOS EXECUTADOS'!$F80=0,0,(COUNTIF('SERVIÇOS EXECUTADOS'!$I80:$DH80,EU$10)/'SERVIÇOS EXECUTADOS'!$F80*100))</f>
        <v>0</v>
      </c>
      <c r="EV80" s="62">
        <f>IF('SERVIÇOS EXECUTADOS'!$F80=0,0,(COUNTIF('SERVIÇOS EXECUTADOS'!$I80:$DH80,EV$10)/'SERVIÇOS EXECUTADOS'!$F80*100))</f>
        <v>0</v>
      </c>
      <c r="EW80" s="62">
        <f>IF('SERVIÇOS EXECUTADOS'!$F80=0,0,(COUNTIF('SERVIÇOS EXECUTADOS'!$I80:$DH80,EW$10)/'SERVIÇOS EXECUTADOS'!$F80*100))</f>
        <v>0</v>
      </c>
    </row>
    <row r="81" spans="1:153" ht="12" customHeight="1" outlineLevel="2">
      <c r="A81" s="1"/>
      <c r="B81" s="197" t="s">
        <v>154</v>
      </c>
      <c r="C81" s="196" t="s">
        <v>155</v>
      </c>
      <c r="D81" s="485"/>
      <c r="E81" s="192">
        <f t="shared" si="31"/>
        <v>0</v>
      </c>
      <c r="F81" s="489"/>
      <c r="G81" s="271" t="s">
        <v>147</v>
      </c>
      <c r="H81" s="131">
        <f t="shared" ref="H81:H144" si="39">DM81</f>
        <v>0</v>
      </c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60">
        <f t="shared" si="33"/>
        <v>0</v>
      </c>
      <c r="DJ81" s="61">
        <f t="shared" si="34"/>
        <v>0</v>
      </c>
      <c r="DK81" s="61">
        <f t="shared" si="35"/>
        <v>0</v>
      </c>
      <c r="DL81" s="62">
        <f t="shared" si="36"/>
        <v>0</v>
      </c>
      <c r="DM81" s="62">
        <f t="shared" si="37"/>
        <v>0</v>
      </c>
      <c r="DN81" s="64" t="str">
        <f t="shared" si="38"/>
        <v/>
      </c>
      <c r="DO81" s="252" t="b">
        <f t="shared" si="32"/>
        <v>0</v>
      </c>
      <c r="DP81" s="188"/>
      <c r="DS81" s="62">
        <f>IF('SERVIÇOS EXECUTADOS'!$F81=0,0,(COUNTIF('SERVIÇOS EXECUTADOS'!$I81:$DH81,DS$10)/'SERVIÇOS EXECUTADOS'!$F81*100))</f>
        <v>0</v>
      </c>
      <c r="DT81" s="62">
        <f>IF('SERVIÇOS EXECUTADOS'!$F81=0,0,(COUNTIF('SERVIÇOS EXECUTADOS'!$I81:$DH81,DT$10)/'SERVIÇOS EXECUTADOS'!$F81*100))</f>
        <v>0</v>
      </c>
      <c r="DU81" s="62">
        <f>IF('SERVIÇOS EXECUTADOS'!$F81=0,0,(COUNTIF('SERVIÇOS EXECUTADOS'!$I81:$DH81,DU$10)/'SERVIÇOS EXECUTADOS'!$F81*100))</f>
        <v>0</v>
      </c>
      <c r="DV81" s="62">
        <f>IF('SERVIÇOS EXECUTADOS'!$F81=0,0,(COUNTIF('SERVIÇOS EXECUTADOS'!$I81:$DH81,DV$10)/'SERVIÇOS EXECUTADOS'!$F81*100))</f>
        <v>0</v>
      </c>
      <c r="DW81" s="62">
        <f>IF('SERVIÇOS EXECUTADOS'!$F81=0,0,(COUNTIF('SERVIÇOS EXECUTADOS'!$I81:$DH81,DW$10)/'SERVIÇOS EXECUTADOS'!$F81*100))</f>
        <v>0</v>
      </c>
      <c r="DX81" s="62">
        <f>IF('SERVIÇOS EXECUTADOS'!$F81=0,0,(COUNTIF('SERVIÇOS EXECUTADOS'!$I81:$DH81,DX$10)/'SERVIÇOS EXECUTADOS'!$F81*100))</f>
        <v>0</v>
      </c>
      <c r="DY81" s="62">
        <f>IF('SERVIÇOS EXECUTADOS'!$F81=0,0,(COUNTIF('SERVIÇOS EXECUTADOS'!$I81:$DH81,DY$10)/'SERVIÇOS EXECUTADOS'!$F81*100))</f>
        <v>0</v>
      </c>
      <c r="DZ81" s="62">
        <f>IF('SERVIÇOS EXECUTADOS'!$F81=0,0,(COUNTIF('SERVIÇOS EXECUTADOS'!$I81:$DH81,DZ$10)/'SERVIÇOS EXECUTADOS'!$F81*100))</f>
        <v>0</v>
      </c>
      <c r="EA81" s="62">
        <f>IF('SERVIÇOS EXECUTADOS'!$F81=0,0,(COUNTIF('SERVIÇOS EXECUTADOS'!$I81:$DH81,EA$10)/'SERVIÇOS EXECUTADOS'!$F81*100))</f>
        <v>0</v>
      </c>
      <c r="EB81" s="62">
        <f>IF('SERVIÇOS EXECUTADOS'!$F81=0,0,(COUNTIF('SERVIÇOS EXECUTADOS'!$I81:$DH81,EB$10)/'SERVIÇOS EXECUTADOS'!$F81*100))</f>
        <v>0</v>
      </c>
      <c r="EC81" s="62">
        <f>IF('SERVIÇOS EXECUTADOS'!$F81=0,0,(COUNTIF('SERVIÇOS EXECUTADOS'!$I81:$DH81,EC$10)/'SERVIÇOS EXECUTADOS'!$F81*100))</f>
        <v>0</v>
      </c>
      <c r="ED81" s="62">
        <f>IF('SERVIÇOS EXECUTADOS'!$F81=0,0,(COUNTIF('SERVIÇOS EXECUTADOS'!$I81:$DH81,ED$10)/'SERVIÇOS EXECUTADOS'!$F81*100))</f>
        <v>0</v>
      </c>
      <c r="EE81" s="62">
        <f>IF('SERVIÇOS EXECUTADOS'!$F81=0,0,(COUNTIF('SERVIÇOS EXECUTADOS'!$I81:$DH81,EE$10)/'SERVIÇOS EXECUTADOS'!$F81*100))</f>
        <v>0</v>
      </c>
      <c r="EF81" s="62">
        <f>IF('SERVIÇOS EXECUTADOS'!$F81=0,0,(COUNTIF('SERVIÇOS EXECUTADOS'!$I81:$DH81,EF$10)/'SERVIÇOS EXECUTADOS'!$F81*100))</f>
        <v>0</v>
      </c>
      <c r="EG81" s="62">
        <f>IF('SERVIÇOS EXECUTADOS'!$F81=0,0,(COUNTIF('SERVIÇOS EXECUTADOS'!$I81:$DH81,EG$10)/'SERVIÇOS EXECUTADOS'!$F81*100))</f>
        <v>0</v>
      </c>
      <c r="EH81" s="62">
        <f>IF('SERVIÇOS EXECUTADOS'!$F81=0,0,(COUNTIF('SERVIÇOS EXECUTADOS'!$I81:$DH81,EH$10)/'SERVIÇOS EXECUTADOS'!$F81*100))</f>
        <v>0</v>
      </c>
      <c r="EI81" s="62">
        <f>IF('SERVIÇOS EXECUTADOS'!$F81=0,0,(COUNTIF('SERVIÇOS EXECUTADOS'!$I81:$DH81,EI$10)/'SERVIÇOS EXECUTADOS'!$F81*100))</f>
        <v>0</v>
      </c>
      <c r="EJ81" s="62">
        <f>IF('SERVIÇOS EXECUTADOS'!$F81=0,0,(COUNTIF('SERVIÇOS EXECUTADOS'!$I81:$DH81,EJ$10)/'SERVIÇOS EXECUTADOS'!$F81*100))</f>
        <v>0</v>
      </c>
      <c r="EK81" s="62">
        <f>IF('SERVIÇOS EXECUTADOS'!$F81=0,0,(COUNTIF('SERVIÇOS EXECUTADOS'!$I81:$DH81,EK$10)/'SERVIÇOS EXECUTADOS'!$F81*100))</f>
        <v>0</v>
      </c>
      <c r="EL81" s="62">
        <f>IF('SERVIÇOS EXECUTADOS'!$F81=0,0,(COUNTIF('SERVIÇOS EXECUTADOS'!$I81:$DH81,EL$10)/'SERVIÇOS EXECUTADOS'!$F81*100))</f>
        <v>0</v>
      </c>
      <c r="EM81" s="62">
        <f>IF('SERVIÇOS EXECUTADOS'!$F81=0,0,(COUNTIF('SERVIÇOS EXECUTADOS'!$I81:$DH81,EM$10)/'SERVIÇOS EXECUTADOS'!$F81*100))</f>
        <v>0</v>
      </c>
      <c r="EN81" s="62">
        <f>IF('SERVIÇOS EXECUTADOS'!$F81=0,0,(COUNTIF('SERVIÇOS EXECUTADOS'!$I81:$DH81,EN$10)/'SERVIÇOS EXECUTADOS'!$F81*100))</f>
        <v>0</v>
      </c>
      <c r="EO81" s="62">
        <f>IF('SERVIÇOS EXECUTADOS'!$F81=0,0,(COUNTIF('SERVIÇOS EXECUTADOS'!$I81:$DH81,EO$10)/'SERVIÇOS EXECUTADOS'!$F81*100))</f>
        <v>0</v>
      </c>
      <c r="EP81" s="62">
        <f>IF('SERVIÇOS EXECUTADOS'!$F81=0,0,(COUNTIF('SERVIÇOS EXECUTADOS'!$I81:$DH81,EP$10)/'SERVIÇOS EXECUTADOS'!$F81*100))</f>
        <v>0</v>
      </c>
      <c r="EQ81" s="62">
        <f>IF('SERVIÇOS EXECUTADOS'!$F81=0,0,(COUNTIF('SERVIÇOS EXECUTADOS'!$I81:$DH81,EQ$10)/'SERVIÇOS EXECUTADOS'!$F81*100))</f>
        <v>0</v>
      </c>
      <c r="ER81" s="62">
        <f>IF('SERVIÇOS EXECUTADOS'!$F81=0,0,(COUNTIF('SERVIÇOS EXECUTADOS'!$I81:$DH81,ER$10)/'SERVIÇOS EXECUTADOS'!$F81*100))</f>
        <v>0</v>
      </c>
      <c r="ES81" s="62">
        <f>IF('SERVIÇOS EXECUTADOS'!$F81=0,0,(COUNTIF('SERVIÇOS EXECUTADOS'!$I81:$DH81,ES$10)/'SERVIÇOS EXECUTADOS'!$F81*100))</f>
        <v>0</v>
      </c>
      <c r="ET81" s="62">
        <f>IF('SERVIÇOS EXECUTADOS'!$F81=0,0,(COUNTIF('SERVIÇOS EXECUTADOS'!$I81:$DH81,ET$10)/'SERVIÇOS EXECUTADOS'!$F81*100))</f>
        <v>0</v>
      </c>
      <c r="EU81" s="62">
        <f>IF('SERVIÇOS EXECUTADOS'!$F81=0,0,(COUNTIF('SERVIÇOS EXECUTADOS'!$I81:$DH81,EU$10)/'SERVIÇOS EXECUTADOS'!$F81*100))</f>
        <v>0</v>
      </c>
      <c r="EV81" s="62">
        <f>IF('SERVIÇOS EXECUTADOS'!$F81=0,0,(COUNTIF('SERVIÇOS EXECUTADOS'!$I81:$DH81,EV$10)/'SERVIÇOS EXECUTADOS'!$F81*100))</f>
        <v>0</v>
      </c>
      <c r="EW81" s="62">
        <f>IF('SERVIÇOS EXECUTADOS'!$F81=0,0,(COUNTIF('SERVIÇOS EXECUTADOS'!$I81:$DH81,EW$10)/'SERVIÇOS EXECUTADOS'!$F81*100))</f>
        <v>0</v>
      </c>
    </row>
    <row r="82" spans="1:153" ht="12" customHeight="1" outlineLevel="2">
      <c r="A82" s="1"/>
      <c r="B82" s="197" t="s">
        <v>156</v>
      </c>
      <c r="C82" s="196" t="s">
        <v>157</v>
      </c>
      <c r="D82" s="485"/>
      <c r="E82" s="192">
        <f t="shared" si="31"/>
        <v>0</v>
      </c>
      <c r="F82" s="489"/>
      <c r="G82" s="271" t="s">
        <v>122</v>
      </c>
      <c r="H82" s="132">
        <f t="shared" si="39"/>
        <v>0</v>
      </c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60">
        <f t="shared" si="33"/>
        <v>0</v>
      </c>
      <c r="DJ82" s="61">
        <f t="shared" si="34"/>
        <v>0</v>
      </c>
      <c r="DK82" s="61">
        <f t="shared" si="35"/>
        <v>0</v>
      </c>
      <c r="DL82" s="62">
        <f t="shared" si="36"/>
        <v>0</v>
      </c>
      <c r="DM82" s="62">
        <f t="shared" si="37"/>
        <v>0</v>
      </c>
      <c r="DN82" s="64" t="str">
        <f t="shared" si="38"/>
        <v/>
      </c>
      <c r="DO82" s="252" t="b">
        <f t="shared" si="32"/>
        <v>0</v>
      </c>
      <c r="DP82" s="188"/>
      <c r="DS82" s="62">
        <f>IF('SERVIÇOS EXECUTADOS'!$F82=0,0,(COUNTIF('SERVIÇOS EXECUTADOS'!$I82:$DH82,DS$10)/'SERVIÇOS EXECUTADOS'!$F82*100))</f>
        <v>0</v>
      </c>
      <c r="DT82" s="62">
        <f>IF('SERVIÇOS EXECUTADOS'!$F82=0,0,(COUNTIF('SERVIÇOS EXECUTADOS'!$I82:$DH82,DT$10)/'SERVIÇOS EXECUTADOS'!$F82*100))</f>
        <v>0</v>
      </c>
      <c r="DU82" s="62">
        <f>IF('SERVIÇOS EXECUTADOS'!$F82=0,0,(COUNTIF('SERVIÇOS EXECUTADOS'!$I82:$DH82,DU$10)/'SERVIÇOS EXECUTADOS'!$F82*100))</f>
        <v>0</v>
      </c>
      <c r="DV82" s="62">
        <f>IF('SERVIÇOS EXECUTADOS'!$F82=0,0,(COUNTIF('SERVIÇOS EXECUTADOS'!$I82:$DH82,DV$10)/'SERVIÇOS EXECUTADOS'!$F82*100))</f>
        <v>0</v>
      </c>
      <c r="DW82" s="62">
        <f>IF('SERVIÇOS EXECUTADOS'!$F82=0,0,(COUNTIF('SERVIÇOS EXECUTADOS'!$I82:$DH82,DW$10)/'SERVIÇOS EXECUTADOS'!$F82*100))</f>
        <v>0</v>
      </c>
      <c r="DX82" s="62">
        <f>IF('SERVIÇOS EXECUTADOS'!$F82=0,0,(COUNTIF('SERVIÇOS EXECUTADOS'!$I82:$DH82,DX$10)/'SERVIÇOS EXECUTADOS'!$F82*100))</f>
        <v>0</v>
      </c>
      <c r="DY82" s="62">
        <f>IF('SERVIÇOS EXECUTADOS'!$F82=0,0,(COUNTIF('SERVIÇOS EXECUTADOS'!$I82:$DH82,DY$10)/'SERVIÇOS EXECUTADOS'!$F82*100))</f>
        <v>0</v>
      </c>
      <c r="DZ82" s="62">
        <f>IF('SERVIÇOS EXECUTADOS'!$F82=0,0,(COUNTIF('SERVIÇOS EXECUTADOS'!$I82:$DH82,DZ$10)/'SERVIÇOS EXECUTADOS'!$F82*100))</f>
        <v>0</v>
      </c>
      <c r="EA82" s="62">
        <f>IF('SERVIÇOS EXECUTADOS'!$F82=0,0,(COUNTIF('SERVIÇOS EXECUTADOS'!$I82:$DH82,EA$10)/'SERVIÇOS EXECUTADOS'!$F82*100))</f>
        <v>0</v>
      </c>
      <c r="EB82" s="62">
        <f>IF('SERVIÇOS EXECUTADOS'!$F82=0,0,(COUNTIF('SERVIÇOS EXECUTADOS'!$I82:$DH82,EB$10)/'SERVIÇOS EXECUTADOS'!$F82*100))</f>
        <v>0</v>
      </c>
      <c r="EC82" s="62">
        <f>IF('SERVIÇOS EXECUTADOS'!$F82=0,0,(COUNTIF('SERVIÇOS EXECUTADOS'!$I82:$DH82,EC$10)/'SERVIÇOS EXECUTADOS'!$F82*100))</f>
        <v>0</v>
      </c>
      <c r="ED82" s="62">
        <f>IF('SERVIÇOS EXECUTADOS'!$F82=0,0,(COUNTIF('SERVIÇOS EXECUTADOS'!$I82:$DH82,ED$10)/'SERVIÇOS EXECUTADOS'!$F82*100))</f>
        <v>0</v>
      </c>
      <c r="EE82" s="62">
        <f>IF('SERVIÇOS EXECUTADOS'!$F82=0,0,(COUNTIF('SERVIÇOS EXECUTADOS'!$I82:$DH82,EE$10)/'SERVIÇOS EXECUTADOS'!$F82*100))</f>
        <v>0</v>
      </c>
      <c r="EF82" s="62">
        <f>IF('SERVIÇOS EXECUTADOS'!$F82=0,0,(COUNTIF('SERVIÇOS EXECUTADOS'!$I82:$DH82,EF$10)/'SERVIÇOS EXECUTADOS'!$F82*100))</f>
        <v>0</v>
      </c>
      <c r="EG82" s="62">
        <f>IF('SERVIÇOS EXECUTADOS'!$F82=0,0,(COUNTIF('SERVIÇOS EXECUTADOS'!$I82:$DH82,EG$10)/'SERVIÇOS EXECUTADOS'!$F82*100))</f>
        <v>0</v>
      </c>
      <c r="EH82" s="62">
        <f>IF('SERVIÇOS EXECUTADOS'!$F82=0,0,(COUNTIF('SERVIÇOS EXECUTADOS'!$I82:$DH82,EH$10)/'SERVIÇOS EXECUTADOS'!$F82*100))</f>
        <v>0</v>
      </c>
      <c r="EI82" s="62">
        <f>IF('SERVIÇOS EXECUTADOS'!$F82=0,0,(COUNTIF('SERVIÇOS EXECUTADOS'!$I82:$DH82,EI$10)/'SERVIÇOS EXECUTADOS'!$F82*100))</f>
        <v>0</v>
      </c>
      <c r="EJ82" s="62">
        <f>IF('SERVIÇOS EXECUTADOS'!$F82=0,0,(COUNTIF('SERVIÇOS EXECUTADOS'!$I82:$DH82,EJ$10)/'SERVIÇOS EXECUTADOS'!$F82*100))</f>
        <v>0</v>
      </c>
      <c r="EK82" s="62">
        <f>IF('SERVIÇOS EXECUTADOS'!$F82=0,0,(COUNTIF('SERVIÇOS EXECUTADOS'!$I82:$DH82,EK$10)/'SERVIÇOS EXECUTADOS'!$F82*100))</f>
        <v>0</v>
      </c>
      <c r="EL82" s="62">
        <f>IF('SERVIÇOS EXECUTADOS'!$F82=0,0,(COUNTIF('SERVIÇOS EXECUTADOS'!$I82:$DH82,EL$10)/'SERVIÇOS EXECUTADOS'!$F82*100))</f>
        <v>0</v>
      </c>
      <c r="EM82" s="62">
        <f>IF('SERVIÇOS EXECUTADOS'!$F82=0,0,(COUNTIF('SERVIÇOS EXECUTADOS'!$I82:$DH82,EM$10)/'SERVIÇOS EXECUTADOS'!$F82*100))</f>
        <v>0</v>
      </c>
      <c r="EN82" s="62">
        <f>IF('SERVIÇOS EXECUTADOS'!$F82=0,0,(COUNTIF('SERVIÇOS EXECUTADOS'!$I82:$DH82,EN$10)/'SERVIÇOS EXECUTADOS'!$F82*100))</f>
        <v>0</v>
      </c>
      <c r="EO82" s="62">
        <f>IF('SERVIÇOS EXECUTADOS'!$F82=0,0,(COUNTIF('SERVIÇOS EXECUTADOS'!$I82:$DH82,EO$10)/'SERVIÇOS EXECUTADOS'!$F82*100))</f>
        <v>0</v>
      </c>
      <c r="EP82" s="62">
        <f>IF('SERVIÇOS EXECUTADOS'!$F82=0,0,(COUNTIF('SERVIÇOS EXECUTADOS'!$I82:$DH82,EP$10)/'SERVIÇOS EXECUTADOS'!$F82*100))</f>
        <v>0</v>
      </c>
      <c r="EQ82" s="62">
        <f>IF('SERVIÇOS EXECUTADOS'!$F82=0,0,(COUNTIF('SERVIÇOS EXECUTADOS'!$I82:$DH82,EQ$10)/'SERVIÇOS EXECUTADOS'!$F82*100))</f>
        <v>0</v>
      </c>
      <c r="ER82" s="62">
        <f>IF('SERVIÇOS EXECUTADOS'!$F82=0,0,(COUNTIF('SERVIÇOS EXECUTADOS'!$I82:$DH82,ER$10)/'SERVIÇOS EXECUTADOS'!$F82*100))</f>
        <v>0</v>
      </c>
      <c r="ES82" s="62">
        <f>IF('SERVIÇOS EXECUTADOS'!$F82=0,0,(COUNTIF('SERVIÇOS EXECUTADOS'!$I82:$DH82,ES$10)/'SERVIÇOS EXECUTADOS'!$F82*100))</f>
        <v>0</v>
      </c>
      <c r="ET82" s="62">
        <f>IF('SERVIÇOS EXECUTADOS'!$F82=0,0,(COUNTIF('SERVIÇOS EXECUTADOS'!$I82:$DH82,ET$10)/'SERVIÇOS EXECUTADOS'!$F82*100))</f>
        <v>0</v>
      </c>
      <c r="EU82" s="62">
        <f>IF('SERVIÇOS EXECUTADOS'!$F82=0,0,(COUNTIF('SERVIÇOS EXECUTADOS'!$I82:$DH82,EU$10)/'SERVIÇOS EXECUTADOS'!$F82*100))</f>
        <v>0</v>
      </c>
      <c r="EV82" s="62">
        <f>IF('SERVIÇOS EXECUTADOS'!$F82=0,0,(COUNTIF('SERVIÇOS EXECUTADOS'!$I82:$DH82,EV$10)/'SERVIÇOS EXECUTADOS'!$F82*100))</f>
        <v>0</v>
      </c>
      <c r="EW82" s="62">
        <f>IF('SERVIÇOS EXECUTADOS'!$F82=0,0,(COUNTIF('SERVIÇOS EXECUTADOS'!$I82:$DH82,EW$10)/'SERVIÇOS EXECUTADOS'!$F82*100))</f>
        <v>0</v>
      </c>
    </row>
    <row r="83" spans="1:153" ht="11.25" customHeight="1" outlineLevel="2">
      <c r="A83" s="1"/>
      <c r="B83" s="197" t="s">
        <v>158</v>
      </c>
      <c r="C83" s="196" t="s">
        <v>159</v>
      </c>
      <c r="D83" s="485"/>
      <c r="E83" s="192">
        <f t="shared" si="31"/>
        <v>0</v>
      </c>
      <c r="F83" s="489"/>
      <c r="G83" s="271" t="s">
        <v>122</v>
      </c>
      <c r="H83" s="132">
        <f t="shared" si="39"/>
        <v>0</v>
      </c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60">
        <f t="shared" si="33"/>
        <v>0</v>
      </c>
      <c r="DJ83" s="61">
        <f t="shared" si="34"/>
        <v>0</v>
      </c>
      <c r="DK83" s="61">
        <f t="shared" si="35"/>
        <v>0</v>
      </c>
      <c r="DL83" s="62">
        <f t="shared" si="36"/>
        <v>0</v>
      </c>
      <c r="DM83" s="62">
        <f t="shared" si="37"/>
        <v>0</v>
      </c>
      <c r="DN83" s="64" t="str">
        <f t="shared" si="38"/>
        <v/>
      </c>
      <c r="DO83" s="252" t="b">
        <f t="shared" si="32"/>
        <v>0</v>
      </c>
      <c r="DP83" s="188"/>
      <c r="DS83" s="62">
        <f>IF('SERVIÇOS EXECUTADOS'!$F83=0,0,(COUNTIF('SERVIÇOS EXECUTADOS'!$I83:$DH83,DS$10)/'SERVIÇOS EXECUTADOS'!$F83*100))</f>
        <v>0</v>
      </c>
      <c r="DT83" s="62">
        <f>IF('SERVIÇOS EXECUTADOS'!$F83=0,0,(COUNTIF('SERVIÇOS EXECUTADOS'!$I83:$DH83,DT$10)/'SERVIÇOS EXECUTADOS'!$F83*100))</f>
        <v>0</v>
      </c>
      <c r="DU83" s="62">
        <f>IF('SERVIÇOS EXECUTADOS'!$F83=0,0,(COUNTIF('SERVIÇOS EXECUTADOS'!$I83:$DH83,DU$10)/'SERVIÇOS EXECUTADOS'!$F83*100))</f>
        <v>0</v>
      </c>
      <c r="DV83" s="62">
        <f>IF('SERVIÇOS EXECUTADOS'!$F83=0,0,(COUNTIF('SERVIÇOS EXECUTADOS'!$I83:$DH83,DV$10)/'SERVIÇOS EXECUTADOS'!$F83*100))</f>
        <v>0</v>
      </c>
      <c r="DW83" s="62">
        <f>IF('SERVIÇOS EXECUTADOS'!$F83=0,0,(COUNTIF('SERVIÇOS EXECUTADOS'!$I83:$DH83,DW$10)/'SERVIÇOS EXECUTADOS'!$F83*100))</f>
        <v>0</v>
      </c>
      <c r="DX83" s="62">
        <f>IF('SERVIÇOS EXECUTADOS'!$F83=0,0,(COUNTIF('SERVIÇOS EXECUTADOS'!$I83:$DH83,DX$10)/'SERVIÇOS EXECUTADOS'!$F83*100))</f>
        <v>0</v>
      </c>
      <c r="DY83" s="62">
        <f>IF('SERVIÇOS EXECUTADOS'!$F83=0,0,(COUNTIF('SERVIÇOS EXECUTADOS'!$I83:$DH83,DY$10)/'SERVIÇOS EXECUTADOS'!$F83*100))</f>
        <v>0</v>
      </c>
      <c r="DZ83" s="62">
        <f>IF('SERVIÇOS EXECUTADOS'!$F83=0,0,(COUNTIF('SERVIÇOS EXECUTADOS'!$I83:$DH83,DZ$10)/'SERVIÇOS EXECUTADOS'!$F83*100))</f>
        <v>0</v>
      </c>
      <c r="EA83" s="62">
        <f>IF('SERVIÇOS EXECUTADOS'!$F83=0,0,(COUNTIF('SERVIÇOS EXECUTADOS'!$I83:$DH83,EA$10)/'SERVIÇOS EXECUTADOS'!$F83*100))</f>
        <v>0</v>
      </c>
      <c r="EB83" s="62">
        <f>IF('SERVIÇOS EXECUTADOS'!$F83=0,0,(COUNTIF('SERVIÇOS EXECUTADOS'!$I83:$DH83,EB$10)/'SERVIÇOS EXECUTADOS'!$F83*100))</f>
        <v>0</v>
      </c>
      <c r="EC83" s="62">
        <f>IF('SERVIÇOS EXECUTADOS'!$F83=0,0,(COUNTIF('SERVIÇOS EXECUTADOS'!$I83:$DH83,EC$10)/'SERVIÇOS EXECUTADOS'!$F83*100))</f>
        <v>0</v>
      </c>
      <c r="ED83" s="62">
        <f>IF('SERVIÇOS EXECUTADOS'!$F83=0,0,(COUNTIF('SERVIÇOS EXECUTADOS'!$I83:$DH83,ED$10)/'SERVIÇOS EXECUTADOS'!$F83*100))</f>
        <v>0</v>
      </c>
      <c r="EE83" s="62">
        <f>IF('SERVIÇOS EXECUTADOS'!$F83=0,0,(COUNTIF('SERVIÇOS EXECUTADOS'!$I83:$DH83,EE$10)/'SERVIÇOS EXECUTADOS'!$F83*100))</f>
        <v>0</v>
      </c>
      <c r="EF83" s="62">
        <f>IF('SERVIÇOS EXECUTADOS'!$F83=0,0,(COUNTIF('SERVIÇOS EXECUTADOS'!$I83:$DH83,EF$10)/'SERVIÇOS EXECUTADOS'!$F83*100))</f>
        <v>0</v>
      </c>
      <c r="EG83" s="62">
        <f>IF('SERVIÇOS EXECUTADOS'!$F83=0,0,(COUNTIF('SERVIÇOS EXECUTADOS'!$I83:$DH83,EG$10)/'SERVIÇOS EXECUTADOS'!$F83*100))</f>
        <v>0</v>
      </c>
      <c r="EH83" s="62">
        <f>IF('SERVIÇOS EXECUTADOS'!$F83=0,0,(COUNTIF('SERVIÇOS EXECUTADOS'!$I83:$DH83,EH$10)/'SERVIÇOS EXECUTADOS'!$F83*100))</f>
        <v>0</v>
      </c>
      <c r="EI83" s="62">
        <f>IF('SERVIÇOS EXECUTADOS'!$F83=0,0,(COUNTIF('SERVIÇOS EXECUTADOS'!$I83:$DH83,EI$10)/'SERVIÇOS EXECUTADOS'!$F83*100))</f>
        <v>0</v>
      </c>
      <c r="EJ83" s="62">
        <f>IF('SERVIÇOS EXECUTADOS'!$F83=0,0,(COUNTIF('SERVIÇOS EXECUTADOS'!$I83:$DH83,EJ$10)/'SERVIÇOS EXECUTADOS'!$F83*100))</f>
        <v>0</v>
      </c>
      <c r="EK83" s="62">
        <f>IF('SERVIÇOS EXECUTADOS'!$F83=0,0,(COUNTIF('SERVIÇOS EXECUTADOS'!$I83:$DH83,EK$10)/'SERVIÇOS EXECUTADOS'!$F83*100))</f>
        <v>0</v>
      </c>
      <c r="EL83" s="62">
        <f>IF('SERVIÇOS EXECUTADOS'!$F83=0,0,(COUNTIF('SERVIÇOS EXECUTADOS'!$I83:$DH83,EL$10)/'SERVIÇOS EXECUTADOS'!$F83*100))</f>
        <v>0</v>
      </c>
      <c r="EM83" s="62">
        <f>IF('SERVIÇOS EXECUTADOS'!$F83=0,0,(COUNTIF('SERVIÇOS EXECUTADOS'!$I83:$DH83,EM$10)/'SERVIÇOS EXECUTADOS'!$F83*100))</f>
        <v>0</v>
      </c>
      <c r="EN83" s="62">
        <f>IF('SERVIÇOS EXECUTADOS'!$F83=0,0,(COUNTIF('SERVIÇOS EXECUTADOS'!$I83:$DH83,EN$10)/'SERVIÇOS EXECUTADOS'!$F83*100))</f>
        <v>0</v>
      </c>
      <c r="EO83" s="62">
        <f>IF('SERVIÇOS EXECUTADOS'!$F83=0,0,(COUNTIF('SERVIÇOS EXECUTADOS'!$I83:$DH83,EO$10)/'SERVIÇOS EXECUTADOS'!$F83*100))</f>
        <v>0</v>
      </c>
      <c r="EP83" s="62">
        <f>IF('SERVIÇOS EXECUTADOS'!$F83=0,0,(COUNTIF('SERVIÇOS EXECUTADOS'!$I83:$DH83,EP$10)/'SERVIÇOS EXECUTADOS'!$F83*100))</f>
        <v>0</v>
      </c>
      <c r="EQ83" s="62">
        <f>IF('SERVIÇOS EXECUTADOS'!$F83=0,0,(COUNTIF('SERVIÇOS EXECUTADOS'!$I83:$DH83,EQ$10)/'SERVIÇOS EXECUTADOS'!$F83*100))</f>
        <v>0</v>
      </c>
      <c r="ER83" s="62">
        <f>IF('SERVIÇOS EXECUTADOS'!$F83=0,0,(COUNTIF('SERVIÇOS EXECUTADOS'!$I83:$DH83,ER$10)/'SERVIÇOS EXECUTADOS'!$F83*100))</f>
        <v>0</v>
      </c>
      <c r="ES83" s="62">
        <f>IF('SERVIÇOS EXECUTADOS'!$F83=0,0,(COUNTIF('SERVIÇOS EXECUTADOS'!$I83:$DH83,ES$10)/'SERVIÇOS EXECUTADOS'!$F83*100))</f>
        <v>0</v>
      </c>
      <c r="ET83" s="62">
        <f>IF('SERVIÇOS EXECUTADOS'!$F83=0,0,(COUNTIF('SERVIÇOS EXECUTADOS'!$I83:$DH83,ET$10)/'SERVIÇOS EXECUTADOS'!$F83*100))</f>
        <v>0</v>
      </c>
      <c r="EU83" s="62">
        <f>IF('SERVIÇOS EXECUTADOS'!$F83=0,0,(COUNTIF('SERVIÇOS EXECUTADOS'!$I83:$DH83,EU$10)/'SERVIÇOS EXECUTADOS'!$F83*100))</f>
        <v>0</v>
      </c>
      <c r="EV83" s="62">
        <f>IF('SERVIÇOS EXECUTADOS'!$F83=0,0,(COUNTIF('SERVIÇOS EXECUTADOS'!$I83:$DH83,EV$10)/'SERVIÇOS EXECUTADOS'!$F83*100))</f>
        <v>0</v>
      </c>
      <c r="EW83" s="62">
        <f>IF('SERVIÇOS EXECUTADOS'!$F83=0,0,(COUNTIF('SERVIÇOS EXECUTADOS'!$I83:$DH83,EW$10)/'SERVIÇOS EXECUTADOS'!$F83*100))</f>
        <v>0</v>
      </c>
    </row>
    <row r="84" spans="1:153" ht="12" customHeight="1" outlineLevel="2">
      <c r="A84" s="1"/>
      <c r="B84" s="197" t="s">
        <v>160</v>
      </c>
      <c r="C84" s="196" t="s">
        <v>161</v>
      </c>
      <c r="D84" s="485"/>
      <c r="E84" s="192">
        <f t="shared" si="31"/>
        <v>0</v>
      </c>
      <c r="F84" s="489"/>
      <c r="G84" s="271" t="s">
        <v>147</v>
      </c>
      <c r="H84" s="131">
        <f t="shared" si="39"/>
        <v>0</v>
      </c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60">
        <f t="shared" si="33"/>
        <v>0</v>
      </c>
      <c r="DJ84" s="61">
        <f t="shared" si="34"/>
        <v>0</v>
      </c>
      <c r="DK84" s="61">
        <f t="shared" si="35"/>
        <v>0</v>
      </c>
      <c r="DL84" s="62">
        <f t="shared" si="36"/>
        <v>0</v>
      </c>
      <c r="DM84" s="62">
        <f t="shared" si="37"/>
        <v>0</v>
      </c>
      <c r="DN84" s="64" t="str">
        <f t="shared" si="38"/>
        <v/>
      </c>
      <c r="DO84" s="252" t="b">
        <f t="shared" si="32"/>
        <v>0</v>
      </c>
      <c r="DP84" s="188"/>
      <c r="DS84" s="62">
        <f>IF('SERVIÇOS EXECUTADOS'!$F84=0,0,(COUNTIF('SERVIÇOS EXECUTADOS'!$I84:$DH84,DS$10)/'SERVIÇOS EXECUTADOS'!$F84*100))</f>
        <v>0</v>
      </c>
      <c r="DT84" s="62">
        <f>IF('SERVIÇOS EXECUTADOS'!$F84=0,0,(COUNTIF('SERVIÇOS EXECUTADOS'!$I84:$DH84,DT$10)/'SERVIÇOS EXECUTADOS'!$F84*100))</f>
        <v>0</v>
      </c>
      <c r="DU84" s="62">
        <f>IF('SERVIÇOS EXECUTADOS'!$F84=0,0,(COUNTIF('SERVIÇOS EXECUTADOS'!$I84:$DH84,DU$10)/'SERVIÇOS EXECUTADOS'!$F84*100))</f>
        <v>0</v>
      </c>
      <c r="DV84" s="62">
        <f>IF('SERVIÇOS EXECUTADOS'!$F84=0,0,(COUNTIF('SERVIÇOS EXECUTADOS'!$I84:$DH84,DV$10)/'SERVIÇOS EXECUTADOS'!$F84*100))</f>
        <v>0</v>
      </c>
      <c r="DW84" s="62">
        <f>IF('SERVIÇOS EXECUTADOS'!$F84=0,0,(COUNTIF('SERVIÇOS EXECUTADOS'!$I84:$DH84,DW$10)/'SERVIÇOS EXECUTADOS'!$F84*100))</f>
        <v>0</v>
      </c>
      <c r="DX84" s="62">
        <f>IF('SERVIÇOS EXECUTADOS'!$F84=0,0,(COUNTIF('SERVIÇOS EXECUTADOS'!$I84:$DH84,DX$10)/'SERVIÇOS EXECUTADOS'!$F84*100))</f>
        <v>0</v>
      </c>
      <c r="DY84" s="62">
        <f>IF('SERVIÇOS EXECUTADOS'!$F84=0,0,(COUNTIF('SERVIÇOS EXECUTADOS'!$I84:$DH84,DY$10)/'SERVIÇOS EXECUTADOS'!$F84*100))</f>
        <v>0</v>
      </c>
      <c r="DZ84" s="62">
        <f>IF('SERVIÇOS EXECUTADOS'!$F84=0,0,(COUNTIF('SERVIÇOS EXECUTADOS'!$I84:$DH84,DZ$10)/'SERVIÇOS EXECUTADOS'!$F84*100))</f>
        <v>0</v>
      </c>
      <c r="EA84" s="62">
        <f>IF('SERVIÇOS EXECUTADOS'!$F84=0,0,(COUNTIF('SERVIÇOS EXECUTADOS'!$I84:$DH84,EA$10)/'SERVIÇOS EXECUTADOS'!$F84*100))</f>
        <v>0</v>
      </c>
      <c r="EB84" s="62">
        <f>IF('SERVIÇOS EXECUTADOS'!$F84=0,0,(COUNTIF('SERVIÇOS EXECUTADOS'!$I84:$DH84,EB$10)/'SERVIÇOS EXECUTADOS'!$F84*100))</f>
        <v>0</v>
      </c>
      <c r="EC84" s="62">
        <f>IF('SERVIÇOS EXECUTADOS'!$F84=0,0,(COUNTIF('SERVIÇOS EXECUTADOS'!$I84:$DH84,EC$10)/'SERVIÇOS EXECUTADOS'!$F84*100))</f>
        <v>0</v>
      </c>
      <c r="ED84" s="62">
        <f>IF('SERVIÇOS EXECUTADOS'!$F84=0,0,(COUNTIF('SERVIÇOS EXECUTADOS'!$I84:$DH84,ED$10)/'SERVIÇOS EXECUTADOS'!$F84*100))</f>
        <v>0</v>
      </c>
      <c r="EE84" s="62">
        <f>IF('SERVIÇOS EXECUTADOS'!$F84=0,0,(COUNTIF('SERVIÇOS EXECUTADOS'!$I84:$DH84,EE$10)/'SERVIÇOS EXECUTADOS'!$F84*100))</f>
        <v>0</v>
      </c>
      <c r="EF84" s="62">
        <f>IF('SERVIÇOS EXECUTADOS'!$F84=0,0,(COUNTIF('SERVIÇOS EXECUTADOS'!$I84:$DH84,EF$10)/'SERVIÇOS EXECUTADOS'!$F84*100))</f>
        <v>0</v>
      </c>
      <c r="EG84" s="62">
        <f>IF('SERVIÇOS EXECUTADOS'!$F84=0,0,(COUNTIF('SERVIÇOS EXECUTADOS'!$I84:$DH84,EG$10)/'SERVIÇOS EXECUTADOS'!$F84*100))</f>
        <v>0</v>
      </c>
      <c r="EH84" s="62">
        <f>IF('SERVIÇOS EXECUTADOS'!$F84=0,0,(COUNTIF('SERVIÇOS EXECUTADOS'!$I84:$DH84,EH$10)/'SERVIÇOS EXECUTADOS'!$F84*100))</f>
        <v>0</v>
      </c>
      <c r="EI84" s="62">
        <f>IF('SERVIÇOS EXECUTADOS'!$F84=0,0,(COUNTIF('SERVIÇOS EXECUTADOS'!$I84:$DH84,EI$10)/'SERVIÇOS EXECUTADOS'!$F84*100))</f>
        <v>0</v>
      </c>
      <c r="EJ84" s="62">
        <f>IF('SERVIÇOS EXECUTADOS'!$F84=0,0,(COUNTIF('SERVIÇOS EXECUTADOS'!$I84:$DH84,EJ$10)/'SERVIÇOS EXECUTADOS'!$F84*100))</f>
        <v>0</v>
      </c>
      <c r="EK84" s="62">
        <f>IF('SERVIÇOS EXECUTADOS'!$F84=0,0,(COUNTIF('SERVIÇOS EXECUTADOS'!$I84:$DH84,EK$10)/'SERVIÇOS EXECUTADOS'!$F84*100))</f>
        <v>0</v>
      </c>
      <c r="EL84" s="62">
        <f>IF('SERVIÇOS EXECUTADOS'!$F84=0,0,(COUNTIF('SERVIÇOS EXECUTADOS'!$I84:$DH84,EL$10)/'SERVIÇOS EXECUTADOS'!$F84*100))</f>
        <v>0</v>
      </c>
      <c r="EM84" s="62">
        <f>IF('SERVIÇOS EXECUTADOS'!$F84=0,0,(COUNTIF('SERVIÇOS EXECUTADOS'!$I84:$DH84,EM$10)/'SERVIÇOS EXECUTADOS'!$F84*100))</f>
        <v>0</v>
      </c>
      <c r="EN84" s="62">
        <f>IF('SERVIÇOS EXECUTADOS'!$F84=0,0,(COUNTIF('SERVIÇOS EXECUTADOS'!$I84:$DH84,EN$10)/'SERVIÇOS EXECUTADOS'!$F84*100))</f>
        <v>0</v>
      </c>
      <c r="EO84" s="62">
        <f>IF('SERVIÇOS EXECUTADOS'!$F84=0,0,(COUNTIF('SERVIÇOS EXECUTADOS'!$I84:$DH84,EO$10)/'SERVIÇOS EXECUTADOS'!$F84*100))</f>
        <v>0</v>
      </c>
      <c r="EP84" s="62">
        <f>IF('SERVIÇOS EXECUTADOS'!$F84=0,0,(COUNTIF('SERVIÇOS EXECUTADOS'!$I84:$DH84,EP$10)/'SERVIÇOS EXECUTADOS'!$F84*100))</f>
        <v>0</v>
      </c>
      <c r="EQ84" s="62">
        <f>IF('SERVIÇOS EXECUTADOS'!$F84=0,0,(COUNTIF('SERVIÇOS EXECUTADOS'!$I84:$DH84,EQ$10)/'SERVIÇOS EXECUTADOS'!$F84*100))</f>
        <v>0</v>
      </c>
      <c r="ER84" s="62">
        <f>IF('SERVIÇOS EXECUTADOS'!$F84=0,0,(COUNTIF('SERVIÇOS EXECUTADOS'!$I84:$DH84,ER$10)/'SERVIÇOS EXECUTADOS'!$F84*100))</f>
        <v>0</v>
      </c>
      <c r="ES84" s="62">
        <f>IF('SERVIÇOS EXECUTADOS'!$F84=0,0,(COUNTIF('SERVIÇOS EXECUTADOS'!$I84:$DH84,ES$10)/'SERVIÇOS EXECUTADOS'!$F84*100))</f>
        <v>0</v>
      </c>
      <c r="ET84" s="62">
        <f>IF('SERVIÇOS EXECUTADOS'!$F84=0,0,(COUNTIF('SERVIÇOS EXECUTADOS'!$I84:$DH84,ET$10)/'SERVIÇOS EXECUTADOS'!$F84*100))</f>
        <v>0</v>
      </c>
      <c r="EU84" s="62">
        <f>IF('SERVIÇOS EXECUTADOS'!$F84=0,0,(COUNTIF('SERVIÇOS EXECUTADOS'!$I84:$DH84,EU$10)/'SERVIÇOS EXECUTADOS'!$F84*100))</f>
        <v>0</v>
      </c>
      <c r="EV84" s="62">
        <f>IF('SERVIÇOS EXECUTADOS'!$F84=0,0,(COUNTIF('SERVIÇOS EXECUTADOS'!$I84:$DH84,EV$10)/'SERVIÇOS EXECUTADOS'!$F84*100))</f>
        <v>0</v>
      </c>
      <c r="EW84" s="62">
        <f>IF('SERVIÇOS EXECUTADOS'!$F84=0,0,(COUNTIF('SERVIÇOS EXECUTADOS'!$I84:$DH84,EW$10)/'SERVIÇOS EXECUTADOS'!$F84*100))</f>
        <v>0</v>
      </c>
    </row>
    <row r="85" spans="1:153" ht="12" customHeight="1" outlineLevel="2">
      <c r="A85" s="1"/>
      <c r="B85" s="197" t="s">
        <v>162</v>
      </c>
      <c r="C85" s="196"/>
      <c r="D85" s="485"/>
      <c r="E85" s="192">
        <f t="shared" si="31"/>
        <v>0</v>
      </c>
      <c r="F85" s="489"/>
      <c r="G85" s="271" t="s">
        <v>122</v>
      </c>
      <c r="H85" s="132">
        <f t="shared" si="39"/>
        <v>0</v>
      </c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  <c r="CC85" s="59"/>
      <c r="CD85" s="59"/>
      <c r="CE85" s="59"/>
      <c r="CF85" s="59"/>
      <c r="CG85" s="59"/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  <c r="CU85" s="59"/>
      <c r="CV85" s="59"/>
      <c r="CW85" s="59"/>
      <c r="CX85" s="59"/>
      <c r="CY85" s="59"/>
      <c r="CZ85" s="59"/>
      <c r="DA85" s="59"/>
      <c r="DB85" s="59"/>
      <c r="DC85" s="59"/>
      <c r="DD85" s="59"/>
      <c r="DE85" s="59"/>
      <c r="DF85" s="59"/>
      <c r="DG85" s="59"/>
      <c r="DH85" s="59"/>
      <c r="DI85" s="60">
        <f t="shared" si="33"/>
        <v>0</v>
      </c>
      <c r="DJ85" s="61">
        <f t="shared" si="34"/>
        <v>0</v>
      </c>
      <c r="DK85" s="61">
        <f t="shared" si="35"/>
        <v>0</v>
      </c>
      <c r="DL85" s="62">
        <f t="shared" si="36"/>
        <v>0</v>
      </c>
      <c r="DM85" s="62">
        <f t="shared" si="37"/>
        <v>0</v>
      </c>
      <c r="DN85" s="64" t="str">
        <f t="shared" si="38"/>
        <v/>
      </c>
      <c r="DO85" s="252" t="b">
        <f t="shared" si="32"/>
        <v>0</v>
      </c>
      <c r="DP85" s="188"/>
      <c r="DS85" s="62">
        <f>IF('SERVIÇOS EXECUTADOS'!$F85=0,0,(COUNTIF('SERVIÇOS EXECUTADOS'!$I85:$DH85,DS$10)/'SERVIÇOS EXECUTADOS'!$F85*100))</f>
        <v>0</v>
      </c>
      <c r="DT85" s="62">
        <f>IF('SERVIÇOS EXECUTADOS'!$F85=0,0,(COUNTIF('SERVIÇOS EXECUTADOS'!$I85:$DH85,DT$10)/'SERVIÇOS EXECUTADOS'!$F85*100))</f>
        <v>0</v>
      </c>
      <c r="DU85" s="62">
        <f>IF('SERVIÇOS EXECUTADOS'!$F85=0,0,(COUNTIF('SERVIÇOS EXECUTADOS'!$I85:$DH85,DU$10)/'SERVIÇOS EXECUTADOS'!$F85*100))</f>
        <v>0</v>
      </c>
      <c r="DV85" s="62">
        <f>IF('SERVIÇOS EXECUTADOS'!$F85=0,0,(COUNTIF('SERVIÇOS EXECUTADOS'!$I85:$DH85,DV$10)/'SERVIÇOS EXECUTADOS'!$F85*100))</f>
        <v>0</v>
      </c>
      <c r="DW85" s="62">
        <f>IF('SERVIÇOS EXECUTADOS'!$F85=0,0,(COUNTIF('SERVIÇOS EXECUTADOS'!$I85:$DH85,DW$10)/'SERVIÇOS EXECUTADOS'!$F85*100))</f>
        <v>0</v>
      </c>
      <c r="DX85" s="62">
        <f>IF('SERVIÇOS EXECUTADOS'!$F85=0,0,(COUNTIF('SERVIÇOS EXECUTADOS'!$I85:$DH85,DX$10)/'SERVIÇOS EXECUTADOS'!$F85*100))</f>
        <v>0</v>
      </c>
      <c r="DY85" s="62">
        <f>IF('SERVIÇOS EXECUTADOS'!$F85=0,0,(COUNTIF('SERVIÇOS EXECUTADOS'!$I85:$DH85,DY$10)/'SERVIÇOS EXECUTADOS'!$F85*100))</f>
        <v>0</v>
      </c>
      <c r="DZ85" s="62">
        <f>IF('SERVIÇOS EXECUTADOS'!$F85=0,0,(COUNTIF('SERVIÇOS EXECUTADOS'!$I85:$DH85,DZ$10)/'SERVIÇOS EXECUTADOS'!$F85*100))</f>
        <v>0</v>
      </c>
      <c r="EA85" s="62">
        <f>IF('SERVIÇOS EXECUTADOS'!$F85=0,0,(COUNTIF('SERVIÇOS EXECUTADOS'!$I85:$DH85,EA$10)/'SERVIÇOS EXECUTADOS'!$F85*100))</f>
        <v>0</v>
      </c>
      <c r="EB85" s="62">
        <f>IF('SERVIÇOS EXECUTADOS'!$F85=0,0,(COUNTIF('SERVIÇOS EXECUTADOS'!$I85:$DH85,EB$10)/'SERVIÇOS EXECUTADOS'!$F85*100))</f>
        <v>0</v>
      </c>
      <c r="EC85" s="62">
        <f>IF('SERVIÇOS EXECUTADOS'!$F85=0,0,(COUNTIF('SERVIÇOS EXECUTADOS'!$I85:$DH85,EC$10)/'SERVIÇOS EXECUTADOS'!$F85*100))</f>
        <v>0</v>
      </c>
      <c r="ED85" s="62">
        <f>IF('SERVIÇOS EXECUTADOS'!$F85=0,0,(COUNTIF('SERVIÇOS EXECUTADOS'!$I85:$DH85,ED$10)/'SERVIÇOS EXECUTADOS'!$F85*100))</f>
        <v>0</v>
      </c>
      <c r="EE85" s="62">
        <f>IF('SERVIÇOS EXECUTADOS'!$F85=0,0,(COUNTIF('SERVIÇOS EXECUTADOS'!$I85:$DH85,EE$10)/'SERVIÇOS EXECUTADOS'!$F85*100))</f>
        <v>0</v>
      </c>
      <c r="EF85" s="62">
        <f>IF('SERVIÇOS EXECUTADOS'!$F85=0,0,(COUNTIF('SERVIÇOS EXECUTADOS'!$I85:$DH85,EF$10)/'SERVIÇOS EXECUTADOS'!$F85*100))</f>
        <v>0</v>
      </c>
      <c r="EG85" s="62">
        <f>IF('SERVIÇOS EXECUTADOS'!$F85=0,0,(COUNTIF('SERVIÇOS EXECUTADOS'!$I85:$DH85,EG$10)/'SERVIÇOS EXECUTADOS'!$F85*100))</f>
        <v>0</v>
      </c>
      <c r="EH85" s="62">
        <f>IF('SERVIÇOS EXECUTADOS'!$F85=0,0,(COUNTIF('SERVIÇOS EXECUTADOS'!$I85:$DH85,EH$10)/'SERVIÇOS EXECUTADOS'!$F85*100))</f>
        <v>0</v>
      </c>
      <c r="EI85" s="62">
        <f>IF('SERVIÇOS EXECUTADOS'!$F85=0,0,(COUNTIF('SERVIÇOS EXECUTADOS'!$I85:$DH85,EI$10)/'SERVIÇOS EXECUTADOS'!$F85*100))</f>
        <v>0</v>
      </c>
      <c r="EJ85" s="62">
        <f>IF('SERVIÇOS EXECUTADOS'!$F85=0,0,(COUNTIF('SERVIÇOS EXECUTADOS'!$I85:$DH85,EJ$10)/'SERVIÇOS EXECUTADOS'!$F85*100))</f>
        <v>0</v>
      </c>
      <c r="EK85" s="62">
        <f>IF('SERVIÇOS EXECUTADOS'!$F85=0,0,(COUNTIF('SERVIÇOS EXECUTADOS'!$I85:$DH85,EK$10)/'SERVIÇOS EXECUTADOS'!$F85*100))</f>
        <v>0</v>
      </c>
      <c r="EL85" s="62">
        <f>IF('SERVIÇOS EXECUTADOS'!$F85=0,0,(COUNTIF('SERVIÇOS EXECUTADOS'!$I85:$DH85,EL$10)/'SERVIÇOS EXECUTADOS'!$F85*100))</f>
        <v>0</v>
      </c>
      <c r="EM85" s="62">
        <f>IF('SERVIÇOS EXECUTADOS'!$F85=0,0,(COUNTIF('SERVIÇOS EXECUTADOS'!$I85:$DH85,EM$10)/'SERVIÇOS EXECUTADOS'!$F85*100))</f>
        <v>0</v>
      </c>
      <c r="EN85" s="62">
        <f>IF('SERVIÇOS EXECUTADOS'!$F85=0,0,(COUNTIF('SERVIÇOS EXECUTADOS'!$I85:$DH85,EN$10)/'SERVIÇOS EXECUTADOS'!$F85*100))</f>
        <v>0</v>
      </c>
      <c r="EO85" s="62">
        <f>IF('SERVIÇOS EXECUTADOS'!$F85=0,0,(COUNTIF('SERVIÇOS EXECUTADOS'!$I85:$DH85,EO$10)/'SERVIÇOS EXECUTADOS'!$F85*100))</f>
        <v>0</v>
      </c>
      <c r="EP85" s="62">
        <f>IF('SERVIÇOS EXECUTADOS'!$F85=0,0,(COUNTIF('SERVIÇOS EXECUTADOS'!$I85:$DH85,EP$10)/'SERVIÇOS EXECUTADOS'!$F85*100))</f>
        <v>0</v>
      </c>
      <c r="EQ85" s="62">
        <f>IF('SERVIÇOS EXECUTADOS'!$F85=0,0,(COUNTIF('SERVIÇOS EXECUTADOS'!$I85:$DH85,EQ$10)/'SERVIÇOS EXECUTADOS'!$F85*100))</f>
        <v>0</v>
      </c>
      <c r="ER85" s="62">
        <f>IF('SERVIÇOS EXECUTADOS'!$F85=0,0,(COUNTIF('SERVIÇOS EXECUTADOS'!$I85:$DH85,ER$10)/'SERVIÇOS EXECUTADOS'!$F85*100))</f>
        <v>0</v>
      </c>
      <c r="ES85" s="62">
        <f>IF('SERVIÇOS EXECUTADOS'!$F85=0,0,(COUNTIF('SERVIÇOS EXECUTADOS'!$I85:$DH85,ES$10)/'SERVIÇOS EXECUTADOS'!$F85*100))</f>
        <v>0</v>
      </c>
      <c r="ET85" s="62">
        <f>IF('SERVIÇOS EXECUTADOS'!$F85=0,0,(COUNTIF('SERVIÇOS EXECUTADOS'!$I85:$DH85,ET$10)/'SERVIÇOS EXECUTADOS'!$F85*100))</f>
        <v>0</v>
      </c>
      <c r="EU85" s="62">
        <f>IF('SERVIÇOS EXECUTADOS'!$F85=0,0,(COUNTIF('SERVIÇOS EXECUTADOS'!$I85:$DH85,EU$10)/'SERVIÇOS EXECUTADOS'!$F85*100))</f>
        <v>0</v>
      </c>
      <c r="EV85" s="62">
        <f>IF('SERVIÇOS EXECUTADOS'!$F85=0,0,(COUNTIF('SERVIÇOS EXECUTADOS'!$I85:$DH85,EV$10)/'SERVIÇOS EXECUTADOS'!$F85*100))</f>
        <v>0</v>
      </c>
      <c r="EW85" s="62">
        <f>IF('SERVIÇOS EXECUTADOS'!$F85=0,0,(COUNTIF('SERVIÇOS EXECUTADOS'!$I85:$DH85,EW$10)/'SERVIÇOS EXECUTADOS'!$F85*100))</f>
        <v>0</v>
      </c>
    </row>
    <row r="86" spans="1:153" ht="11.25" customHeight="1" outlineLevel="2">
      <c r="A86" s="1"/>
      <c r="B86" s="197" t="s">
        <v>163</v>
      </c>
      <c r="C86" s="196"/>
      <c r="D86" s="485"/>
      <c r="E86" s="192">
        <f t="shared" si="31"/>
        <v>0</v>
      </c>
      <c r="F86" s="489"/>
      <c r="G86" s="271" t="s">
        <v>122</v>
      </c>
      <c r="H86" s="132">
        <f t="shared" si="39"/>
        <v>0</v>
      </c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60">
        <f t="shared" si="33"/>
        <v>0</v>
      </c>
      <c r="DJ86" s="61">
        <f t="shared" si="34"/>
        <v>0</v>
      </c>
      <c r="DK86" s="61">
        <f t="shared" si="35"/>
        <v>0</v>
      </c>
      <c r="DL86" s="62">
        <f t="shared" si="36"/>
        <v>0</v>
      </c>
      <c r="DM86" s="62">
        <f t="shared" si="37"/>
        <v>0</v>
      </c>
      <c r="DN86" s="64" t="str">
        <f t="shared" si="38"/>
        <v/>
      </c>
      <c r="DO86" s="252" t="b">
        <f t="shared" si="32"/>
        <v>0</v>
      </c>
      <c r="DP86" s="188"/>
      <c r="DS86" s="62">
        <f>IF('SERVIÇOS EXECUTADOS'!$F86=0,0,(COUNTIF('SERVIÇOS EXECUTADOS'!$I86:$DH86,DS$10)/'SERVIÇOS EXECUTADOS'!$F86*100))</f>
        <v>0</v>
      </c>
      <c r="DT86" s="62">
        <f>IF('SERVIÇOS EXECUTADOS'!$F86=0,0,(COUNTIF('SERVIÇOS EXECUTADOS'!$I86:$DH86,DT$10)/'SERVIÇOS EXECUTADOS'!$F86*100))</f>
        <v>0</v>
      </c>
      <c r="DU86" s="62">
        <f>IF('SERVIÇOS EXECUTADOS'!$F86=0,0,(COUNTIF('SERVIÇOS EXECUTADOS'!$I86:$DH86,DU$10)/'SERVIÇOS EXECUTADOS'!$F86*100))</f>
        <v>0</v>
      </c>
      <c r="DV86" s="62">
        <f>IF('SERVIÇOS EXECUTADOS'!$F86=0,0,(COUNTIF('SERVIÇOS EXECUTADOS'!$I86:$DH86,DV$10)/'SERVIÇOS EXECUTADOS'!$F86*100))</f>
        <v>0</v>
      </c>
      <c r="DW86" s="62">
        <f>IF('SERVIÇOS EXECUTADOS'!$F86=0,0,(COUNTIF('SERVIÇOS EXECUTADOS'!$I86:$DH86,DW$10)/'SERVIÇOS EXECUTADOS'!$F86*100))</f>
        <v>0</v>
      </c>
      <c r="DX86" s="62">
        <f>IF('SERVIÇOS EXECUTADOS'!$F86=0,0,(COUNTIF('SERVIÇOS EXECUTADOS'!$I86:$DH86,DX$10)/'SERVIÇOS EXECUTADOS'!$F86*100))</f>
        <v>0</v>
      </c>
      <c r="DY86" s="62">
        <f>IF('SERVIÇOS EXECUTADOS'!$F86=0,0,(COUNTIF('SERVIÇOS EXECUTADOS'!$I86:$DH86,DY$10)/'SERVIÇOS EXECUTADOS'!$F86*100))</f>
        <v>0</v>
      </c>
      <c r="DZ86" s="62">
        <f>IF('SERVIÇOS EXECUTADOS'!$F86=0,0,(COUNTIF('SERVIÇOS EXECUTADOS'!$I86:$DH86,DZ$10)/'SERVIÇOS EXECUTADOS'!$F86*100))</f>
        <v>0</v>
      </c>
      <c r="EA86" s="62">
        <f>IF('SERVIÇOS EXECUTADOS'!$F86=0,0,(COUNTIF('SERVIÇOS EXECUTADOS'!$I86:$DH86,EA$10)/'SERVIÇOS EXECUTADOS'!$F86*100))</f>
        <v>0</v>
      </c>
      <c r="EB86" s="62">
        <f>IF('SERVIÇOS EXECUTADOS'!$F86=0,0,(COUNTIF('SERVIÇOS EXECUTADOS'!$I86:$DH86,EB$10)/'SERVIÇOS EXECUTADOS'!$F86*100))</f>
        <v>0</v>
      </c>
      <c r="EC86" s="62">
        <f>IF('SERVIÇOS EXECUTADOS'!$F86=0,0,(COUNTIF('SERVIÇOS EXECUTADOS'!$I86:$DH86,EC$10)/'SERVIÇOS EXECUTADOS'!$F86*100))</f>
        <v>0</v>
      </c>
      <c r="ED86" s="62">
        <f>IF('SERVIÇOS EXECUTADOS'!$F86=0,0,(COUNTIF('SERVIÇOS EXECUTADOS'!$I86:$DH86,ED$10)/'SERVIÇOS EXECUTADOS'!$F86*100))</f>
        <v>0</v>
      </c>
      <c r="EE86" s="62">
        <f>IF('SERVIÇOS EXECUTADOS'!$F86=0,0,(COUNTIF('SERVIÇOS EXECUTADOS'!$I86:$DH86,EE$10)/'SERVIÇOS EXECUTADOS'!$F86*100))</f>
        <v>0</v>
      </c>
      <c r="EF86" s="62">
        <f>IF('SERVIÇOS EXECUTADOS'!$F86=0,0,(COUNTIF('SERVIÇOS EXECUTADOS'!$I86:$DH86,EF$10)/'SERVIÇOS EXECUTADOS'!$F86*100))</f>
        <v>0</v>
      </c>
      <c r="EG86" s="62">
        <f>IF('SERVIÇOS EXECUTADOS'!$F86=0,0,(COUNTIF('SERVIÇOS EXECUTADOS'!$I86:$DH86,EG$10)/'SERVIÇOS EXECUTADOS'!$F86*100))</f>
        <v>0</v>
      </c>
      <c r="EH86" s="62">
        <f>IF('SERVIÇOS EXECUTADOS'!$F86=0,0,(COUNTIF('SERVIÇOS EXECUTADOS'!$I86:$DH86,EH$10)/'SERVIÇOS EXECUTADOS'!$F86*100))</f>
        <v>0</v>
      </c>
      <c r="EI86" s="62">
        <f>IF('SERVIÇOS EXECUTADOS'!$F86=0,0,(COUNTIF('SERVIÇOS EXECUTADOS'!$I86:$DH86,EI$10)/'SERVIÇOS EXECUTADOS'!$F86*100))</f>
        <v>0</v>
      </c>
      <c r="EJ86" s="62">
        <f>IF('SERVIÇOS EXECUTADOS'!$F86=0,0,(COUNTIF('SERVIÇOS EXECUTADOS'!$I86:$DH86,EJ$10)/'SERVIÇOS EXECUTADOS'!$F86*100))</f>
        <v>0</v>
      </c>
      <c r="EK86" s="62">
        <f>IF('SERVIÇOS EXECUTADOS'!$F86=0,0,(COUNTIF('SERVIÇOS EXECUTADOS'!$I86:$DH86,EK$10)/'SERVIÇOS EXECUTADOS'!$F86*100))</f>
        <v>0</v>
      </c>
      <c r="EL86" s="62">
        <f>IF('SERVIÇOS EXECUTADOS'!$F86=0,0,(COUNTIF('SERVIÇOS EXECUTADOS'!$I86:$DH86,EL$10)/'SERVIÇOS EXECUTADOS'!$F86*100))</f>
        <v>0</v>
      </c>
      <c r="EM86" s="62">
        <f>IF('SERVIÇOS EXECUTADOS'!$F86=0,0,(COUNTIF('SERVIÇOS EXECUTADOS'!$I86:$DH86,EM$10)/'SERVIÇOS EXECUTADOS'!$F86*100))</f>
        <v>0</v>
      </c>
      <c r="EN86" s="62">
        <f>IF('SERVIÇOS EXECUTADOS'!$F86=0,0,(COUNTIF('SERVIÇOS EXECUTADOS'!$I86:$DH86,EN$10)/'SERVIÇOS EXECUTADOS'!$F86*100))</f>
        <v>0</v>
      </c>
      <c r="EO86" s="62">
        <f>IF('SERVIÇOS EXECUTADOS'!$F86=0,0,(COUNTIF('SERVIÇOS EXECUTADOS'!$I86:$DH86,EO$10)/'SERVIÇOS EXECUTADOS'!$F86*100))</f>
        <v>0</v>
      </c>
      <c r="EP86" s="62">
        <f>IF('SERVIÇOS EXECUTADOS'!$F86=0,0,(COUNTIF('SERVIÇOS EXECUTADOS'!$I86:$DH86,EP$10)/'SERVIÇOS EXECUTADOS'!$F86*100))</f>
        <v>0</v>
      </c>
      <c r="EQ86" s="62">
        <f>IF('SERVIÇOS EXECUTADOS'!$F86=0,0,(COUNTIF('SERVIÇOS EXECUTADOS'!$I86:$DH86,EQ$10)/'SERVIÇOS EXECUTADOS'!$F86*100))</f>
        <v>0</v>
      </c>
      <c r="ER86" s="62">
        <f>IF('SERVIÇOS EXECUTADOS'!$F86=0,0,(COUNTIF('SERVIÇOS EXECUTADOS'!$I86:$DH86,ER$10)/'SERVIÇOS EXECUTADOS'!$F86*100))</f>
        <v>0</v>
      </c>
      <c r="ES86" s="62">
        <f>IF('SERVIÇOS EXECUTADOS'!$F86=0,0,(COUNTIF('SERVIÇOS EXECUTADOS'!$I86:$DH86,ES$10)/'SERVIÇOS EXECUTADOS'!$F86*100))</f>
        <v>0</v>
      </c>
      <c r="ET86" s="62">
        <f>IF('SERVIÇOS EXECUTADOS'!$F86=0,0,(COUNTIF('SERVIÇOS EXECUTADOS'!$I86:$DH86,ET$10)/'SERVIÇOS EXECUTADOS'!$F86*100))</f>
        <v>0</v>
      </c>
      <c r="EU86" s="62">
        <f>IF('SERVIÇOS EXECUTADOS'!$F86=0,0,(COUNTIF('SERVIÇOS EXECUTADOS'!$I86:$DH86,EU$10)/'SERVIÇOS EXECUTADOS'!$F86*100))</f>
        <v>0</v>
      </c>
      <c r="EV86" s="62">
        <f>IF('SERVIÇOS EXECUTADOS'!$F86=0,0,(COUNTIF('SERVIÇOS EXECUTADOS'!$I86:$DH86,EV$10)/'SERVIÇOS EXECUTADOS'!$F86*100))</f>
        <v>0</v>
      </c>
      <c r="EW86" s="62">
        <f>IF('SERVIÇOS EXECUTADOS'!$F86=0,0,(COUNTIF('SERVIÇOS EXECUTADOS'!$I86:$DH86,EW$10)/'SERVIÇOS EXECUTADOS'!$F86*100))</f>
        <v>0</v>
      </c>
    </row>
    <row r="87" spans="1:153" ht="12" customHeight="1" outlineLevel="2">
      <c r="A87" s="1"/>
      <c r="B87" s="197" t="s">
        <v>164</v>
      </c>
      <c r="C87" s="196"/>
      <c r="D87" s="485"/>
      <c r="E87" s="192">
        <f t="shared" si="31"/>
        <v>0</v>
      </c>
      <c r="F87" s="489"/>
      <c r="G87" s="271" t="s">
        <v>147</v>
      </c>
      <c r="H87" s="131">
        <f t="shared" si="39"/>
        <v>0</v>
      </c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/>
      <c r="DF87" s="59"/>
      <c r="DG87" s="59"/>
      <c r="DH87" s="59"/>
      <c r="DI87" s="60">
        <f t="shared" si="33"/>
        <v>0</v>
      </c>
      <c r="DJ87" s="61">
        <f t="shared" si="34"/>
        <v>0</v>
      </c>
      <c r="DK87" s="61">
        <f t="shared" si="35"/>
        <v>0</v>
      </c>
      <c r="DL87" s="62">
        <f t="shared" si="36"/>
        <v>0</v>
      </c>
      <c r="DM87" s="62">
        <f t="shared" si="37"/>
        <v>0</v>
      </c>
      <c r="DN87" s="64" t="str">
        <f t="shared" si="38"/>
        <v/>
      </c>
      <c r="DO87" s="252" t="b">
        <f t="shared" si="32"/>
        <v>0</v>
      </c>
      <c r="DP87" s="188"/>
      <c r="DS87" s="62">
        <f>IF('SERVIÇOS EXECUTADOS'!$F87=0,0,(COUNTIF('SERVIÇOS EXECUTADOS'!$I87:$DH87,DS$10)/'SERVIÇOS EXECUTADOS'!$F87*100))</f>
        <v>0</v>
      </c>
      <c r="DT87" s="62">
        <f>IF('SERVIÇOS EXECUTADOS'!$F87=0,0,(COUNTIF('SERVIÇOS EXECUTADOS'!$I87:$DH87,DT$10)/'SERVIÇOS EXECUTADOS'!$F87*100))</f>
        <v>0</v>
      </c>
      <c r="DU87" s="62">
        <f>IF('SERVIÇOS EXECUTADOS'!$F87=0,0,(COUNTIF('SERVIÇOS EXECUTADOS'!$I87:$DH87,DU$10)/'SERVIÇOS EXECUTADOS'!$F87*100))</f>
        <v>0</v>
      </c>
      <c r="DV87" s="62">
        <f>IF('SERVIÇOS EXECUTADOS'!$F87=0,0,(COUNTIF('SERVIÇOS EXECUTADOS'!$I87:$DH87,DV$10)/'SERVIÇOS EXECUTADOS'!$F87*100))</f>
        <v>0</v>
      </c>
      <c r="DW87" s="62">
        <f>IF('SERVIÇOS EXECUTADOS'!$F87=0,0,(COUNTIF('SERVIÇOS EXECUTADOS'!$I87:$DH87,DW$10)/'SERVIÇOS EXECUTADOS'!$F87*100))</f>
        <v>0</v>
      </c>
      <c r="DX87" s="62">
        <f>IF('SERVIÇOS EXECUTADOS'!$F87=0,0,(COUNTIF('SERVIÇOS EXECUTADOS'!$I87:$DH87,DX$10)/'SERVIÇOS EXECUTADOS'!$F87*100))</f>
        <v>0</v>
      </c>
      <c r="DY87" s="62">
        <f>IF('SERVIÇOS EXECUTADOS'!$F87=0,0,(COUNTIF('SERVIÇOS EXECUTADOS'!$I87:$DH87,DY$10)/'SERVIÇOS EXECUTADOS'!$F87*100))</f>
        <v>0</v>
      </c>
      <c r="DZ87" s="62">
        <f>IF('SERVIÇOS EXECUTADOS'!$F87=0,0,(COUNTIF('SERVIÇOS EXECUTADOS'!$I87:$DH87,DZ$10)/'SERVIÇOS EXECUTADOS'!$F87*100))</f>
        <v>0</v>
      </c>
      <c r="EA87" s="62">
        <f>IF('SERVIÇOS EXECUTADOS'!$F87=0,0,(COUNTIF('SERVIÇOS EXECUTADOS'!$I87:$DH87,EA$10)/'SERVIÇOS EXECUTADOS'!$F87*100))</f>
        <v>0</v>
      </c>
      <c r="EB87" s="62">
        <f>IF('SERVIÇOS EXECUTADOS'!$F87=0,0,(COUNTIF('SERVIÇOS EXECUTADOS'!$I87:$DH87,EB$10)/'SERVIÇOS EXECUTADOS'!$F87*100))</f>
        <v>0</v>
      </c>
      <c r="EC87" s="62">
        <f>IF('SERVIÇOS EXECUTADOS'!$F87=0,0,(COUNTIF('SERVIÇOS EXECUTADOS'!$I87:$DH87,EC$10)/'SERVIÇOS EXECUTADOS'!$F87*100))</f>
        <v>0</v>
      </c>
      <c r="ED87" s="62">
        <f>IF('SERVIÇOS EXECUTADOS'!$F87=0,0,(COUNTIF('SERVIÇOS EXECUTADOS'!$I87:$DH87,ED$10)/'SERVIÇOS EXECUTADOS'!$F87*100))</f>
        <v>0</v>
      </c>
      <c r="EE87" s="62">
        <f>IF('SERVIÇOS EXECUTADOS'!$F87=0,0,(COUNTIF('SERVIÇOS EXECUTADOS'!$I87:$DH87,EE$10)/'SERVIÇOS EXECUTADOS'!$F87*100))</f>
        <v>0</v>
      </c>
      <c r="EF87" s="62">
        <f>IF('SERVIÇOS EXECUTADOS'!$F87=0,0,(COUNTIF('SERVIÇOS EXECUTADOS'!$I87:$DH87,EF$10)/'SERVIÇOS EXECUTADOS'!$F87*100))</f>
        <v>0</v>
      </c>
      <c r="EG87" s="62">
        <f>IF('SERVIÇOS EXECUTADOS'!$F87=0,0,(COUNTIF('SERVIÇOS EXECUTADOS'!$I87:$DH87,EG$10)/'SERVIÇOS EXECUTADOS'!$F87*100))</f>
        <v>0</v>
      </c>
      <c r="EH87" s="62">
        <f>IF('SERVIÇOS EXECUTADOS'!$F87=0,0,(COUNTIF('SERVIÇOS EXECUTADOS'!$I87:$DH87,EH$10)/'SERVIÇOS EXECUTADOS'!$F87*100))</f>
        <v>0</v>
      </c>
      <c r="EI87" s="62">
        <f>IF('SERVIÇOS EXECUTADOS'!$F87=0,0,(COUNTIF('SERVIÇOS EXECUTADOS'!$I87:$DH87,EI$10)/'SERVIÇOS EXECUTADOS'!$F87*100))</f>
        <v>0</v>
      </c>
      <c r="EJ87" s="62">
        <f>IF('SERVIÇOS EXECUTADOS'!$F87=0,0,(COUNTIF('SERVIÇOS EXECUTADOS'!$I87:$DH87,EJ$10)/'SERVIÇOS EXECUTADOS'!$F87*100))</f>
        <v>0</v>
      </c>
      <c r="EK87" s="62">
        <f>IF('SERVIÇOS EXECUTADOS'!$F87=0,0,(COUNTIF('SERVIÇOS EXECUTADOS'!$I87:$DH87,EK$10)/'SERVIÇOS EXECUTADOS'!$F87*100))</f>
        <v>0</v>
      </c>
      <c r="EL87" s="62">
        <f>IF('SERVIÇOS EXECUTADOS'!$F87=0,0,(COUNTIF('SERVIÇOS EXECUTADOS'!$I87:$DH87,EL$10)/'SERVIÇOS EXECUTADOS'!$F87*100))</f>
        <v>0</v>
      </c>
      <c r="EM87" s="62">
        <f>IF('SERVIÇOS EXECUTADOS'!$F87=0,0,(COUNTIF('SERVIÇOS EXECUTADOS'!$I87:$DH87,EM$10)/'SERVIÇOS EXECUTADOS'!$F87*100))</f>
        <v>0</v>
      </c>
      <c r="EN87" s="62">
        <f>IF('SERVIÇOS EXECUTADOS'!$F87=0,0,(COUNTIF('SERVIÇOS EXECUTADOS'!$I87:$DH87,EN$10)/'SERVIÇOS EXECUTADOS'!$F87*100))</f>
        <v>0</v>
      </c>
      <c r="EO87" s="62">
        <f>IF('SERVIÇOS EXECUTADOS'!$F87=0,0,(COUNTIF('SERVIÇOS EXECUTADOS'!$I87:$DH87,EO$10)/'SERVIÇOS EXECUTADOS'!$F87*100))</f>
        <v>0</v>
      </c>
      <c r="EP87" s="62">
        <f>IF('SERVIÇOS EXECUTADOS'!$F87=0,0,(COUNTIF('SERVIÇOS EXECUTADOS'!$I87:$DH87,EP$10)/'SERVIÇOS EXECUTADOS'!$F87*100))</f>
        <v>0</v>
      </c>
      <c r="EQ87" s="62">
        <f>IF('SERVIÇOS EXECUTADOS'!$F87=0,0,(COUNTIF('SERVIÇOS EXECUTADOS'!$I87:$DH87,EQ$10)/'SERVIÇOS EXECUTADOS'!$F87*100))</f>
        <v>0</v>
      </c>
      <c r="ER87" s="62">
        <f>IF('SERVIÇOS EXECUTADOS'!$F87=0,0,(COUNTIF('SERVIÇOS EXECUTADOS'!$I87:$DH87,ER$10)/'SERVIÇOS EXECUTADOS'!$F87*100))</f>
        <v>0</v>
      </c>
      <c r="ES87" s="62">
        <f>IF('SERVIÇOS EXECUTADOS'!$F87=0,0,(COUNTIF('SERVIÇOS EXECUTADOS'!$I87:$DH87,ES$10)/'SERVIÇOS EXECUTADOS'!$F87*100))</f>
        <v>0</v>
      </c>
      <c r="ET87" s="62">
        <f>IF('SERVIÇOS EXECUTADOS'!$F87=0,0,(COUNTIF('SERVIÇOS EXECUTADOS'!$I87:$DH87,ET$10)/'SERVIÇOS EXECUTADOS'!$F87*100))</f>
        <v>0</v>
      </c>
      <c r="EU87" s="62">
        <f>IF('SERVIÇOS EXECUTADOS'!$F87=0,0,(COUNTIF('SERVIÇOS EXECUTADOS'!$I87:$DH87,EU$10)/'SERVIÇOS EXECUTADOS'!$F87*100))</f>
        <v>0</v>
      </c>
      <c r="EV87" s="62">
        <f>IF('SERVIÇOS EXECUTADOS'!$F87=0,0,(COUNTIF('SERVIÇOS EXECUTADOS'!$I87:$DH87,EV$10)/'SERVIÇOS EXECUTADOS'!$F87*100))</f>
        <v>0</v>
      </c>
      <c r="EW87" s="62">
        <f>IF('SERVIÇOS EXECUTADOS'!$F87=0,0,(COUNTIF('SERVIÇOS EXECUTADOS'!$I87:$DH87,EW$10)/'SERVIÇOS EXECUTADOS'!$F87*100))</f>
        <v>0</v>
      </c>
    </row>
    <row r="88" spans="1:153" ht="12" customHeight="1" outlineLevel="2">
      <c r="A88" s="1"/>
      <c r="B88" s="197" t="s">
        <v>165</v>
      </c>
      <c r="C88" s="196"/>
      <c r="D88" s="485"/>
      <c r="E88" s="192">
        <f t="shared" si="31"/>
        <v>0</v>
      </c>
      <c r="F88" s="489"/>
      <c r="G88" s="271" t="s">
        <v>122</v>
      </c>
      <c r="H88" s="132">
        <f t="shared" si="39"/>
        <v>0</v>
      </c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  <c r="CV88" s="59"/>
      <c r="CW88" s="59"/>
      <c r="CX88" s="59"/>
      <c r="CY88" s="59"/>
      <c r="CZ88" s="59"/>
      <c r="DA88" s="59"/>
      <c r="DB88" s="59"/>
      <c r="DC88" s="59"/>
      <c r="DD88" s="59"/>
      <c r="DE88" s="59"/>
      <c r="DF88" s="59"/>
      <c r="DG88" s="59"/>
      <c r="DH88" s="59"/>
      <c r="DI88" s="60">
        <f t="shared" si="33"/>
        <v>0</v>
      </c>
      <c r="DJ88" s="61">
        <f t="shared" si="34"/>
        <v>0</v>
      </c>
      <c r="DK88" s="61">
        <f t="shared" si="35"/>
        <v>0</v>
      </c>
      <c r="DL88" s="62">
        <f t="shared" si="36"/>
        <v>0</v>
      </c>
      <c r="DM88" s="62">
        <f t="shared" si="37"/>
        <v>0</v>
      </c>
      <c r="DN88" s="64" t="str">
        <f t="shared" si="38"/>
        <v/>
      </c>
      <c r="DO88" s="252" t="b">
        <f t="shared" si="32"/>
        <v>0</v>
      </c>
      <c r="DP88" s="188"/>
      <c r="DS88" s="62">
        <f>IF('SERVIÇOS EXECUTADOS'!$F88=0,0,(COUNTIF('SERVIÇOS EXECUTADOS'!$I88:$DH88,DS$10)/'SERVIÇOS EXECUTADOS'!$F88*100))</f>
        <v>0</v>
      </c>
      <c r="DT88" s="62">
        <f>IF('SERVIÇOS EXECUTADOS'!$F88=0,0,(COUNTIF('SERVIÇOS EXECUTADOS'!$I88:$DH88,DT$10)/'SERVIÇOS EXECUTADOS'!$F88*100))</f>
        <v>0</v>
      </c>
      <c r="DU88" s="62">
        <f>IF('SERVIÇOS EXECUTADOS'!$F88=0,0,(COUNTIF('SERVIÇOS EXECUTADOS'!$I88:$DH88,DU$10)/'SERVIÇOS EXECUTADOS'!$F88*100))</f>
        <v>0</v>
      </c>
      <c r="DV88" s="62">
        <f>IF('SERVIÇOS EXECUTADOS'!$F88=0,0,(COUNTIF('SERVIÇOS EXECUTADOS'!$I88:$DH88,DV$10)/'SERVIÇOS EXECUTADOS'!$F88*100))</f>
        <v>0</v>
      </c>
      <c r="DW88" s="62">
        <f>IF('SERVIÇOS EXECUTADOS'!$F88=0,0,(COUNTIF('SERVIÇOS EXECUTADOS'!$I88:$DH88,DW$10)/'SERVIÇOS EXECUTADOS'!$F88*100))</f>
        <v>0</v>
      </c>
      <c r="DX88" s="62">
        <f>IF('SERVIÇOS EXECUTADOS'!$F88=0,0,(COUNTIF('SERVIÇOS EXECUTADOS'!$I88:$DH88,DX$10)/'SERVIÇOS EXECUTADOS'!$F88*100))</f>
        <v>0</v>
      </c>
      <c r="DY88" s="62">
        <f>IF('SERVIÇOS EXECUTADOS'!$F88=0,0,(COUNTIF('SERVIÇOS EXECUTADOS'!$I88:$DH88,DY$10)/'SERVIÇOS EXECUTADOS'!$F88*100))</f>
        <v>0</v>
      </c>
      <c r="DZ88" s="62">
        <f>IF('SERVIÇOS EXECUTADOS'!$F88=0,0,(COUNTIF('SERVIÇOS EXECUTADOS'!$I88:$DH88,DZ$10)/'SERVIÇOS EXECUTADOS'!$F88*100))</f>
        <v>0</v>
      </c>
      <c r="EA88" s="62">
        <f>IF('SERVIÇOS EXECUTADOS'!$F88=0,0,(COUNTIF('SERVIÇOS EXECUTADOS'!$I88:$DH88,EA$10)/'SERVIÇOS EXECUTADOS'!$F88*100))</f>
        <v>0</v>
      </c>
      <c r="EB88" s="62">
        <f>IF('SERVIÇOS EXECUTADOS'!$F88=0,0,(COUNTIF('SERVIÇOS EXECUTADOS'!$I88:$DH88,EB$10)/'SERVIÇOS EXECUTADOS'!$F88*100))</f>
        <v>0</v>
      </c>
      <c r="EC88" s="62">
        <f>IF('SERVIÇOS EXECUTADOS'!$F88=0,0,(COUNTIF('SERVIÇOS EXECUTADOS'!$I88:$DH88,EC$10)/'SERVIÇOS EXECUTADOS'!$F88*100))</f>
        <v>0</v>
      </c>
      <c r="ED88" s="62">
        <f>IF('SERVIÇOS EXECUTADOS'!$F88=0,0,(COUNTIF('SERVIÇOS EXECUTADOS'!$I88:$DH88,ED$10)/'SERVIÇOS EXECUTADOS'!$F88*100))</f>
        <v>0</v>
      </c>
      <c r="EE88" s="62">
        <f>IF('SERVIÇOS EXECUTADOS'!$F88=0,0,(COUNTIF('SERVIÇOS EXECUTADOS'!$I88:$DH88,EE$10)/'SERVIÇOS EXECUTADOS'!$F88*100))</f>
        <v>0</v>
      </c>
      <c r="EF88" s="62">
        <f>IF('SERVIÇOS EXECUTADOS'!$F88=0,0,(COUNTIF('SERVIÇOS EXECUTADOS'!$I88:$DH88,EF$10)/'SERVIÇOS EXECUTADOS'!$F88*100))</f>
        <v>0</v>
      </c>
      <c r="EG88" s="62">
        <f>IF('SERVIÇOS EXECUTADOS'!$F88=0,0,(COUNTIF('SERVIÇOS EXECUTADOS'!$I88:$DH88,EG$10)/'SERVIÇOS EXECUTADOS'!$F88*100))</f>
        <v>0</v>
      </c>
      <c r="EH88" s="62">
        <f>IF('SERVIÇOS EXECUTADOS'!$F88=0,0,(COUNTIF('SERVIÇOS EXECUTADOS'!$I88:$DH88,EH$10)/'SERVIÇOS EXECUTADOS'!$F88*100))</f>
        <v>0</v>
      </c>
      <c r="EI88" s="62">
        <f>IF('SERVIÇOS EXECUTADOS'!$F88=0,0,(COUNTIF('SERVIÇOS EXECUTADOS'!$I88:$DH88,EI$10)/'SERVIÇOS EXECUTADOS'!$F88*100))</f>
        <v>0</v>
      </c>
      <c r="EJ88" s="62">
        <f>IF('SERVIÇOS EXECUTADOS'!$F88=0,0,(COUNTIF('SERVIÇOS EXECUTADOS'!$I88:$DH88,EJ$10)/'SERVIÇOS EXECUTADOS'!$F88*100))</f>
        <v>0</v>
      </c>
      <c r="EK88" s="62">
        <f>IF('SERVIÇOS EXECUTADOS'!$F88=0,0,(COUNTIF('SERVIÇOS EXECUTADOS'!$I88:$DH88,EK$10)/'SERVIÇOS EXECUTADOS'!$F88*100))</f>
        <v>0</v>
      </c>
      <c r="EL88" s="62">
        <f>IF('SERVIÇOS EXECUTADOS'!$F88=0,0,(COUNTIF('SERVIÇOS EXECUTADOS'!$I88:$DH88,EL$10)/'SERVIÇOS EXECUTADOS'!$F88*100))</f>
        <v>0</v>
      </c>
      <c r="EM88" s="62">
        <f>IF('SERVIÇOS EXECUTADOS'!$F88=0,0,(COUNTIF('SERVIÇOS EXECUTADOS'!$I88:$DH88,EM$10)/'SERVIÇOS EXECUTADOS'!$F88*100))</f>
        <v>0</v>
      </c>
      <c r="EN88" s="62">
        <f>IF('SERVIÇOS EXECUTADOS'!$F88=0,0,(COUNTIF('SERVIÇOS EXECUTADOS'!$I88:$DH88,EN$10)/'SERVIÇOS EXECUTADOS'!$F88*100))</f>
        <v>0</v>
      </c>
      <c r="EO88" s="62">
        <f>IF('SERVIÇOS EXECUTADOS'!$F88=0,0,(COUNTIF('SERVIÇOS EXECUTADOS'!$I88:$DH88,EO$10)/'SERVIÇOS EXECUTADOS'!$F88*100))</f>
        <v>0</v>
      </c>
      <c r="EP88" s="62">
        <f>IF('SERVIÇOS EXECUTADOS'!$F88=0,0,(COUNTIF('SERVIÇOS EXECUTADOS'!$I88:$DH88,EP$10)/'SERVIÇOS EXECUTADOS'!$F88*100))</f>
        <v>0</v>
      </c>
      <c r="EQ88" s="62">
        <f>IF('SERVIÇOS EXECUTADOS'!$F88=0,0,(COUNTIF('SERVIÇOS EXECUTADOS'!$I88:$DH88,EQ$10)/'SERVIÇOS EXECUTADOS'!$F88*100))</f>
        <v>0</v>
      </c>
      <c r="ER88" s="62">
        <f>IF('SERVIÇOS EXECUTADOS'!$F88=0,0,(COUNTIF('SERVIÇOS EXECUTADOS'!$I88:$DH88,ER$10)/'SERVIÇOS EXECUTADOS'!$F88*100))</f>
        <v>0</v>
      </c>
      <c r="ES88" s="62">
        <f>IF('SERVIÇOS EXECUTADOS'!$F88=0,0,(COUNTIF('SERVIÇOS EXECUTADOS'!$I88:$DH88,ES$10)/'SERVIÇOS EXECUTADOS'!$F88*100))</f>
        <v>0</v>
      </c>
      <c r="ET88" s="62">
        <f>IF('SERVIÇOS EXECUTADOS'!$F88=0,0,(COUNTIF('SERVIÇOS EXECUTADOS'!$I88:$DH88,ET$10)/'SERVIÇOS EXECUTADOS'!$F88*100))</f>
        <v>0</v>
      </c>
      <c r="EU88" s="62">
        <f>IF('SERVIÇOS EXECUTADOS'!$F88=0,0,(COUNTIF('SERVIÇOS EXECUTADOS'!$I88:$DH88,EU$10)/'SERVIÇOS EXECUTADOS'!$F88*100))</f>
        <v>0</v>
      </c>
      <c r="EV88" s="62">
        <f>IF('SERVIÇOS EXECUTADOS'!$F88=0,0,(COUNTIF('SERVIÇOS EXECUTADOS'!$I88:$DH88,EV$10)/'SERVIÇOS EXECUTADOS'!$F88*100))</f>
        <v>0</v>
      </c>
      <c r="EW88" s="62">
        <f>IF('SERVIÇOS EXECUTADOS'!$F88=0,0,(COUNTIF('SERVIÇOS EXECUTADOS'!$I88:$DH88,EW$10)/'SERVIÇOS EXECUTADOS'!$F88*100))</f>
        <v>0</v>
      </c>
    </row>
    <row r="89" spans="1:153" ht="11.25" customHeight="1" outlineLevel="2">
      <c r="A89" s="1"/>
      <c r="B89" s="197" t="s">
        <v>166</v>
      </c>
      <c r="C89" s="196"/>
      <c r="D89" s="485"/>
      <c r="E89" s="192">
        <f t="shared" si="31"/>
        <v>0</v>
      </c>
      <c r="F89" s="489"/>
      <c r="G89" s="271" t="s">
        <v>122</v>
      </c>
      <c r="H89" s="132">
        <f t="shared" si="39"/>
        <v>0</v>
      </c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60">
        <f t="shared" si="33"/>
        <v>0</v>
      </c>
      <c r="DJ89" s="61">
        <f t="shared" si="34"/>
        <v>0</v>
      </c>
      <c r="DK89" s="61">
        <f t="shared" si="35"/>
        <v>0</v>
      </c>
      <c r="DL89" s="62">
        <f t="shared" si="36"/>
        <v>0</v>
      </c>
      <c r="DM89" s="62">
        <f t="shared" si="37"/>
        <v>0</v>
      </c>
      <c r="DN89" s="64" t="str">
        <f t="shared" si="38"/>
        <v/>
      </c>
      <c r="DO89" s="252" t="b">
        <f t="shared" si="32"/>
        <v>0</v>
      </c>
      <c r="DP89" s="188"/>
      <c r="DS89" s="62">
        <f>IF('SERVIÇOS EXECUTADOS'!$F89=0,0,(COUNTIF('SERVIÇOS EXECUTADOS'!$I89:$DH89,DS$10)/'SERVIÇOS EXECUTADOS'!$F89*100))</f>
        <v>0</v>
      </c>
      <c r="DT89" s="62">
        <f>IF('SERVIÇOS EXECUTADOS'!$F89=0,0,(COUNTIF('SERVIÇOS EXECUTADOS'!$I89:$DH89,DT$10)/'SERVIÇOS EXECUTADOS'!$F89*100))</f>
        <v>0</v>
      </c>
      <c r="DU89" s="62">
        <f>IF('SERVIÇOS EXECUTADOS'!$F89=0,0,(COUNTIF('SERVIÇOS EXECUTADOS'!$I89:$DH89,DU$10)/'SERVIÇOS EXECUTADOS'!$F89*100))</f>
        <v>0</v>
      </c>
      <c r="DV89" s="62">
        <f>IF('SERVIÇOS EXECUTADOS'!$F89=0,0,(COUNTIF('SERVIÇOS EXECUTADOS'!$I89:$DH89,DV$10)/'SERVIÇOS EXECUTADOS'!$F89*100))</f>
        <v>0</v>
      </c>
      <c r="DW89" s="62">
        <f>IF('SERVIÇOS EXECUTADOS'!$F89=0,0,(COUNTIF('SERVIÇOS EXECUTADOS'!$I89:$DH89,DW$10)/'SERVIÇOS EXECUTADOS'!$F89*100))</f>
        <v>0</v>
      </c>
      <c r="DX89" s="62">
        <f>IF('SERVIÇOS EXECUTADOS'!$F89=0,0,(COUNTIF('SERVIÇOS EXECUTADOS'!$I89:$DH89,DX$10)/'SERVIÇOS EXECUTADOS'!$F89*100))</f>
        <v>0</v>
      </c>
      <c r="DY89" s="62">
        <f>IF('SERVIÇOS EXECUTADOS'!$F89=0,0,(COUNTIF('SERVIÇOS EXECUTADOS'!$I89:$DH89,DY$10)/'SERVIÇOS EXECUTADOS'!$F89*100))</f>
        <v>0</v>
      </c>
      <c r="DZ89" s="62">
        <f>IF('SERVIÇOS EXECUTADOS'!$F89=0,0,(COUNTIF('SERVIÇOS EXECUTADOS'!$I89:$DH89,DZ$10)/'SERVIÇOS EXECUTADOS'!$F89*100))</f>
        <v>0</v>
      </c>
      <c r="EA89" s="62">
        <f>IF('SERVIÇOS EXECUTADOS'!$F89=0,0,(COUNTIF('SERVIÇOS EXECUTADOS'!$I89:$DH89,EA$10)/'SERVIÇOS EXECUTADOS'!$F89*100))</f>
        <v>0</v>
      </c>
      <c r="EB89" s="62">
        <f>IF('SERVIÇOS EXECUTADOS'!$F89=0,0,(COUNTIF('SERVIÇOS EXECUTADOS'!$I89:$DH89,EB$10)/'SERVIÇOS EXECUTADOS'!$F89*100))</f>
        <v>0</v>
      </c>
      <c r="EC89" s="62">
        <f>IF('SERVIÇOS EXECUTADOS'!$F89=0,0,(COUNTIF('SERVIÇOS EXECUTADOS'!$I89:$DH89,EC$10)/'SERVIÇOS EXECUTADOS'!$F89*100))</f>
        <v>0</v>
      </c>
      <c r="ED89" s="62">
        <f>IF('SERVIÇOS EXECUTADOS'!$F89=0,0,(COUNTIF('SERVIÇOS EXECUTADOS'!$I89:$DH89,ED$10)/'SERVIÇOS EXECUTADOS'!$F89*100))</f>
        <v>0</v>
      </c>
      <c r="EE89" s="62">
        <f>IF('SERVIÇOS EXECUTADOS'!$F89=0,0,(COUNTIF('SERVIÇOS EXECUTADOS'!$I89:$DH89,EE$10)/'SERVIÇOS EXECUTADOS'!$F89*100))</f>
        <v>0</v>
      </c>
      <c r="EF89" s="62">
        <f>IF('SERVIÇOS EXECUTADOS'!$F89=0,0,(COUNTIF('SERVIÇOS EXECUTADOS'!$I89:$DH89,EF$10)/'SERVIÇOS EXECUTADOS'!$F89*100))</f>
        <v>0</v>
      </c>
      <c r="EG89" s="62">
        <f>IF('SERVIÇOS EXECUTADOS'!$F89=0,0,(COUNTIF('SERVIÇOS EXECUTADOS'!$I89:$DH89,EG$10)/'SERVIÇOS EXECUTADOS'!$F89*100))</f>
        <v>0</v>
      </c>
      <c r="EH89" s="62">
        <f>IF('SERVIÇOS EXECUTADOS'!$F89=0,0,(COUNTIF('SERVIÇOS EXECUTADOS'!$I89:$DH89,EH$10)/'SERVIÇOS EXECUTADOS'!$F89*100))</f>
        <v>0</v>
      </c>
      <c r="EI89" s="62">
        <f>IF('SERVIÇOS EXECUTADOS'!$F89=0,0,(COUNTIF('SERVIÇOS EXECUTADOS'!$I89:$DH89,EI$10)/'SERVIÇOS EXECUTADOS'!$F89*100))</f>
        <v>0</v>
      </c>
      <c r="EJ89" s="62">
        <f>IF('SERVIÇOS EXECUTADOS'!$F89=0,0,(COUNTIF('SERVIÇOS EXECUTADOS'!$I89:$DH89,EJ$10)/'SERVIÇOS EXECUTADOS'!$F89*100))</f>
        <v>0</v>
      </c>
      <c r="EK89" s="62">
        <f>IF('SERVIÇOS EXECUTADOS'!$F89=0,0,(COUNTIF('SERVIÇOS EXECUTADOS'!$I89:$DH89,EK$10)/'SERVIÇOS EXECUTADOS'!$F89*100))</f>
        <v>0</v>
      </c>
      <c r="EL89" s="62">
        <f>IF('SERVIÇOS EXECUTADOS'!$F89=0,0,(COUNTIF('SERVIÇOS EXECUTADOS'!$I89:$DH89,EL$10)/'SERVIÇOS EXECUTADOS'!$F89*100))</f>
        <v>0</v>
      </c>
      <c r="EM89" s="62">
        <f>IF('SERVIÇOS EXECUTADOS'!$F89=0,0,(COUNTIF('SERVIÇOS EXECUTADOS'!$I89:$DH89,EM$10)/'SERVIÇOS EXECUTADOS'!$F89*100))</f>
        <v>0</v>
      </c>
      <c r="EN89" s="62">
        <f>IF('SERVIÇOS EXECUTADOS'!$F89=0,0,(COUNTIF('SERVIÇOS EXECUTADOS'!$I89:$DH89,EN$10)/'SERVIÇOS EXECUTADOS'!$F89*100))</f>
        <v>0</v>
      </c>
      <c r="EO89" s="62">
        <f>IF('SERVIÇOS EXECUTADOS'!$F89=0,0,(COUNTIF('SERVIÇOS EXECUTADOS'!$I89:$DH89,EO$10)/'SERVIÇOS EXECUTADOS'!$F89*100))</f>
        <v>0</v>
      </c>
      <c r="EP89" s="62">
        <f>IF('SERVIÇOS EXECUTADOS'!$F89=0,0,(COUNTIF('SERVIÇOS EXECUTADOS'!$I89:$DH89,EP$10)/'SERVIÇOS EXECUTADOS'!$F89*100))</f>
        <v>0</v>
      </c>
      <c r="EQ89" s="62">
        <f>IF('SERVIÇOS EXECUTADOS'!$F89=0,0,(COUNTIF('SERVIÇOS EXECUTADOS'!$I89:$DH89,EQ$10)/'SERVIÇOS EXECUTADOS'!$F89*100))</f>
        <v>0</v>
      </c>
      <c r="ER89" s="62">
        <f>IF('SERVIÇOS EXECUTADOS'!$F89=0,0,(COUNTIF('SERVIÇOS EXECUTADOS'!$I89:$DH89,ER$10)/'SERVIÇOS EXECUTADOS'!$F89*100))</f>
        <v>0</v>
      </c>
      <c r="ES89" s="62">
        <f>IF('SERVIÇOS EXECUTADOS'!$F89=0,0,(COUNTIF('SERVIÇOS EXECUTADOS'!$I89:$DH89,ES$10)/'SERVIÇOS EXECUTADOS'!$F89*100))</f>
        <v>0</v>
      </c>
      <c r="ET89" s="62">
        <f>IF('SERVIÇOS EXECUTADOS'!$F89=0,0,(COUNTIF('SERVIÇOS EXECUTADOS'!$I89:$DH89,ET$10)/'SERVIÇOS EXECUTADOS'!$F89*100))</f>
        <v>0</v>
      </c>
      <c r="EU89" s="62">
        <f>IF('SERVIÇOS EXECUTADOS'!$F89=0,0,(COUNTIF('SERVIÇOS EXECUTADOS'!$I89:$DH89,EU$10)/'SERVIÇOS EXECUTADOS'!$F89*100))</f>
        <v>0</v>
      </c>
      <c r="EV89" s="62">
        <f>IF('SERVIÇOS EXECUTADOS'!$F89=0,0,(COUNTIF('SERVIÇOS EXECUTADOS'!$I89:$DH89,EV$10)/'SERVIÇOS EXECUTADOS'!$F89*100))</f>
        <v>0</v>
      </c>
      <c r="EW89" s="62">
        <f>IF('SERVIÇOS EXECUTADOS'!$F89=0,0,(COUNTIF('SERVIÇOS EXECUTADOS'!$I89:$DH89,EW$10)/'SERVIÇOS EXECUTADOS'!$F89*100))</f>
        <v>0</v>
      </c>
    </row>
    <row r="90" spans="1:153" ht="12" customHeight="1" outlineLevel="2">
      <c r="A90" s="1"/>
      <c r="B90" s="197" t="s">
        <v>167</v>
      </c>
      <c r="C90" s="196"/>
      <c r="D90" s="485"/>
      <c r="E90" s="192">
        <f t="shared" si="31"/>
        <v>0</v>
      </c>
      <c r="F90" s="489"/>
      <c r="G90" s="271" t="s">
        <v>147</v>
      </c>
      <c r="H90" s="131">
        <f t="shared" si="39"/>
        <v>0</v>
      </c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60">
        <f t="shared" si="33"/>
        <v>0</v>
      </c>
      <c r="DJ90" s="61">
        <f t="shared" si="34"/>
        <v>0</v>
      </c>
      <c r="DK90" s="61">
        <f t="shared" si="35"/>
        <v>0</v>
      </c>
      <c r="DL90" s="62">
        <f t="shared" si="36"/>
        <v>0</v>
      </c>
      <c r="DM90" s="62">
        <f t="shared" si="37"/>
        <v>0</v>
      </c>
      <c r="DN90" s="64" t="str">
        <f t="shared" si="38"/>
        <v/>
      </c>
      <c r="DO90" s="252" t="b">
        <f t="shared" si="32"/>
        <v>0</v>
      </c>
      <c r="DP90" s="188"/>
      <c r="DS90" s="62">
        <f>IF('SERVIÇOS EXECUTADOS'!$F90=0,0,(COUNTIF('SERVIÇOS EXECUTADOS'!$I90:$DH90,DS$10)/'SERVIÇOS EXECUTADOS'!$F90*100))</f>
        <v>0</v>
      </c>
      <c r="DT90" s="62">
        <f>IF('SERVIÇOS EXECUTADOS'!$F90=0,0,(COUNTIF('SERVIÇOS EXECUTADOS'!$I90:$DH90,DT$10)/'SERVIÇOS EXECUTADOS'!$F90*100))</f>
        <v>0</v>
      </c>
      <c r="DU90" s="62">
        <f>IF('SERVIÇOS EXECUTADOS'!$F90=0,0,(COUNTIF('SERVIÇOS EXECUTADOS'!$I90:$DH90,DU$10)/'SERVIÇOS EXECUTADOS'!$F90*100))</f>
        <v>0</v>
      </c>
      <c r="DV90" s="62">
        <f>IF('SERVIÇOS EXECUTADOS'!$F90=0,0,(COUNTIF('SERVIÇOS EXECUTADOS'!$I90:$DH90,DV$10)/'SERVIÇOS EXECUTADOS'!$F90*100))</f>
        <v>0</v>
      </c>
      <c r="DW90" s="62">
        <f>IF('SERVIÇOS EXECUTADOS'!$F90=0,0,(COUNTIF('SERVIÇOS EXECUTADOS'!$I90:$DH90,DW$10)/'SERVIÇOS EXECUTADOS'!$F90*100))</f>
        <v>0</v>
      </c>
      <c r="DX90" s="62">
        <f>IF('SERVIÇOS EXECUTADOS'!$F90=0,0,(COUNTIF('SERVIÇOS EXECUTADOS'!$I90:$DH90,DX$10)/'SERVIÇOS EXECUTADOS'!$F90*100))</f>
        <v>0</v>
      </c>
      <c r="DY90" s="62">
        <f>IF('SERVIÇOS EXECUTADOS'!$F90=0,0,(COUNTIF('SERVIÇOS EXECUTADOS'!$I90:$DH90,DY$10)/'SERVIÇOS EXECUTADOS'!$F90*100))</f>
        <v>0</v>
      </c>
      <c r="DZ90" s="62">
        <f>IF('SERVIÇOS EXECUTADOS'!$F90=0,0,(COUNTIF('SERVIÇOS EXECUTADOS'!$I90:$DH90,DZ$10)/'SERVIÇOS EXECUTADOS'!$F90*100))</f>
        <v>0</v>
      </c>
      <c r="EA90" s="62">
        <f>IF('SERVIÇOS EXECUTADOS'!$F90=0,0,(COUNTIF('SERVIÇOS EXECUTADOS'!$I90:$DH90,EA$10)/'SERVIÇOS EXECUTADOS'!$F90*100))</f>
        <v>0</v>
      </c>
      <c r="EB90" s="62">
        <f>IF('SERVIÇOS EXECUTADOS'!$F90=0,0,(COUNTIF('SERVIÇOS EXECUTADOS'!$I90:$DH90,EB$10)/'SERVIÇOS EXECUTADOS'!$F90*100))</f>
        <v>0</v>
      </c>
      <c r="EC90" s="62">
        <f>IF('SERVIÇOS EXECUTADOS'!$F90=0,0,(COUNTIF('SERVIÇOS EXECUTADOS'!$I90:$DH90,EC$10)/'SERVIÇOS EXECUTADOS'!$F90*100))</f>
        <v>0</v>
      </c>
      <c r="ED90" s="62">
        <f>IF('SERVIÇOS EXECUTADOS'!$F90=0,0,(COUNTIF('SERVIÇOS EXECUTADOS'!$I90:$DH90,ED$10)/'SERVIÇOS EXECUTADOS'!$F90*100))</f>
        <v>0</v>
      </c>
      <c r="EE90" s="62">
        <f>IF('SERVIÇOS EXECUTADOS'!$F90=0,0,(COUNTIF('SERVIÇOS EXECUTADOS'!$I90:$DH90,EE$10)/'SERVIÇOS EXECUTADOS'!$F90*100))</f>
        <v>0</v>
      </c>
      <c r="EF90" s="62">
        <f>IF('SERVIÇOS EXECUTADOS'!$F90=0,0,(COUNTIF('SERVIÇOS EXECUTADOS'!$I90:$DH90,EF$10)/'SERVIÇOS EXECUTADOS'!$F90*100))</f>
        <v>0</v>
      </c>
      <c r="EG90" s="62">
        <f>IF('SERVIÇOS EXECUTADOS'!$F90=0,0,(COUNTIF('SERVIÇOS EXECUTADOS'!$I90:$DH90,EG$10)/'SERVIÇOS EXECUTADOS'!$F90*100))</f>
        <v>0</v>
      </c>
      <c r="EH90" s="62">
        <f>IF('SERVIÇOS EXECUTADOS'!$F90=0,0,(COUNTIF('SERVIÇOS EXECUTADOS'!$I90:$DH90,EH$10)/'SERVIÇOS EXECUTADOS'!$F90*100))</f>
        <v>0</v>
      </c>
      <c r="EI90" s="62">
        <f>IF('SERVIÇOS EXECUTADOS'!$F90=0,0,(COUNTIF('SERVIÇOS EXECUTADOS'!$I90:$DH90,EI$10)/'SERVIÇOS EXECUTADOS'!$F90*100))</f>
        <v>0</v>
      </c>
      <c r="EJ90" s="62">
        <f>IF('SERVIÇOS EXECUTADOS'!$F90=0,0,(COUNTIF('SERVIÇOS EXECUTADOS'!$I90:$DH90,EJ$10)/'SERVIÇOS EXECUTADOS'!$F90*100))</f>
        <v>0</v>
      </c>
      <c r="EK90" s="62">
        <f>IF('SERVIÇOS EXECUTADOS'!$F90=0,0,(COUNTIF('SERVIÇOS EXECUTADOS'!$I90:$DH90,EK$10)/'SERVIÇOS EXECUTADOS'!$F90*100))</f>
        <v>0</v>
      </c>
      <c r="EL90" s="62">
        <f>IF('SERVIÇOS EXECUTADOS'!$F90=0,0,(COUNTIF('SERVIÇOS EXECUTADOS'!$I90:$DH90,EL$10)/'SERVIÇOS EXECUTADOS'!$F90*100))</f>
        <v>0</v>
      </c>
      <c r="EM90" s="62">
        <f>IF('SERVIÇOS EXECUTADOS'!$F90=0,0,(COUNTIF('SERVIÇOS EXECUTADOS'!$I90:$DH90,EM$10)/'SERVIÇOS EXECUTADOS'!$F90*100))</f>
        <v>0</v>
      </c>
      <c r="EN90" s="62">
        <f>IF('SERVIÇOS EXECUTADOS'!$F90=0,0,(COUNTIF('SERVIÇOS EXECUTADOS'!$I90:$DH90,EN$10)/'SERVIÇOS EXECUTADOS'!$F90*100))</f>
        <v>0</v>
      </c>
      <c r="EO90" s="62">
        <f>IF('SERVIÇOS EXECUTADOS'!$F90=0,0,(COUNTIF('SERVIÇOS EXECUTADOS'!$I90:$DH90,EO$10)/'SERVIÇOS EXECUTADOS'!$F90*100))</f>
        <v>0</v>
      </c>
      <c r="EP90" s="62">
        <f>IF('SERVIÇOS EXECUTADOS'!$F90=0,0,(COUNTIF('SERVIÇOS EXECUTADOS'!$I90:$DH90,EP$10)/'SERVIÇOS EXECUTADOS'!$F90*100))</f>
        <v>0</v>
      </c>
      <c r="EQ90" s="62">
        <f>IF('SERVIÇOS EXECUTADOS'!$F90=0,0,(COUNTIF('SERVIÇOS EXECUTADOS'!$I90:$DH90,EQ$10)/'SERVIÇOS EXECUTADOS'!$F90*100))</f>
        <v>0</v>
      </c>
      <c r="ER90" s="62">
        <f>IF('SERVIÇOS EXECUTADOS'!$F90=0,0,(COUNTIF('SERVIÇOS EXECUTADOS'!$I90:$DH90,ER$10)/'SERVIÇOS EXECUTADOS'!$F90*100))</f>
        <v>0</v>
      </c>
      <c r="ES90" s="62">
        <f>IF('SERVIÇOS EXECUTADOS'!$F90=0,0,(COUNTIF('SERVIÇOS EXECUTADOS'!$I90:$DH90,ES$10)/'SERVIÇOS EXECUTADOS'!$F90*100))</f>
        <v>0</v>
      </c>
      <c r="ET90" s="62">
        <f>IF('SERVIÇOS EXECUTADOS'!$F90=0,0,(COUNTIF('SERVIÇOS EXECUTADOS'!$I90:$DH90,ET$10)/'SERVIÇOS EXECUTADOS'!$F90*100))</f>
        <v>0</v>
      </c>
      <c r="EU90" s="62">
        <f>IF('SERVIÇOS EXECUTADOS'!$F90=0,0,(COUNTIF('SERVIÇOS EXECUTADOS'!$I90:$DH90,EU$10)/'SERVIÇOS EXECUTADOS'!$F90*100))</f>
        <v>0</v>
      </c>
      <c r="EV90" s="62">
        <f>IF('SERVIÇOS EXECUTADOS'!$F90=0,0,(COUNTIF('SERVIÇOS EXECUTADOS'!$I90:$DH90,EV$10)/'SERVIÇOS EXECUTADOS'!$F90*100))</f>
        <v>0</v>
      </c>
      <c r="EW90" s="62">
        <f>IF('SERVIÇOS EXECUTADOS'!$F90=0,0,(COUNTIF('SERVIÇOS EXECUTADOS'!$I90:$DH90,EW$10)/'SERVIÇOS EXECUTADOS'!$F90*100))</f>
        <v>0</v>
      </c>
    </row>
    <row r="91" spans="1:153" ht="12" customHeight="1" outlineLevel="2">
      <c r="A91" s="1"/>
      <c r="B91" s="197" t="s">
        <v>168</v>
      </c>
      <c r="C91" s="196"/>
      <c r="D91" s="485"/>
      <c r="E91" s="192">
        <f t="shared" si="31"/>
        <v>0</v>
      </c>
      <c r="F91" s="489"/>
      <c r="G91" s="271" t="s">
        <v>122</v>
      </c>
      <c r="H91" s="132">
        <f t="shared" si="39"/>
        <v>0</v>
      </c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/>
      <c r="DF91" s="59"/>
      <c r="DG91" s="59"/>
      <c r="DH91" s="59"/>
      <c r="DI91" s="60">
        <f t="shared" si="33"/>
        <v>0</v>
      </c>
      <c r="DJ91" s="61">
        <f t="shared" si="34"/>
        <v>0</v>
      </c>
      <c r="DK91" s="61">
        <f t="shared" si="35"/>
        <v>0</v>
      </c>
      <c r="DL91" s="62">
        <f t="shared" si="36"/>
        <v>0</v>
      </c>
      <c r="DM91" s="62">
        <f t="shared" si="37"/>
        <v>0</v>
      </c>
      <c r="DN91" s="64" t="str">
        <f t="shared" si="38"/>
        <v/>
      </c>
      <c r="DO91" s="252" t="b">
        <f t="shared" si="32"/>
        <v>0</v>
      </c>
      <c r="DP91" s="188"/>
      <c r="DS91" s="62">
        <f>IF('SERVIÇOS EXECUTADOS'!$F91=0,0,(COUNTIF('SERVIÇOS EXECUTADOS'!$I91:$DH91,DS$10)/'SERVIÇOS EXECUTADOS'!$F91*100))</f>
        <v>0</v>
      </c>
      <c r="DT91" s="62">
        <f>IF('SERVIÇOS EXECUTADOS'!$F91=0,0,(COUNTIF('SERVIÇOS EXECUTADOS'!$I91:$DH91,DT$10)/'SERVIÇOS EXECUTADOS'!$F91*100))</f>
        <v>0</v>
      </c>
      <c r="DU91" s="62">
        <f>IF('SERVIÇOS EXECUTADOS'!$F91=0,0,(COUNTIF('SERVIÇOS EXECUTADOS'!$I91:$DH91,DU$10)/'SERVIÇOS EXECUTADOS'!$F91*100))</f>
        <v>0</v>
      </c>
      <c r="DV91" s="62">
        <f>IF('SERVIÇOS EXECUTADOS'!$F91=0,0,(COUNTIF('SERVIÇOS EXECUTADOS'!$I91:$DH91,DV$10)/'SERVIÇOS EXECUTADOS'!$F91*100))</f>
        <v>0</v>
      </c>
      <c r="DW91" s="62">
        <f>IF('SERVIÇOS EXECUTADOS'!$F91=0,0,(COUNTIF('SERVIÇOS EXECUTADOS'!$I91:$DH91,DW$10)/'SERVIÇOS EXECUTADOS'!$F91*100))</f>
        <v>0</v>
      </c>
      <c r="DX91" s="62">
        <f>IF('SERVIÇOS EXECUTADOS'!$F91=0,0,(COUNTIF('SERVIÇOS EXECUTADOS'!$I91:$DH91,DX$10)/'SERVIÇOS EXECUTADOS'!$F91*100))</f>
        <v>0</v>
      </c>
      <c r="DY91" s="62">
        <f>IF('SERVIÇOS EXECUTADOS'!$F91=0,0,(COUNTIF('SERVIÇOS EXECUTADOS'!$I91:$DH91,DY$10)/'SERVIÇOS EXECUTADOS'!$F91*100))</f>
        <v>0</v>
      </c>
      <c r="DZ91" s="62">
        <f>IF('SERVIÇOS EXECUTADOS'!$F91=0,0,(COUNTIF('SERVIÇOS EXECUTADOS'!$I91:$DH91,DZ$10)/'SERVIÇOS EXECUTADOS'!$F91*100))</f>
        <v>0</v>
      </c>
      <c r="EA91" s="62">
        <f>IF('SERVIÇOS EXECUTADOS'!$F91=0,0,(COUNTIF('SERVIÇOS EXECUTADOS'!$I91:$DH91,EA$10)/'SERVIÇOS EXECUTADOS'!$F91*100))</f>
        <v>0</v>
      </c>
      <c r="EB91" s="62">
        <f>IF('SERVIÇOS EXECUTADOS'!$F91=0,0,(COUNTIF('SERVIÇOS EXECUTADOS'!$I91:$DH91,EB$10)/'SERVIÇOS EXECUTADOS'!$F91*100))</f>
        <v>0</v>
      </c>
      <c r="EC91" s="62">
        <f>IF('SERVIÇOS EXECUTADOS'!$F91=0,0,(COUNTIF('SERVIÇOS EXECUTADOS'!$I91:$DH91,EC$10)/'SERVIÇOS EXECUTADOS'!$F91*100))</f>
        <v>0</v>
      </c>
      <c r="ED91" s="62">
        <f>IF('SERVIÇOS EXECUTADOS'!$F91=0,0,(COUNTIF('SERVIÇOS EXECUTADOS'!$I91:$DH91,ED$10)/'SERVIÇOS EXECUTADOS'!$F91*100))</f>
        <v>0</v>
      </c>
      <c r="EE91" s="62">
        <f>IF('SERVIÇOS EXECUTADOS'!$F91=0,0,(COUNTIF('SERVIÇOS EXECUTADOS'!$I91:$DH91,EE$10)/'SERVIÇOS EXECUTADOS'!$F91*100))</f>
        <v>0</v>
      </c>
      <c r="EF91" s="62">
        <f>IF('SERVIÇOS EXECUTADOS'!$F91=0,0,(COUNTIF('SERVIÇOS EXECUTADOS'!$I91:$DH91,EF$10)/'SERVIÇOS EXECUTADOS'!$F91*100))</f>
        <v>0</v>
      </c>
      <c r="EG91" s="62">
        <f>IF('SERVIÇOS EXECUTADOS'!$F91=0,0,(COUNTIF('SERVIÇOS EXECUTADOS'!$I91:$DH91,EG$10)/'SERVIÇOS EXECUTADOS'!$F91*100))</f>
        <v>0</v>
      </c>
      <c r="EH91" s="62">
        <f>IF('SERVIÇOS EXECUTADOS'!$F91=0,0,(COUNTIF('SERVIÇOS EXECUTADOS'!$I91:$DH91,EH$10)/'SERVIÇOS EXECUTADOS'!$F91*100))</f>
        <v>0</v>
      </c>
      <c r="EI91" s="62">
        <f>IF('SERVIÇOS EXECUTADOS'!$F91=0,0,(COUNTIF('SERVIÇOS EXECUTADOS'!$I91:$DH91,EI$10)/'SERVIÇOS EXECUTADOS'!$F91*100))</f>
        <v>0</v>
      </c>
      <c r="EJ91" s="62">
        <f>IF('SERVIÇOS EXECUTADOS'!$F91=0,0,(COUNTIF('SERVIÇOS EXECUTADOS'!$I91:$DH91,EJ$10)/'SERVIÇOS EXECUTADOS'!$F91*100))</f>
        <v>0</v>
      </c>
      <c r="EK91" s="62">
        <f>IF('SERVIÇOS EXECUTADOS'!$F91=0,0,(COUNTIF('SERVIÇOS EXECUTADOS'!$I91:$DH91,EK$10)/'SERVIÇOS EXECUTADOS'!$F91*100))</f>
        <v>0</v>
      </c>
      <c r="EL91" s="62">
        <f>IF('SERVIÇOS EXECUTADOS'!$F91=0,0,(COUNTIF('SERVIÇOS EXECUTADOS'!$I91:$DH91,EL$10)/'SERVIÇOS EXECUTADOS'!$F91*100))</f>
        <v>0</v>
      </c>
      <c r="EM91" s="62">
        <f>IF('SERVIÇOS EXECUTADOS'!$F91=0,0,(COUNTIF('SERVIÇOS EXECUTADOS'!$I91:$DH91,EM$10)/'SERVIÇOS EXECUTADOS'!$F91*100))</f>
        <v>0</v>
      </c>
      <c r="EN91" s="62">
        <f>IF('SERVIÇOS EXECUTADOS'!$F91=0,0,(COUNTIF('SERVIÇOS EXECUTADOS'!$I91:$DH91,EN$10)/'SERVIÇOS EXECUTADOS'!$F91*100))</f>
        <v>0</v>
      </c>
      <c r="EO91" s="62">
        <f>IF('SERVIÇOS EXECUTADOS'!$F91=0,0,(COUNTIF('SERVIÇOS EXECUTADOS'!$I91:$DH91,EO$10)/'SERVIÇOS EXECUTADOS'!$F91*100))</f>
        <v>0</v>
      </c>
      <c r="EP91" s="62">
        <f>IF('SERVIÇOS EXECUTADOS'!$F91=0,0,(COUNTIF('SERVIÇOS EXECUTADOS'!$I91:$DH91,EP$10)/'SERVIÇOS EXECUTADOS'!$F91*100))</f>
        <v>0</v>
      </c>
      <c r="EQ91" s="62">
        <f>IF('SERVIÇOS EXECUTADOS'!$F91=0,0,(COUNTIF('SERVIÇOS EXECUTADOS'!$I91:$DH91,EQ$10)/'SERVIÇOS EXECUTADOS'!$F91*100))</f>
        <v>0</v>
      </c>
      <c r="ER91" s="62">
        <f>IF('SERVIÇOS EXECUTADOS'!$F91=0,0,(COUNTIF('SERVIÇOS EXECUTADOS'!$I91:$DH91,ER$10)/'SERVIÇOS EXECUTADOS'!$F91*100))</f>
        <v>0</v>
      </c>
      <c r="ES91" s="62">
        <f>IF('SERVIÇOS EXECUTADOS'!$F91=0,0,(COUNTIF('SERVIÇOS EXECUTADOS'!$I91:$DH91,ES$10)/'SERVIÇOS EXECUTADOS'!$F91*100))</f>
        <v>0</v>
      </c>
      <c r="ET91" s="62">
        <f>IF('SERVIÇOS EXECUTADOS'!$F91=0,0,(COUNTIF('SERVIÇOS EXECUTADOS'!$I91:$DH91,ET$10)/'SERVIÇOS EXECUTADOS'!$F91*100))</f>
        <v>0</v>
      </c>
      <c r="EU91" s="62">
        <f>IF('SERVIÇOS EXECUTADOS'!$F91=0,0,(COUNTIF('SERVIÇOS EXECUTADOS'!$I91:$DH91,EU$10)/'SERVIÇOS EXECUTADOS'!$F91*100))</f>
        <v>0</v>
      </c>
      <c r="EV91" s="62">
        <f>IF('SERVIÇOS EXECUTADOS'!$F91=0,0,(COUNTIF('SERVIÇOS EXECUTADOS'!$I91:$DH91,EV$10)/'SERVIÇOS EXECUTADOS'!$F91*100))</f>
        <v>0</v>
      </c>
      <c r="EW91" s="62">
        <f>IF('SERVIÇOS EXECUTADOS'!$F91=0,0,(COUNTIF('SERVIÇOS EXECUTADOS'!$I91:$DH91,EW$10)/'SERVIÇOS EXECUTADOS'!$F91*100))</f>
        <v>0</v>
      </c>
    </row>
    <row r="92" spans="1:153" ht="12" customHeight="1" outlineLevel="1">
      <c r="A92" s="1"/>
      <c r="B92" s="305" t="s">
        <v>169</v>
      </c>
      <c r="C92" s="306" t="s">
        <v>170</v>
      </c>
      <c r="D92" s="307">
        <f>SUM(D93:D103)</f>
        <v>0</v>
      </c>
      <c r="E92" s="308">
        <f t="shared" si="31"/>
        <v>0</v>
      </c>
      <c r="F92" s="312"/>
      <c r="G92" s="312"/>
      <c r="H92" s="312">
        <f t="shared" si="39"/>
        <v>0</v>
      </c>
      <c r="I92" s="310"/>
      <c r="J92" s="310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310"/>
      <c r="Y92" s="310"/>
      <c r="Z92" s="310"/>
      <c r="AA92" s="310"/>
      <c r="AB92" s="310"/>
      <c r="AC92" s="310"/>
      <c r="AD92" s="310"/>
      <c r="AE92" s="310"/>
      <c r="AF92" s="310"/>
      <c r="AG92" s="310"/>
      <c r="AH92" s="310"/>
      <c r="AI92" s="310"/>
      <c r="AJ92" s="310"/>
      <c r="AK92" s="310"/>
      <c r="AL92" s="310"/>
      <c r="AM92" s="310"/>
      <c r="AN92" s="310"/>
      <c r="AO92" s="310"/>
      <c r="AP92" s="310"/>
      <c r="AQ92" s="310"/>
      <c r="AR92" s="310"/>
      <c r="AS92" s="310"/>
      <c r="AT92" s="310"/>
      <c r="AU92" s="310"/>
      <c r="AV92" s="310"/>
      <c r="AW92" s="310"/>
      <c r="AX92" s="310"/>
      <c r="AY92" s="310"/>
      <c r="AZ92" s="310"/>
      <c r="BA92" s="310"/>
      <c r="BB92" s="310"/>
      <c r="BC92" s="310"/>
      <c r="BD92" s="310"/>
      <c r="BE92" s="310"/>
      <c r="BF92" s="310"/>
      <c r="BG92" s="310"/>
      <c r="BH92" s="310"/>
      <c r="BI92" s="310"/>
      <c r="BJ92" s="310"/>
      <c r="BK92" s="310"/>
      <c r="BL92" s="310"/>
      <c r="BM92" s="310"/>
      <c r="BN92" s="310"/>
      <c r="BO92" s="310"/>
      <c r="BP92" s="310"/>
      <c r="BQ92" s="310"/>
      <c r="BR92" s="310"/>
      <c r="BS92" s="310"/>
      <c r="BT92" s="310"/>
      <c r="BU92" s="310"/>
      <c r="BV92" s="310"/>
      <c r="BW92" s="310"/>
      <c r="BX92" s="310"/>
      <c r="BY92" s="310"/>
      <c r="BZ92" s="310"/>
      <c r="CA92" s="310"/>
      <c r="CB92" s="310"/>
      <c r="CC92" s="310"/>
      <c r="CD92" s="310"/>
      <c r="CE92" s="310"/>
      <c r="CF92" s="310"/>
      <c r="CG92" s="310"/>
      <c r="CH92" s="310"/>
      <c r="CI92" s="310"/>
      <c r="CJ92" s="310"/>
      <c r="CK92" s="310"/>
      <c r="CL92" s="310"/>
      <c r="CM92" s="310"/>
      <c r="CN92" s="310"/>
      <c r="CO92" s="310"/>
      <c r="CP92" s="310"/>
      <c r="CQ92" s="310"/>
      <c r="CR92" s="310"/>
      <c r="CS92" s="310"/>
      <c r="CT92" s="310"/>
      <c r="CU92" s="310"/>
      <c r="CV92" s="310"/>
      <c r="CW92" s="310"/>
      <c r="CX92" s="310"/>
      <c r="CY92" s="310"/>
      <c r="CZ92" s="310"/>
      <c r="DA92" s="310"/>
      <c r="DB92" s="310"/>
      <c r="DC92" s="310"/>
      <c r="DD92" s="310"/>
      <c r="DE92" s="310"/>
      <c r="DF92" s="310"/>
      <c r="DG92" s="310"/>
      <c r="DH92" s="310"/>
      <c r="DI92" s="311"/>
      <c r="DJ92" s="309"/>
      <c r="DK92" s="309"/>
      <c r="DL92" s="313"/>
      <c r="DM92" s="313">
        <f t="shared" si="37"/>
        <v>0</v>
      </c>
      <c r="DN92" s="350">
        <f>SUM(DN93:DN103)</f>
        <v>0</v>
      </c>
      <c r="DO92" s="314" t="b">
        <f t="shared" si="32"/>
        <v>1</v>
      </c>
      <c r="DP92" s="316"/>
      <c r="DQ92" s="316"/>
      <c r="DR92" s="316"/>
      <c r="DS92" s="317">
        <f>IF('SERVIÇOS EXECUTADOS'!$F92=0,0,(COUNTIF('SERVIÇOS EXECUTADOS'!$I92:$DH92,DS$10)/'SERVIÇOS EXECUTADOS'!$F92*100))</f>
        <v>0</v>
      </c>
      <c r="DT92" s="317">
        <f>IF('SERVIÇOS EXECUTADOS'!$F92=0,0,(COUNTIF('SERVIÇOS EXECUTADOS'!$I92:$DH92,DT$10)/'SERVIÇOS EXECUTADOS'!$F92*100))</f>
        <v>0</v>
      </c>
      <c r="DU92" s="317">
        <f>IF('SERVIÇOS EXECUTADOS'!$F92=0,0,(COUNTIF('SERVIÇOS EXECUTADOS'!$I92:$DH92,DU$10)/'SERVIÇOS EXECUTADOS'!$F92*100))</f>
        <v>0</v>
      </c>
      <c r="DV92" s="317">
        <f>IF('SERVIÇOS EXECUTADOS'!$F92=0,0,(COUNTIF('SERVIÇOS EXECUTADOS'!$I92:$DH92,DV$10)/'SERVIÇOS EXECUTADOS'!$F92*100))</f>
        <v>0</v>
      </c>
      <c r="DW92" s="317">
        <f>IF('SERVIÇOS EXECUTADOS'!$F92=0,0,(COUNTIF('SERVIÇOS EXECUTADOS'!$I92:$DH92,DW$10)/'SERVIÇOS EXECUTADOS'!$F92*100))</f>
        <v>0</v>
      </c>
      <c r="DX92" s="317">
        <f>IF('SERVIÇOS EXECUTADOS'!$F92=0,0,(COUNTIF('SERVIÇOS EXECUTADOS'!$I92:$DH92,DX$10)/'SERVIÇOS EXECUTADOS'!$F92*100))</f>
        <v>0</v>
      </c>
      <c r="DY92" s="317">
        <f>IF('SERVIÇOS EXECUTADOS'!$F92=0,0,(COUNTIF('SERVIÇOS EXECUTADOS'!$I92:$DH92,DY$10)/'SERVIÇOS EXECUTADOS'!$F92*100))</f>
        <v>0</v>
      </c>
      <c r="DZ92" s="317">
        <f>IF('SERVIÇOS EXECUTADOS'!$F92=0,0,(COUNTIF('SERVIÇOS EXECUTADOS'!$I92:$DH92,DZ$10)/'SERVIÇOS EXECUTADOS'!$F92*100))</f>
        <v>0</v>
      </c>
      <c r="EA92" s="317">
        <f>IF('SERVIÇOS EXECUTADOS'!$F92=0,0,(COUNTIF('SERVIÇOS EXECUTADOS'!$I92:$DH92,EA$10)/'SERVIÇOS EXECUTADOS'!$F92*100))</f>
        <v>0</v>
      </c>
      <c r="EB92" s="317">
        <f>IF('SERVIÇOS EXECUTADOS'!$F92=0,0,(COUNTIF('SERVIÇOS EXECUTADOS'!$I92:$DH92,EB$10)/'SERVIÇOS EXECUTADOS'!$F92*100))</f>
        <v>0</v>
      </c>
      <c r="EC92" s="317">
        <f>IF('SERVIÇOS EXECUTADOS'!$F92=0,0,(COUNTIF('SERVIÇOS EXECUTADOS'!$I92:$DH92,EC$10)/'SERVIÇOS EXECUTADOS'!$F92*100))</f>
        <v>0</v>
      </c>
      <c r="ED92" s="317">
        <f>IF('SERVIÇOS EXECUTADOS'!$F92=0,0,(COUNTIF('SERVIÇOS EXECUTADOS'!$I92:$DH92,ED$10)/'SERVIÇOS EXECUTADOS'!$F92*100))</f>
        <v>0</v>
      </c>
      <c r="EE92" s="317">
        <f>IF('SERVIÇOS EXECUTADOS'!$F92=0,0,(COUNTIF('SERVIÇOS EXECUTADOS'!$I92:$DH92,EE$10)/'SERVIÇOS EXECUTADOS'!$F92*100))</f>
        <v>0</v>
      </c>
      <c r="EF92" s="317">
        <f>IF('SERVIÇOS EXECUTADOS'!$F92=0,0,(COUNTIF('SERVIÇOS EXECUTADOS'!$I92:$DH92,EF$10)/'SERVIÇOS EXECUTADOS'!$F92*100))</f>
        <v>0</v>
      </c>
      <c r="EG92" s="317">
        <f>IF('SERVIÇOS EXECUTADOS'!$F92=0,0,(COUNTIF('SERVIÇOS EXECUTADOS'!$I92:$DH92,EG$10)/'SERVIÇOS EXECUTADOS'!$F92*100))</f>
        <v>0</v>
      </c>
      <c r="EH92" s="317">
        <f>IF('SERVIÇOS EXECUTADOS'!$F92=0,0,(COUNTIF('SERVIÇOS EXECUTADOS'!$I92:$DH92,EH$10)/'SERVIÇOS EXECUTADOS'!$F92*100))</f>
        <v>0</v>
      </c>
      <c r="EI92" s="317">
        <f>IF('SERVIÇOS EXECUTADOS'!$F92=0,0,(COUNTIF('SERVIÇOS EXECUTADOS'!$I92:$DH92,EI$10)/'SERVIÇOS EXECUTADOS'!$F92*100))</f>
        <v>0</v>
      </c>
      <c r="EJ92" s="317">
        <f>IF('SERVIÇOS EXECUTADOS'!$F92=0,0,(COUNTIF('SERVIÇOS EXECUTADOS'!$I92:$DH92,EJ$10)/'SERVIÇOS EXECUTADOS'!$F92*100))</f>
        <v>0</v>
      </c>
      <c r="EK92" s="317">
        <f>IF('SERVIÇOS EXECUTADOS'!$F92=0,0,(COUNTIF('SERVIÇOS EXECUTADOS'!$I92:$DH92,EK$10)/'SERVIÇOS EXECUTADOS'!$F92*100))</f>
        <v>0</v>
      </c>
      <c r="EL92" s="317">
        <f>IF('SERVIÇOS EXECUTADOS'!$F92=0,0,(COUNTIF('SERVIÇOS EXECUTADOS'!$I92:$DH92,EL$10)/'SERVIÇOS EXECUTADOS'!$F92*100))</f>
        <v>0</v>
      </c>
      <c r="EM92" s="317">
        <f>IF('SERVIÇOS EXECUTADOS'!$F92=0,0,(COUNTIF('SERVIÇOS EXECUTADOS'!$I92:$DH92,EM$10)/'SERVIÇOS EXECUTADOS'!$F92*100))</f>
        <v>0</v>
      </c>
      <c r="EN92" s="317">
        <f>IF('SERVIÇOS EXECUTADOS'!$F92=0,0,(COUNTIF('SERVIÇOS EXECUTADOS'!$I92:$DH92,EN$10)/'SERVIÇOS EXECUTADOS'!$F92*100))</f>
        <v>0</v>
      </c>
      <c r="EO92" s="317">
        <f>IF('SERVIÇOS EXECUTADOS'!$F92=0,0,(COUNTIF('SERVIÇOS EXECUTADOS'!$I92:$DH92,EO$10)/'SERVIÇOS EXECUTADOS'!$F92*100))</f>
        <v>0</v>
      </c>
      <c r="EP92" s="317">
        <f>IF('SERVIÇOS EXECUTADOS'!$F92=0,0,(COUNTIF('SERVIÇOS EXECUTADOS'!$I92:$DH92,EP$10)/'SERVIÇOS EXECUTADOS'!$F92*100))</f>
        <v>0</v>
      </c>
      <c r="EQ92" s="317">
        <f>IF('SERVIÇOS EXECUTADOS'!$F92=0,0,(COUNTIF('SERVIÇOS EXECUTADOS'!$I92:$DH92,EQ$10)/'SERVIÇOS EXECUTADOS'!$F92*100))</f>
        <v>0</v>
      </c>
      <c r="ER92" s="317">
        <f>IF('SERVIÇOS EXECUTADOS'!$F92=0,0,(COUNTIF('SERVIÇOS EXECUTADOS'!$I92:$DH92,ER$10)/'SERVIÇOS EXECUTADOS'!$F92*100))</f>
        <v>0</v>
      </c>
      <c r="ES92" s="317">
        <f>IF('SERVIÇOS EXECUTADOS'!$F92=0,0,(COUNTIF('SERVIÇOS EXECUTADOS'!$I92:$DH92,ES$10)/'SERVIÇOS EXECUTADOS'!$F92*100))</f>
        <v>0</v>
      </c>
      <c r="ET92" s="317">
        <f>IF('SERVIÇOS EXECUTADOS'!$F92=0,0,(COUNTIF('SERVIÇOS EXECUTADOS'!$I92:$DH92,ET$10)/'SERVIÇOS EXECUTADOS'!$F92*100))</f>
        <v>0</v>
      </c>
      <c r="EU92" s="317">
        <f>IF('SERVIÇOS EXECUTADOS'!$F92=0,0,(COUNTIF('SERVIÇOS EXECUTADOS'!$I92:$DH92,EU$10)/'SERVIÇOS EXECUTADOS'!$F92*100))</f>
        <v>0</v>
      </c>
      <c r="EV92" s="317">
        <f>IF('SERVIÇOS EXECUTADOS'!$F92=0,0,(COUNTIF('SERVIÇOS EXECUTADOS'!$I92:$DH92,EV$10)/'SERVIÇOS EXECUTADOS'!$F92*100))</f>
        <v>0</v>
      </c>
      <c r="EW92" s="317">
        <f>IF('SERVIÇOS EXECUTADOS'!$F92=0,0,(COUNTIF('SERVIÇOS EXECUTADOS'!$I92:$DH92,EW$10)/'SERVIÇOS EXECUTADOS'!$F92*100))</f>
        <v>0</v>
      </c>
    </row>
    <row r="93" spans="1:153" ht="12" customHeight="1" outlineLevel="2">
      <c r="A93" s="1"/>
      <c r="B93" s="197" t="s">
        <v>171</v>
      </c>
      <c r="C93" s="196" t="s">
        <v>153</v>
      </c>
      <c r="D93" s="485"/>
      <c r="E93" s="192">
        <f t="shared" si="31"/>
        <v>0</v>
      </c>
      <c r="F93" s="489"/>
      <c r="G93" s="271" t="s">
        <v>122</v>
      </c>
      <c r="H93" s="132">
        <f t="shared" si="39"/>
        <v>0</v>
      </c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60">
        <f t="shared" ref="DI93:DI103" si="40">COUNTIF(I93:DH93,"&lt;"&amp;$G$2)</f>
        <v>0</v>
      </c>
      <c r="DJ93" s="61">
        <f t="shared" ref="DJ93:DJ103" si="41">COUNTIF(I93:DH93,$G$2)</f>
        <v>0</v>
      </c>
      <c r="DK93" s="61">
        <f t="shared" ref="DK93:DK103" si="42">+DJ93+DI93</f>
        <v>0</v>
      </c>
      <c r="DL93" s="62">
        <f t="shared" ref="DL93:DL103" si="43">IF(F93=0,0,(DJ93/F93)*100)</f>
        <v>0</v>
      </c>
      <c r="DM93" s="62">
        <f t="shared" si="37"/>
        <v>0</v>
      </c>
      <c r="DN93" s="64" t="str">
        <f t="shared" ref="DN93:DN103" si="44">IFERROR(DK93/F93*E93,"")</f>
        <v/>
      </c>
      <c r="DO93" s="252" t="b">
        <f t="shared" si="32"/>
        <v>0</v>
      </c>
      <c r="DP93" s="188"/>
      <c r="DS93" s="62">
        <f>IF('SERVIÇOS EXECUTADOS'!$F93=0,0,(COUNTIF('SERVIÇOS EXECUTADOS'!$I93:$DH93,DS$10)/'SERVIÇOS EXECUTADOS'!$F93*100))</f>
        <v>0</v>
      </c>
      <c r="DT93" s="62">
        <f>IF('SERVIÇOS EXECUTADOS'!$F93=0,0,(COUNTIF('SERVIÇOS EXECUTADOS'!$I93:$DH93,DT$10)/'SERVIÇOS EXECUTADOS'!$F93*100))</f>
        <v>0</v>
      </c>
      <c r="DU93" s="62">
        <f>IF('SERVIÇOS EXECUTADOS'!$F93=0,0,(COUNTIF('SERVIÇOS EXECUTADOS'!$I93:$DH93,DU$10)/'SERVIÇOS EXECUTADOS'!$F93*100))</f>
        <v>0</v>
      </c>
      <c r="DV93" s="62">
        <f>IF('SERVIÇOS EXECUTADOS'!$F93=0,0,(COUNTIF('SERVIÇOS EXECUTADOS'!$I93:$DH93,DV$10)/'SERVIÇOS EXECUTADOS'!$F93*100))</f>
        <v>0</v>
      </c>
      <c r="DW93" s="62">
        <f>IF('SERVIÇOS EXECUTADOS'!$F93=0,0,(COUNTIF('SERVIÇOS EXECUTADOS'!$I93:$DH93,DW$10)/'SERVIÇOS EXECUTADOS'!$F93*100))</f>
        <v>0</v>
      </c>
      <c r="DX93" s="62">
        <f>IF('SERVIÇOS EXECUTADOS'!$F93=0,0,(COUNTIF('SERVIÇOS EXECUTADOS'!$I93:$DH93,DX$10)/'SERVIÇOS EXECUTADOS'!$F93*100))</f>
        <v>0</v>
      </c>
      <c r="DY93" s="62">
        <f>IF('SERVIÇOS EXECUTADOS'!$F93=0,0,(COUNTIF('SERVIÇOS EXECUTADOS'!$I93:$DH93,DY$10)/'SERVIÇOS EXECUTADOS'!$F93*100))</f>
        <v>0</v>
      </c>
      <c r="DZ93" s="62">
        <f>IF('SERVIÇOS EXECUTADOS'!$F93=0,0,(COUNTIF('SERVIÇOS EXECUTADOS'!$I93:$DH93,DZ$10)/'SERVIÇOS EXECUTADOS'!$F93*100))</f>
        <v>0</v>
      </c>
      <c r="EA93" s="62">
        <f>IF('SERVIÇOS EXECUTADOS'!$F93=0,0,(COUNTIF('SERVIÇOS EXECUTADOS'!$I93:$DH93,EA$10)/'SERVIÇOS EXECUTADOS'!$F93*100))</f>
        <v>0</v>
      </c>
      <c r="EB93" s="62">
        <f>IF('SERVIÇOS EXECUTADOS'!$F93=0,0,(COUNTIF('SERVIÇOS EXECUTADOS'!$I93:$DH93,EB$10)/'SERVIÇOS EXECUTADOS'!$F93*100))</f>
        <v>0</v>
      </c>
      <c r="EC93" s="62">
        <f>IF('SERVIÇOS EXECUTADOS'!$F93=0,0,(COUNTIF('SERVIÇOS EXECUTADOS'!$I93:$DH93,EC$10)/'SERVIÇOS EXECUTADOS'!$F93*100))</f>
        <v>0</v>
      </c>
      <c r="ED93" s="62">
        <f>IF('SERVIÇOS EXECUTADOS'!$F93=0,0,(COUNTIF('SERVIÇOS EXECUTADOS'!$I93:$DH93,ED$10)/'SERVIÇOS EXECUTADOS'!$F93*100))</f>
        <v>0</v>
      </c>
      <c r="EE93" s="62">
        <f>IF('SERVIÇOS EXECUTADOS'!$F93=0,0,(COUNTIF('SERVIÇOS EXECUTADOS'!$I93:$DH93,EE$10)/'SERVIÇOS EXECUTADOS'!$F93*100))</f>
        <v>0</v>
      </c>
      <c r="EF93" s="62">
        <f>IF('SERVIÇOS EXECUTADOS'!$F93=0,0,(COUNTIF('SERVIÇOS EXECUTADOS'!$I93:$DH93,EF$10)/'SERVIÇOS EXECUTADOS'!$F93*100))</f>
        <v>0</v>
      </c>
      <c r="EG93" s="62">
        <f>IF('SERVIÇOS EXECUTADOS'!$F93=0,0,(COUNTIF('SERVIÇOS EXECUTADOS'!$I93:$DH93,EG$10)/'SERVIÇOS EXECUTADOS'!$F93*100))</f>
        <v>0</v>
      </c>
      <c r="EH93" s="62">
        <f>IF('SERVIÇOS EXECUTADOS'!$F93=0,0,(COUNTIF('SERVIÇOS EXECUTADOS'!$I93:$DH93,EH$10)/'SERVIÇOS EXECUTADOS'!$F93*100))</f>
        <v>0</v>
      </c>
      <c r="EI93" s="62">
        <f>IF('SERVIÇOS EXECUTADOS'!$F93=0,0,(COUNTIF('SERVIÇOS EXECUTADOS'!$I93:$DH93,EI$10)/'SERVIÇOS EXECUTADOS'!$F93*100))</f>
        <v>0</v>
      </c>
      <c r="EJ93" s="62">
        <f>IF('SERVIÇOS EXECUTADOS'!$F93=0,0,(COUNTIF('SERVIÇOS EXECUTADOS'!$I93:$DH93,EJ$10)/'SERVIÇOS EXECUTADOS'!$F93*100))</f>
        <v>0</v>
      </c>
      <c r="EK93" s="62">
        <f>IF('SERVIÇOS EXECUTADOS'!$F93=0,0,(COUNTIF('SERVIÇOS EXECUTADOS'!$I93:$DH93,EK$10)/'SERVIÇOS EXECUTADOS'!$F93*100))</f>
        <v>0</v>
      </c>
      <c r="EL93" s="62">
        <f>IF('SERVIÇOS EXECUTADOS'!$F93=0,0,(COUNTIF('SERVIÇOS EXECUTADOS'!$I93:$DH93,EL$10)/'SERVIÇOS EXECUTADOS'!$F93*100))</f>
        <v>0</v>
      </c>
      <c r="EM93" s="62">
        <f>IF('SERVIÇOS EXECUTADOS'!$F93=0,0,(COUNTIF('SERVIÇOS EXECUTADOS'!$I93:$DH93,EM$10)/'SERVIÇOS EXECUTADOS'!$F93*100))</f>
        <v>0</v>
      </c>
      <c r="EN93" s="62">
        <f>IF('SERVIÇOS EXECUTADOS'!$F93=0,0,(COUNTIF('SERVIÇOS EXECUTADOS'!$I93:$DH93,EN$10)/'SERVIÇOS EXECUTADOS'!$F93*100))</f>
        <v>0</v>
      </c>
      <c r="EO93" s="62">
        <f>IF('SERVIÇOS EXECUTADOS'!$F93=0,0,(COUNTIF('SERVIÇOS EXECUTADOS'!$I93:$DH93,EO$10)/'SERVIÇOS EXECUTADOS'!$F93*100))</f>
        <v>0</v>
      </c>
      <c r="EP93" s="62">
        <f>IF('SERVIÇOS EXECUTADOS'!$F93=0,0,(COUNTIF('SERVIÇOS EXECUTADOS'!$I93:$DH93,EP$10)/'SERVIÇOS EXECUTADOS'!$F93*100))</f>
        <v>0</v>
      </c>
      <c r="EQ93" s="62">
        <f>IF('SERVIÇOS EXECUTADOS'!$F93=0,0,(COUNTIF('SERVIÇOS EXECUTADOS'!$I93:$DH93,EQ$10)/'SERVIÇOS EXECUTADOS'!$F93*100))</f>
        <v>0</v>
      </c>
      <c r="ER93" s="62">
        <f>IF('SERVIÇOS EXECUTADOS'!$F93=0,0,(COUNTIF('SERVIÇOS EXECUTADOS'!$I93:$DH93,ER$10)/'SERVIÇOS EXECUTADOS'!$F93*100))</f>
        <v>0</v>
      </c>
      <c r="ES93" s="62">
        <f>IF('SERVIÇOS EXECUTADOS'!$F93=0,0,(COUNTIF('SERVIÇOS EXECUTADOS'!$I93:$DH93,ES$10)/'SERVIÇOS EXECUTADOS'!$F93*100))</f>
        <v>0</v>
      </c>
      <c r="ET93" s="62">
        <f>IF('SERVIÇOS EXECUTADOS'!$F93=0,0,(COUNTIF('SERVIÇOS EXECUTADOS'!$I93:$DH93,ET$10)/'SERVIÇOS EXECUTADOS'!$F93*100))</f>
        <v>0</v>
      </c>
      <c r="EU93" s="62">
        <f>IF('SERVIÇOS EXECUTADOS'!$F93=0,0,(COUNTIF('SERVIÇOS EXECUTADOS'!$I93:$DH93,EU$10)/'SERVIÇOS EXECUTADOS'!$F93*100))</f>
        <v>0</v>
      </c>
      <c r="EV93" s="62">
        <f>IF('SERVIÇOS EXECUTADOS'!$F93=0,0,(COUNTIF('SERVIÇOS EXECUTADOS'!$I93:$DH93,EV$10)/'SERVIÇOS EXECUTADOS'!$F93*100))</f>
        <v>0</v>
      </c>
      <c r="EW93" s="62">
        <f>IF('SERVIÇOS EXECUTADOS'!$F93=0,0,(COUNTIF('SERVIÇOS EXECUTADOS'!$I93:$DH93,EW$10)/'SERVIÇOS EXECUTADOS'!$F93*100))</f>
        <v>0</v>
      </c>
    </row>
    <row r="94" spans="1:153" ht="12" customHeight="1" outlineLevel="2">
      <c r="A94" s="1"/>
      <c r="B94" s="197" t="s">
        <v>172</v>
      </c>
      <c r="C94" s="196" t="s">
        <v>155</v>
      </c>
      <c r="D94" s="485"/>
      <c r="E94" s="192">
        <f t="shared" si="31"/>
        <v>0</v>
      </c>
      <c r="F94" s="489"/>
      <c r="G94" s="271" t="s">
        <v>122</v>
      </c>
      <c r="H94" s="132">
        <f t="shared" si="39"/>
        <v>0</v>
      </c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/>
      <c r="CY94" s="59"/>
      <c r="CZ94" s="59"/>
      <c r="DA94" s="59"/>
      <c r="DB94" s="59"/>
      <c r="DC94" s="59"/>
      <c r="DD94" s="59"/>
      <c r="DE94" s="59"/>
      <c r="DF94" s="59"/>
      <c r="DG94" s="59"/>
      <c r="DH94" s="59"/>
      <c r="DI94" s="60">
        <f t="shared" si="40"/>
        <v>0</v>
      </c>
      <c r="DJ94" s="61">
        <f t="shared" si="41"/>
        <v>0</v>
      </c>
      <c r="DK94" s="61">
        <f t="shared" si="42"/>
        <v>0</v>
      </c>
      <c r="DL94" s="62">
        <f t="shared" si="43"/>
        <v>0</v>
      </c>
      <c r="DM94" s="62">
        <f t="shared" si="37"/>
        <v>0</v>
      </c>
      <c r="DN94" s="64" t="str">
        <f t="shared" si="44"/>
        <v/>
      </c>
      <c r="DO94" s="252" t="b">
        <f t="shared" si="32"/>
        <v>0</v>
      </c>
      <c r="DP94" s="188"/>
      <c r="DS94" s="62">
        <f>IF('SERVIÇOS EXECUTADOS'!$F94=0,0,(COUNTIF('SERVIÇOS EXECUTADOS'!$I94:$DH94,DS$10)/'SERVIÇOS EXECUTADOS'!$F94*100))</f>
        <v>0</v>
      </c>
      <c r="DT94" s="62">
        <f>IF('SERVIÇOS EXECUTADOS'!$F94=0,0,(COUNTIF('SERVIÇOS EXECUTADOS'!$I94:$DH94,DT$10)/'SERVIÇOS EXECUTADOS'!$F94*100))</f>
        <v>0</v>
      </c>
      <c r="DU94" s="62">
        <f>IF('SERVIÇOS EXECUTADOS'!$F94=0,0,(COUNTIF('SERVIÇOS EXECUTADOS'!$I94:$DH94,DU$10)/'SERVIÇOS EXECUTADOS'!$F94*100))</f>
        <v>0</v>
      </c>
      <c r="DV94" s="62">
        <f>IF('SERVIÇOS EXECUTADOS'!$F94=0,0,(COUNTIF('SERVIÇOS EXECUTADOS'!$I94:$DH94,DV$10)/'SERVIÇOS EXECUTADOS'!$F94*100))</f>
        <v>0</v>
      </c>
      <c r="DW94" s="62">
        <f>IF('SERVIÇOS EXECUTADOS'!$F94=0,0,(COUNTIF('SERVIÇOS EXECUTADOS'!$I94:$DH94,DW$10)/'SERVIÇOS EXECUTADOS'!$F94*100))</f>
        <v>0</v>
      </c>
      <c r="DX94" s="62">
        <f>IF('SERVIÇOS EXECUTADOS'!$F94=0,0,(COUNTIF('SERVIÇOS EXECUTADOS'!$I94:$DH94,DX$10)/'SERVIÇOS EXECUTADOS'!$F94*100))</f>
        <v>0</v>
      </c>
      <c r="DY94" s="62">
        <f>IF('SERVIÇOS EXECUTADOS'!$F94=0,0,(COUNTIF('SERVIÇOS EXECUTADOS'!$I94:$DH94,DY$10)/'SERVIÇOS EXECUTADOS'!$F94*100))</f>
        <v>0</v>
      </c>
      <c r="DZ94" s="62">
        <f>IF('SERVIÇOS EXECUTADOS'!$F94=0,0,(COUNTIF('SERVIÇOS EXECUTADOS'!$I94:$DH94,DZ$10)/'SERVIÇOS EXECUTADOS'!$F94*100))</f>
        <v>0</v>
      </c>
      <c r="EA94" s="62">
        <f>IF('SERVIÇOS EXECUTADOS'!$F94=0,0,(COUNTIF('SERVIÇOS EXECUTADOS'!$I94:$DH94,EA$10)/'SERVIÇOS EXECUTADOS'!$F94*100))</f>
        <v>0</v>
      </c>
      <c r="EB94" s="62">
        <f>IF('SERVIÇOS EXECUTADOS'!$F94=0,0,(COUNTIF('SERVIÇOS EXECUTADOS'!$I94:$DH94,EB$10)/'SERVIÇOS EXECUTADOS'!$F94*100))</f>
        <v>0</v>
      </c>
      <c r="EC94" s="62">
        <f>IF('SERVIÇOS EXECUTADOS'!$F94=0,0,(COUNTIF('SERVIÇOS EXECUTADOS'!$I94:$DH94,EC$10)/'SERVIÇOS EXECUTADOS'!$F94*100))</f>
        <v>0</v>
      </c>
      <c r="ED94" s="62">
        <f>IF('SERVIÇOS EXECUTADOS'!$F94=0,0,(COUNTIF('SERVIÇOS EXECUTADOS'!$I94:$DH94,ED$10)/'SERVIÇOS EXECUTADOS'!$F94*100))</f>
        <v>0</v>
      </c>
      <c r="EE94" s="62">
        <f>IF('SERVIÇOS EXECUTADOS'!$F94=0,0,(COUNTIF('SERVIÇOS EXECUTADOS'!$I94:$DH94,EE$10)/'SERVIÇOS EXECUTADOS'!$F94*100))</f>
        <v>0</v>
      </c>
      <c r="EF94" s="62">
        <f>IF('SERVIÇOS EXECUTADOS'!$F94=0,0,(COUNTIF('SERVIÇOS EXECUTADOS'!$I94:$DH94,EF$10)/'SERVIÇOS EXECUTADOS'!$F94*100))</f>
        <v>0</v>
      </c>
      <c r="EG94" s="62">
        <f>IF('SERVIÇOS EXECUTADOS'!$F94=0,0,(COUNTIF('SERVIÇOS EXECUTADOS'!$I94:$DH94,EG$10)/'SERVIÇOS EXECUTADOS'!$F94*100))</f>
        <v>0</v>
      </c>
      <c r="EH94" s="62">
        <f>IF('SERVIÇOS EXECUTADOS'!$F94=0,0,(COUNTIF('SERVIÇOS EXECUTADOS'!$I94:$DH94,EH$10)/'SERVIÇOS EXECUTADOS'!$F94*100))</f>
        <v>0</v>
      </c>
      <c r="EI94" s="62">
        <f>IF('SERVIÇOS EXECUTADOS'!$F94=0,0,(COUNTIF('SERVIÇOS EXECUTADOS'!$I94:$DH94,EI$10)/'SERVIÇOS EXECUTADOS'!$F94*100))</f>
        <v>0</v>
      </c>
      <c r="EJ94" s="62">
        <f>IF('SERVIÇOS EXECUTADOS'!$F94=0,0,(COUNTIF('SERVIÇOS EXECUTADOS'!$I94:$DH94,EJ$10)/'SERVIÇOS EXECUTADOS'!$F94*100))</f>
        <v>0</v>
      </c>
      <c r="EK94" s="62">
        <f>IF('SERVIÇOS EXECUTADOS'!$F94=0,0,(COUNTIF('SERVIÇOS EXECUTADOS'!$I94:$DH94,EK$10)/'SERVIÇOS EXECUTADOS'!$F94*100))</f>
        <v>0</v>
      </c>
      <c r="EL94" s="62">
        <f>IF('SERVIÇOS EXECUTADOS'!$F94=0,0,(COUNTIF('SERVIÇOS EXECUTADOS'!$I94:$DH94,EL$10)/'SERVIÇOS EXECUTADOS'!$F94*100))</f>
        <v>0</v>
      </c>
      <c r="EM94" s="62">
        <f>IF('SERVIÇOS EXECUTADOS'!$F94=0,0,(COUNTIF('SERVIÇOS EXECUTADOS'!$I94:$DH94,EM$10)/'SERVIÇOS EXECUTADOS'!$F94*100))</f>
        <v>0</v>
      </c>
      <c r="EN94" s="62">
        <f>IF('SERVIÇOS EXECUTADOS'!$F94=0,0,(COUNTIF('SERVIÇOS EXECUTADOS'!$I94:$DH94,EN$10)/'SERVIÇOS EXECUTADOS'!$F94*100))</f>
        <v>0</v>
      </c>
      <c r="EO94" s="62">
        <f>IF('SERVIÇOS EXECUTADOS'!$F94=0,0,(COUNTIF('SERVIÇOS EXECUTADOS'!$I94:$DH94,EO$10)/'SERVIÇOS EXECUTADOS'!$F94*100))</f>
        <v>0</v>
      </c>
      <c r="EP94" s="62">
        <f>IF('SERVIÇOS EXECUTADOS'!$F94=0,0,(COUNTIF('SERVIÇOS EXECUTADOS'!$I94:$DH94,EP$10)/'SERVIÇOS EXECUTADOS'!$F94*100))</f>
        <v>0</v>
      </c>
      <c r="EQ94" s="62">
        <f>IF('SERVIÇOS EXECUTADOS'!$F94=0,0,(COUNTIF('SERVIÇOS EXECUTADOS'!$I94:$DH94,EQ$10)/'SERVIÇOS EXECUTADOS'!$F94*100))</f>
        <v>0</v>
      </c>
      <c r="ER94" s="62">
        <f>IF('SERVIÇOS EXECUTADOS'!$F94=0,0,(COUNTIF('SERVIÇOS EXECUTADOS'!$I94:$DH94,ER$10)/'SERVIÇOS EXECUTADOS'!$F94*100))</f>
        <v>0</v>
      </c>
      <c r="ES94" s="62">
        <f>IF('SERVIÇOS EXECUTADOS'!$F94=0,0,(COUNTIF('SERVIÇOS EXECUTADOS'!$I94:$DH94,ES$10)/'SERVIÇOS EXECUTADOS'!$F94*100))</f>
        <v>0</v>
      </c>
      <c r="ET94" s="62">
        <f>IF('SERVIÇOS EXECUTADOS'!$F94=0,0,(COUNTIF('SERVIÇOS EXECUTADOS'!$I94:$DH94,ET$10)/'SERVIÇOS EXECUTADOS'!$F94*100))</f>
        <v>0</v>
      </c>
      <c r="EU94" s="62">
        <f>IF('SERVIÇOS EXECUTADOS'!$F94=0,0,(COUNTIF('SERVIÇOS EXECUTADOS'!$I94:$DH94,EU$10)/'SERVIÇOS EXECUTADOS'!$F94*100))</f>
        <v>0</v>
      </c>
      <c r="EV94" s="62">
        <f>IF('SERVIÇOS EXECUTADOS'!$F94=0,0,(COUNTIF('SERVIÇOS EXECUTADOS'!$I94:$DH94,EV$10)/'SERVIÇOS EXECUTADOS'!$F94*100))</f>
        <v>0</v>
      </c>
      <c r="EW94" s="62">
        <f>IF('SERVIÇOS EXECUTADOS'!$F94=0,0,(COUNTIF('SERVIÇOS EXECUTADOS'!$I94:$DH94,EW$10)/'SERVIÇOS EXECUTADOS'!$F94*100))</f>
        <v>0</v>
      </c>
    </row>
    <row r="95" spans="1:153" ht="12" customHeight="1" outlineLevel="2">
      <c r="A95" s="1"/>
      <c r="B95" s="197" t="s">
        <v>173</v>
      </c>
      <c r="C95" s="196" t="s">
        <v>157</v>
      </c>
      <c r="D95" s="485"/>
      <c r="E95" s="192">
        <f t="shared" si="31"/>
        <v>0</v>
      </c>
      <c r="F95" s="489"/>
      <c r="G95" s="271" t="s">
        <v>122</v>
      </c>
      <c r="H95" s="132">
        <f t="shared" si="39"/>
        <v>0</v>
      </c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60">
        <f t="shared" si="40"/>
        <v>0</v>
      </c>
      <c r="DJ95" s="61">
        <f t="shared" si="41"/>
        <v>0</v>
      </c>
      <c r="DK95" s="61">
        <f t="shared" si="42"/>
        <v>0</v>
      </c>
      <c r="DL95" s="62">
        <f t="shared" si="43"/>
        <v>0</v>
      </c>
      <c r="DM95" s="62">
        <f t="shared" si="37"/>
        <v>0</v>
      </c>
      <c r="DN95" s="64" t="str">
        <f t="shared" si="44"/>
        <v/>
      </c>
      <c r="DO95" s="252" t="b">
        <f t="shared" si="32"/>
        <v>0</v>
      </c>
      <c r="DP95" s="188"/>
      <c r="DS95" s="62">
        <f>IF('SERVIÇOS EXECUTADOS'!$F95=0,0,(COUNTIF('SERVIÇOS EXECUTADOS'!$I95:$DH95,DS$10)/'SERVIÇOS EXECUTADOS'!$F95*100))</f>
        <v>0</v>
      </c>
      <c r="DT95" s="62">
        <f>IF('SERVIÇOS EXECUTADOS'!$F95=0,0,(COUNTIF('SERVIÇOS EXECUTADOS'!$I95:$DH95,DT$10)/'SERVIÇOS EXECUTADOS'!$F95*100))</f>
        <v>0</v>
      </c>
      <c r="DU95" s="62">
        <f>IF('SERVIÇOS EXECUTADOS'!$F95=0,0,(COUNTIF('SERVIÇOS EXECUTADOS'!$I95:$DH95,DU$10)/'SERVIÇOS EXECUTADOS'!$F95*100))</f>
        <v>0</v>
      </c>
      <c r="DV95" s="62">
        <f>IF('SERVIÇOS EXECUTADOS'!$F95=0,0,(COUNTIF('SERVIÇOS EXECUTADOS'!$I95:$DH95,DV$10)/'SERVIÇOS EXECUTADOS'!$F95*100))</f>
        <v>0</v>
      </c>
      <c r="DW95" s="62">
        <f>IF('SERVIÇOS EXECUTADOS'!$F95=0,0,(COUNTIF('SERVIÇOS EXECUTADOS'!$I95:$DH95,DW$10)/'SERVIÇOS EXECUTADOS'!$F95*100))</f>
        <v>0</v>
      </c>
      <c r="DX95" s="62">
        <f>IF('SERVIÇOS EXECUTADOS'!$F95=0,0,(COUNTIF('SERVIÇOS EXECUTADOS'!$I95:$DH95,DX$10)/'SERVIÇOS EXECUTADOS'!$F95*100))</f>
        <v>0</v>
      </c>
      <c r="DY95" s="62">
        <f>IF('SERVIÇOS EXECUTADOS'!$F95=0,0,(COUNTIF('SERVIÇOS EXECUTADOS'!$I95:$DH95,DY$10)/'SERVIÇOS EXECUTADOS'!$F95*100))</f>
        <v>0</v>
      </c>
      <c r="DZ95" s="62">
        <f>IF('SERVIÇOS EXECUTADOS'!$F95=0,0,(COUNTIF('SERVIÇOS EXECUTADOS'!$I95:$DH95,DZ$10)/'SERVIÇOS EXECUTADOS'!$F95*100))</f>
        <v>0</v>
      </c>
      <c r="EA95" s="62">
        <f>IF('SERVIÇOS EXECUTADOS'!$F95=0,0,(COUNTIF('SERVIÇOS EXECUTADOS'!$I95:$DH95,EA$10)/'SERVIÇOS EXECUTADOS'!$F95*100))</f>
        <v>0</v>
      </c>
      <c r="EB95" s="62">
        <f>IF('SERVIÇOS EXECUTADOS'!$F95=0,0,(COUNTIF('SERVIÇOS EXECUTADOS'!$I95:$DH95,EB$10)/'SERVIÇOS EXECUTADOS'!$F95*100))</f>
        <v>0</v>
      </c>
      <c r="EC95" s="62">
        <f>IF('SERVIÇOS EXECUTADOS'!$F95=0,0,(COUNTIF('SERVIÇOS EXECUTADOS'!$I95:$DH95,EC$10)/'SERVIÇOS EXECUTADOS'!$F95*100))</f>
        <v>0</v>
      </c>
      <c r="ED95" s="62">
        <f>IF('SERVIÇOS EXECUTADOS'!$F95=0,0,(COUNTIF('SERVIÇOS EXECUTADOS'!$I95:$DH95,ED$10)/'SERVIÇOS EXECUTADOS'!$F95*100))</f>
        <v>0</v>
      </c>
      <c r="EE95" s="62">
        <f>IF('SERVIÇOS EXECUTADOS'!$F95=0,0,(COUNTIF('SERVIÇOS EXECUTADOS'!$I95:$DH95,EE$10)/'SERVIÇOS EXECUTADOS'!$F95*100))</f>
        <v>0</v>
      </c>
      <c r="EF95" s="62">
        <f>IF('SERVIÇOS EXECUTADOS'!$F95=0,0,(COUNTIF('SERVIÇOS EXECUTADOS'!$I95:$DH95,EF$10)/'SERVIÇOS EXECUTADOS'!$F95*100))</f>
        <v>0</v>
      </c>
      <c r="EG95" s="62">
        <f>IF('SERVIÇOS EXECUTADOS'!$F95=0,0,(COUNTIF('SERVIÇOS EXECUTADOS'!$I95:$DH95,EG$10)/'SERVIÇOS EXECUTADOS'!$F95*100))</f>
        <v>0</v>
      </c>
      <c r="EH95" s="62">
        <f>IF('SERVIÇOS EXECUTADOS'!$F95=0,0,(COUNTIF('SERVIÇOS EXECUTADOS'!$I95:$DH95,EH$10)/'SERVIÇOS EXECUTADOS'!$F95*100))</f>
        <v>0</v>
      </c>
      <c r="EI95" s="62">
        <f>IF('SERVIÇOS EXECUTADOS'!$F95=0,0,(COUNTIF('SERVIÇOS EXECUTADOS'!$I95:$DH95,EI$10)/'SERVIÇOS EXECUTADOS'!$F95*100))</f>
        <v>0</v>
      </c>
      <c r="EJ95" s="62">
        <f>IF('SERVIÇOS EXECUTADOS'!$F95=0,0,(COUNTIF('SERVIÇOS EXECUTADOS'!$I95:$DH95,EJ$10)/'SERVIÇOS EXECUTADOS'!$F95*100))</f>
        <v>0</v>
      </c>
      <c r="EK95" s="62">
        <f>IF('SERVIÇOS EXECUTADOS'!$F95=0,0,(COUNTIF('SERVIÇOS EXECUTADOS'!$I95:$DH95,EK$10)/'SERVIÇOS EXECUTADOS'!$F95*100))</f>
        <v>0</v>
      </c>
      <c r="EL95" s="62">
        <f>IF('SERVIÇOS EXECUTADOS'!$F95=0,0,(COUNTIF('SERVIÇOS EXECUTADOS'!$I95:$DH95,EL$10)/'SERVIÇOS EXECUTADOS'!$F95*100))</f>
        <v>0</v>
      </c>
      <c r="EM95" s="62">
        <f>IF('SERVIÇOS EXECUTADOS'!$F95=0,0,(COUNTIF('SERVIÇOS EXECUTADOS'!$I95:$DH95,EM$10)/'SERVIÇOS EXECUTADOS'!$F95*100))</f>
        <v>0</v>
      </c>
      <c r="EN95" s="62">
        <f>IF('SERVIÇOS EXECUTADOS'!$F95=0,0,(COUNTIF('SERVIÇOS EXECUTADOS'!$I95:$DH95,EN$10)/'SERVIÇOS EXECUTADOS'!$F95*100))</f>
        <v>0</v>
      </c>
      <c r="EO95" s="62">
        <f>IF('SERVIÇOS EXECUTADOS'!$F95=0,0,(COUNTIF('SERVIÇOS EXECUTADOS'!$I95:$DH95,EO$10)/'SERVIÇOS EXECUTADOS'!$F95*100))</f>
        <v>0</v>
      </c>
      <c r="EP95" s="62">
        <f>IF('SERVIÇOS EXECUTADOS'!$F95=0,0,(COUNTIF('SERVIÇOS EXECUTADOS'!$I95:$DH95,EP$10)/'SERVIÇOS EXECUTADOS'!$F95*100))</f>
        <v>0</v>
      </c>
      <c r="EQ95" s="62">
        <f>IF('SERVIÇOS EXECUTADOS'!$F95=0,0,(COUNTIF('SERVIÇOS EXECUTADOS'!$I95:$DH95,EQ$10)/'SERVIÇOS EXECUTADOS'!$F95*100))</f>
        <v>0</v>
      </c>
      <c r="ER95" s="62">
        <f>IF('SERVIÇOS EXECUTADOS'!$F95=0,0,(COUNTIF('SERVIÇOS EXECUTADOS'!$I95:$DH95,ER$10)/'SERVIÇOS EXECUTADOS'!$F95*100))</f>
        <v>0</v>
      </c>
      <c r="ES95" s="62">
        <f>IF('SERVIÇOS EXECUTADOS'!$F95=0,0,(COUNTIF('SERVIÇOS EXECUTADOS'!$I95:$DH95,ES$10)/'SERVIÇOS EXECUTADOS'!$F95*100))</f>
        <v>0</v>
      </c>
      <c r="ET95" s="62">
        <f>IF('SERVIÇOS EXECUTADOS'!$F95=0,0,(COUNTIF('SERVIÇOS EXECUTADOS'!$I95:$DH95,ET$10)/'SERVIÇOS EXECUTADOS'!$F95*100))</f>
        <v>0</v>
      </c>
      <c r="EU95" s="62">
        <f>IF('SERVIÇOS EXECUTADOS'!$F95=0,0,(COUNTIF('SERVIÇOS EXECUTADOS'!$I95:$DH95,EU$10)/'SERVIÇOS EXECUTADOS'!$F95*100))</f>
        <v>0</v>
      </c>
      <c r="EV95" s="62">
        <f>IF('SERVIÇOS EXECUTADOS'!$F95=0,0,(COUNTIF('SERVIÇOS EXECUTADOS'!$I95:$DH95,EV$10)/'SERVIÇOS EXECUTADOS'!$F95*100))</f>
        <v>0</v>
      </c>
      <c r="EW95" s="62">
        <f>IF('SERVIÇOS EXECUTADOS'!$F95=0,0,(COUNTIF('SERVIÇOS EXECUTADOS'!$I95:$DH95,EW$10)/'SERVIÇOS EXECUTADOS'!$F95*100))</f>
        <v>0</v>
      </c>
    </row>
    <row r="96" spans="1:153" ht="12" customHeight="1" outlineLevel="2">
      <c r="A96" s="1"/>
      <c r="B96" s="197" t="s">
        <v>174</v>
      </c>
      <c r="C96" s="196" t="s">
        <v>159</v>
      </c>
      <c r="D96" s="485"/>
      <c r="E96" s="192">
        <f t="shared" si="31"/>
        <v>0</v>
      </c>
      <c r="F96" s="489"/>
      <c r="G96" s="271" t="s">
        <v>122</v>
      </c>
      <c r="H96" s="132">
        <f t="shared" si="39"/>
        <v>0</v>
      </c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9"/>
      <c r="CV96" s="59"/>
      <c r="CW96" s="59"/>
      <c r="CX96" s="59"/>
      <c r="CY96" s="59"/>
      <c r="CZ96" s="59"/>
      <c r="DA96" s="59"/>
      <c r="DB96" s="59"/>
      <c r="DC96" s="59"/>
      <c r="DD96" s="59"/>
      <c r="DE96" s="59"/>
      <c r="DF96" s="59"/>
      <c r="DG96" s="59"/>
      <c r="DH96" s="59"/>
      <c r="DI96" s="60">
        <f t="shared" si="40"/>
        <v>0</v>
      </c>
      <c r="DJ96" s="61">
        <f t="shared" si="41"/>
        <v>0</v>
      </c>
      <c r="DK96" s="61">
        <f t="shared" si="42"/>
        <v>0</v>
      </c>
      <c r="DL96" s="62">
        <f t="shared" si="43"/>
        <v>0</v>
      </c>
      <c r="DM96" s="62">
        <f t="shared" si="37"/>
        <v>0</v>
      </c>
      <c r="DN96" s="64" t="str">
        <f t="shared" si="44"/>
        <v/>
      </c>
      <c r="DO96" s="252" t="b">
        <f t="shared" si="32"/>
        <v>0</v>
      </c>
      <c r="DP96" s="188"/>
      <c r="DS96" s="62">
        <f>IF('SERVIÇOS EXECUTADOS'!$F96=0,0,(COUNTIF('SERVIÇOS EXECUTADOS'!$I96:$DH96,DS$10)/'SERVIÇOS EXECUTADOS'!$F96*100))</f>
        <v>0</v>
      </c>
      <c r="DT96" s="62">
        <f>IF('SERVIÇOS EXECUTADOS'!$F96=0,0,(COUNTIF('SERVIÇOS EXECUTADOS'!$I96:$DH96,DT$10)/'SERVIÇOS EXECUTADOS'!$F96*100))</f>
        <v>0</v>
      </c>
      <c r="DU96" s="62">
        <f>IF('SERVIÇOS EXECUTADOS'!$F96=0,0,(COUNTIF('SERVIÇOS EXECUTADOS'!$I96:$DH96,DU$10)/'SERVIÇOS EXECUTADOS'!$F96*100))</f>
        <v>0</v>
      </c>
      <c r="DV96" s="62">
        <f>IF('SERVIÇOS EXECUTADOS'!$F96=0,0,(COUNTIF('SERVIÇOS EXECUTADOS'!$I96:$DH96,DV$10)/'SERVIÇOS EXECUTADOS'!$F96*100))</f>
        <v>0</v>
      </c>
      <c r="DW96" s="62">
        <f>IF('SERVIÇOS EXECUTADOS'!$F96=0,0,(COUNTIF('SERVIÇOS EXECUTADOS'!$I96:$DH96,DW$10)/'SERVIÇOS EXECUTADOS'!$F96*100))</f>
        <v>0</v>
      </c>
      <c r="DX96" s="62">
        <f>IF('SERVIÇOS EXECUTADOS'!$F96=0,0,(COUNTIF('SERVIÇOS EXECUTADOS'!$I96:$DH96,DX$10)/'SERVIÇOS EXECUTADOS'!$F96*100))</f>
        <v>0</v>
      </c>
      <c r="DY96" s="62">
        <f>IF('SERVIÇOS EXECUTADOS'!$F96=0,0,(COUNTIF('SERVIÇOS EXECUTADOS'!$I96:$DH96,DY$10)/'SERVIÇOS EXECUTADOS'!$F96*100))</f>
        <v>0</v>
      </c>
      <c r="DZ96" s="62">
        <f>IF('SERVIÇOS EXECUTADOS'!$F96=0,0,(COUNTIF('SERVIÇOS EXECUTADOS'!$I96:$DH96,DZ$10)/'SERVIÇOS EXECUTADOS'!$F96*100))</f>
        <v>0</v>
      </c>
      <c r="EA96" s="62">
        <f>IF('SERVIÇOS EXECUTADOS'!$F96=0,0,(COUNTIF('SERVIÇOS EXECUTADOS'!$I96:$DH96,EA$10)/'SERVIÇOS EXECUTADOS'!$F96*100))</f>
        <v>0</v>
      </c>
      <c r="EB96" s="62">
        <f>IF('SERVIÇOS EXECUTADOS'!$F96=0,0,(COUNTIF('SERVIÇOS EXECUTADOS'!$I96:$DH96,EB$10)/'SERVIÇOS EXECUTADOS'!$F96*100))</f>
        <v>0</v>
      </c>
      <c r="EC96" s="62">
        <f>IF('SERVIÇOS EXECUTADOS'!$F96=0,0,(COUNTIF('SERVIÇOS EXECUTADOS'!$I96:$DH96,EC$10)/'SERVIÇOS EXECUTADOS'!$F96*100))</f>
        <v>0</v>
      </c>
      <c r="ED96" s="62">
        <f>IF('SERVIÇOS EXECUTADOS'!$F96=0,0,(COUNTIF('SERVIÇOS EXECUTADOS'!$I96:$DH96,ED$10)/'SERVIÇOS EXECUTADOS'!$F96*100))</f>
        <v>0</v>
      </c>
      <c r="EE96" s="62">
        <f>IF('SERVIÇOS EXECUTADOS'!$F96=0,0,(COUNTIF('SERVIÇOS EXECUTADOS'!$I96:$DH96,EE$10)/'SERVIÇOS EXECUTADOS'!$F96*100))</f>
        <v>0</v>
      </c>
      <c r="EF96" s="62">
        <f>IF('SERVIÇOS EXECUTADOS'!$F96=0,0,(COUNTIF('SERVIÇOS EXECUTADOS'!$I96:$DH96,EF$10)/'SERVIÇOS EXECUTADOS'!$F96*100))</f>
        <v>0</v>
      </c>
      <c r="EG96" s="62">
        <f>IF('SERVIÇOS EXECUTADOS'!$F96=0,0,(COUNTIF('SERVIÇOS EXECUTADOS'!$I96:$DH96,EG$10)/'SERVIÇOS EXECUTADOS'!$F96*100))</f>
        <v>0</v>
      </c>
      <c r="EH96" s="62">
        <f>IF('SERVIÇOS EXECUTADOS'!$F96=0,0,(COUNTIF('SERVIÇOS EXECUTADOS'!$I96:$DH96,EH$10)/'SERVIÇOS EXECUTADOS'!$F96*100))</f>
        <v>0</v>
      </c>
      <c r="EI96" s="62">
        <f>IF('SERVIÇOS EXECUTADOS'!$F96=0,0,(COUNTIF('SERVIÇOS EXECUTADOS'!$I96:$DH96,EI$10)/'SERVIÇOS EXECUTADOS'!$F96*100))</f>
        <v>0</v>
      </c>
      <c r="EJ96" s="62">
        <f>IF('SERVIÇOS EXECUTADOS'!$F96=0,0,(COUNTIF('SERVIÇOS EXECUTADOS'!$I96:$DH96,EJ$10)/'SERVIÇOS EXECUTADOS'!$F96*100))</f>
        <v>0</v>
      </c>
      <c r="EK96" s="62">
        <f>IF('SERVIÇOS EXECUTADOS'!$F96=0,0,(COUNTIF('SERVIÇOS EXECUTADOS'!$I96:$DH96,EK$10)/'SERVIÇOS EXECUTADOS'!$F96*100))</f>
        <v>0</v>
      </c>
      <c r="EL96" s="62">
        <f>IF('SERVIÇOS EXECUTADOS'!$F96=0,0,(COUNTIF('SERVIÇOS EXECUTADOS'!$I96:$DH96,EL$10)/'SERVIÇOS EXECUTADOS'!$F96*100))</f>
        <v>0</v>
      </c>
      <c r="EM96" s="62">
        <f>IF('SERVIÇOS EXECUTADOS'!$F96=0,0,(COUNTIF('SERVIÇOS EXECUTADOS'!$I96:$DH96,EM$10)/'SERVIÇOS EXECUTADOS'!$F96*100))</f>
        <v>0</v>
      </c>
      <c r="EN96" s="62">
        <f>IF('SERVIÇOS EXECUTADOS'!$F96=0,0,(COUNTIF('SERVIÇOS EXECUTADOS'!$I96:$DH96,EN$10)/'SERVIÇOS EXECUTADOS'!$F96*100))</f>
        <v>0</v>
      </c>
      <c r="EO96" s="62">
        <f>IF('SERVIÇOS EXECUTADOS'!$F96=0,0,(COUNTIF('SERVIÇOS EXECUTADOS'!$I96:$DH96,EO$10)/'SERVIÇOS EXECUTADOS'!$F96*100))</f>
        <v>0</v>
      </c>
      <c r="EP96" s="62">
        <f>IF('SERVIÇOS EXECUTADOS'!$F96=0,0,(COUNTIF('SERVIÇOS EXECUTADOS'!$I96:$DH96,EP$10)/'SERVIÇOS EXECUTADOS'!$F96*100))</f>
        <v>0</v>
      </c>
      <c r="EQ96" s="62">
        <f>IF('SERVIÇOS EXECUTADOS'!$F96=0,0,(COUNTIF('SERVIÇOS EXECUTADOS'!$I96:$DH96,EQ$10)/'SERVIÇOS EXECUTADOS'!$F96*100))</f>
        <v>0</v>
      </c>
      <c r="ER96" s="62">
        <f>IF('SERVIÇOS EXECUTADOS'!$F96=0,0,(COUNTIF('SERVIÇOS EXECUTADOS'!$I96:$DH96,ER$10)/'SERVIÇOS EXECUTADOS'!$F96*100))</f>
        <v>0</v>
      </c>
      <c r="ES96" s="62">
        <f>IF('SERVIÇOS EXECUTADOS'!$F96=0,0,(COUNTIF('SERVIÇOS EXECUTADOS'!$I96:$DH96,ES$10)/'SERVIÇOS EXECUTADOS'!$F96*100))</f>
        <v>0</v>
      </c>
      <c r="ET96" s="62">
        <f>IF('SERVIÇOS EXECUTADOS'!$F96=0,0,(COUNTIF('SERVIÇOS EXECUTADOS'!$I96:$DH96,ET$10)/'SERVIÇOS EXECUTADOS'!$F96*100))</f>
        <v>0</v>
      </c>
      <c r="EU96" s="62">
        <f>IF('SERVIÇOS EXECUTADOS'!$F96=0,0,(COUNTIF('SERVIÇOS EXECUTADOS'!$I96:$DH96,EU$10)/'SERVIÇOS EXECUTADOS'!$F96*100))</f>
        <v>0</v>
      </c>
      <c r="EV96" s="62">
        <f>IF('SERVIÇOS EXECUTADOS'!$F96=0,0,(COUNTIF('SERVIÇOS EXECUTADOS'!$I96:$DH96,EV$10)/'SERVIÇOS EXECUTADOS'!$F96*100))</f>
        <v>0</v>
      </c>
      <c r="EW96" s="62">
        <f>IF('SERVIÇOS EXECUTADOS'!$F96=0,0,(COUNTIF('SERVIÇOS EXECUTADOS'!$I96:$DH96,EW$10)/'SERVIÇOS EXECUTADOS'!$F96*100))</f>
        <v>0</v>
      </c>
    </row>
    <row r="97" spans="1:153" ht="12" customHeight="1" outlineLevel="2">
      <c r="A97" s="1"/>
      <c r="B97" s="197" t="s">
        <v>175</v>
      </c>
      <c r="C97" s="196" t="s">
        <v>161</v>
      </c>
      <c r="D97" s="485"/>
      <c r="E97" s="192">
        <f t="shared" si="31"/>
        <v>0</v>
      </c>
      <c r="F97" s="489"/>
      <c r="G97" s="271" t="s">
        <v>122</v>
      </c>
      <c r="H97" s="132">
        <f t="shared" si="39"/>
        <v>0</v>
      </c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/>
      <c r="DF97" s="59"/>
      <c r="DG97" s="59"/>
      <c r="DH97" s="59"/>
      <c r="DI97" s="60">
        <f t="shared" si="40"/>
        <v>0</v>
      </c>
      <c r="DJ97" s="61">
        <f t="shared" si="41"/>
        <v>0</v>
      </c>
      <c r="DK97" s="61">
        <f t="shared" si="42"/>
        <v>0</v>
      </c>
      <c r="DL97" s="62">
        <f t="shared" si="43"/>
        <v>0</v>
      </c>
      <c r="DM97" s="62">
        <f t="shared" si="37"/>
        <v>0</v>
      </c>
      <c r="DN97" s="64" t="str">
        <f t="shared" si="44"/>
        <v/>
      </c>
      <c r="DO97" s="252" t="b">
        <f t="shared" si="32"/>
        <v>0</v>
      </c>
      <c r="DP97" s="188"/>
      <c r="DS97" s="62">
        <f>IF('SERVIÇOS EXECUTADOS'!$F97=0,0,(COUNTIF('SERVIÇOS EXECUTADOS'!$I97:$DH97,DS$10)/'SERVIÇOS EXECUTADOS'!$F97*100))</f>
        <v>0</v>
      </c>
      <c r="DT97" s="62">
        <f>IF('SERVIÇOS EXECUTADOS'!$F97=0,0,(COUNTIF('SERVIÇOS EXECUTADOS'!$I97:$DH97,DT$10)/'SERVIÇOS EXECUTADOS'!$F97*100))</f>
        <v>0</v>
      </c>
      <c r="DU97" s="62">
        <f>IF('SERVIÇOS EXECUTADOS'!$F97=0,0,(COUNTIF('SERVIÇOS EXECUTADOS'!$I97:$DH97,DU$10)/'SERVIÇOS EXECUTADOS'!$F97*100))</f>
        <v>0</v>
      </c>
      <c r="DV97" s="62">
        <f>IF('SERVIÇOS EXECUTADOS'!$F97=0,0,(COUNTIF('SERVIÇOS EXECUTADOS'!$I97:$DH97,DV$10)/'SERVIÇOS EXECUTADOS'!$F97*100))</f>
        <v>0</v>
      </c>
      <c r="DW97" s="62">
        <f>IF('SERVIÇOS EXECUTADOS'!$F97=0,0,(COUNTIF('SERVIÇOS EXECUTADOS'!$I97:$DH97,DW$10)/'SERVIÇOS EXECUTADOS'!$F97*100))</f>
        <v>0</v>
      </c>
      <c r="DX97" s="62">
        <f>IF('SERVIÇOS EXECUTADOS'!$F97=0,0,(COUNTIF('SERVIÇOS EXECUTADOS'!$I97:$DH97,DX$10)/'SERVIÇOS EXECUTADOS'!$F97*100))</f>
        <v>0</v>
      </c>
      <c r="DY97" s="62">
        <f>IF('SERVIÇOS EXECUTADOS'!$F97=0,0,(COUNTIF('SERVIÇOS EXECUTADOS'!$I97:$DH97,DY$10)/'SERVIÇOS EXECUTADOS'!$F97*100))</f>
        <v>0</v>
      </c>
      <c r="DZ97" s="62">
        <f>IF('SERVIÇOS EXECUTADOS'!$F97=0,0,(COUNTIF('SERVIÇOS EXECUTADOS'!$I97:$DH97,DZ$10)/'SERVIÇOS EXECUTADOS'!$F97*100))</f>
        <v>0</v>
      </c>
      <c r="EA97" s="62">
        <f>IF('SERVIÇOS EXECUTADOS'!$F97=0,0,(COUNTIF('SERVIÇOS EXECUTADOS'!$I97:$DH97,EA$10)/'SERVIÇOS EXECUTADOS'!$F97*100))</f>
        <v>0</v>
      </c>
      <c r="EB97" s="62">
        <f>IF('SERVIÇOS EXECUTADOS'!$F97=0,0,(COUNTIF('SERVIÇOS EXECUTADOS'!$I97:$DH97,EB$10)/'SERVIÇOS EXECUTADOS'!$F97*100))</f>
        <v>0</v>
      </c>
      <c r="EC97" s="62">
        <f>IF('SERVIÇOS EXECUTADOS'!$F97=0,0,(COUNTIF('SERVIÇOS EXECUTADOS'!$I97:$DH97,EC$10)/'SERVIÇOS EXECUTADOS'!$F97*100))</f>
        <v>0</v>
      </c>
      <c r="ED97" s="62">
        <f>IF('SERVIÇOS EXECUTADOS'!$F97=0,0,(COUNTIF('SERVIÇOS EXECUTADOS'!$I97:$DH97,ED$10)/'SERVIÇOS EXECUTADOS'!$F97*100))</f>
        <v>0</v>
      </c>
      <c r="EE97" s="62">
        <f>IF('SERVIÇOS EXECUTADOS'!$F97=0,0,(COUNTIF('SERVIÇOS EXECUTADOS'!$I97:$DH97,EE$10)/'SERVIÇOS EXECUTADOS'!$F97*100))</f>
        <v>0</v>
      </c>
      <c r="EF97" s="62">
        <f>IF('SERVIÇOS EXECUTADOS'!$F97=0,0,(COUNTIF('SERVIÇOS EXECUTADOS'!$I97:$DH97,EF$10)/'SERVIÇOS EXECUTADOS'!$F97*100))</f>
        <v>0</v>
      </c>
      <c r="EG97" s="62">
        <f>IF('SERVIÇOS EXECUTADOS'!$F97=0,0,(COUNTIF('SERVIÇOS EXECUTADOS'!$I97:$DH97,EG$10)/'SERVIÇOS EXECUTADOS'!$F97*100))</f>
        <v>0</v>
      </c>
      <c r="EH97" s="62">
        <f>IF('SERVIÇOS EXECUTADOS'!$F97=0,0,(COUNTIF('SERVIÇOS EXECUTADOS'!$I97:$DH97,EH$10)/'SERVIÇOS EXECUTADOS'!$F97*100))</f>
        <v>0</v>
      </c>
      <c r="EI97" s="62">
        <f>IF('SERVIÇOS EXECUTADOS'!$F97=0,0,(COUNTIF('SERVIÇOS EXECUTADOS'!$I97:$DH97,EI$10)/'SERVIÇOS EXECUTADOS'!$F97*100))</f>
        <v>0</v>
      </c>
      <c r="EJ97" s="62">
        <f>IF('SERVIÇOS EXECUTADOS'!$F97=0,0,(COUNTIF('SERVIÇOS EXECUTADOS'!$I97:$DH97,EJ$10)/'SERVIÇOS EXECUTADOS'!$F97*100))</f>
        <v>0</v>
      </c>
      <c r="EK97" s="62">
        <f>IF('SERVIÇOS EXECUTADOS'!$F97=0,0,(COUNTIF('SERVIÇOS EXECUTADOS'!$I97:$DH97,EK$10)/'SERVIÇOS EXECUTADOS'!$F97*100))</f>
        <v>0</v>
      </c>
      <c r="EL97" s="62">
        <f>IF('SERVIÇOS EXECUTADOS'!$F97=0,0,(COUNTIF('SERVIÇOS EXECUTADOS'!$I97:$DH97,EL$10)/'SERVIÇOS EXECUTADOS'!$F97*100))</f>
        <v>0</v>
      </c>
      <c r="EM97" s="62">
        <f>IF('SERVIÇOS EXECUTADOS'!$F97=0,0,(COUNTIF('SERVIÇOS EXECUTADOS'!$I97:$DH97,EM$10)/'SERVIÇOS EXECUTADOS'!$F97*100))</f>
        <v>0</v>
      </c>
      <c r="EN97" s="62">
        <f>IF('SERVIÇOS EXECUTADOS'!$F97=0,0,(COUNTIF('SERVIÇOS EXECUTADOS'!$I97:$DH97,EN$10)/'SERVIÇOS EXECUTADOS'!$F97*100))</f>
        <v>0</v>
      </c>
      <c r="EO97" s="62">
        <f>IF('SERVIÇOS EXECUTADOS'!$F97=0,0,(COUNTIF('SERVIÇOS EXECUTADOS'!$I97:$DH97,EO$10)/'SERVIÇOS EXECUTADOS'!$F97*100))</f>
        <v>0</v>
      </c>
      <c r="EP97" s="62">
        <f>IF('SERVIÇOS EXECUTADOS'!$F97=0,0,(COUNTIF('SERVIÇOS EXECUTADOS'!$I97:$DH97,EP$10)/'SERVIÇOS EXECUTADOS'!$F97*100))</f>
        <v>0</v>
      </c>
      <c r="EQ97" s="62">
        <f>IF('SERVIÇOS EXECUTADOS'!$F97=0,0,(COUNTIF('SERVIÇOS EXECUTADOS'!$I97:$DH97,EQ$10)/'SERVIÇOS EXECUTADOS'!$F97*100))</f>
        <v>0</v>
      </c>
      <c r="ER97" s="62">
        <f>IF('SERVIÇOS EXECUTADOS'!$F97=0,0,(COUNTIF('SERVIÇOS EXECUTADOS'!$I97:$DH97,ER$10)/'SERVIÇOS EXECUTADOS'!$F97*100))</f>
        <v>0</v>
      </c>
      <c r="ES97" s="62">
        <f>IF('SERVIÇOS EXECUTADOS'!$F97=0,0,(COUNTIF('SERVIÇOS EXECUTADOS'!$I97:$DH97,ES$10)/'SERVIÇOS EXECUTADOS'!$F97*100))</f>
        <v>0</v>
      </c>
      <c r="ET97" s="62">
        <f>IF('SERVIÇOS EXECUTADOS'!$F97=0,0,(COUNTIF('SERVIÇOS EXECUTADOS'!$I97:$DH97,ET$10)/'SERVIÇOS EXECUTADOS'!$F97*100))</f>
        <v>0</v>
      </c>
      <c r="EU97" s="62">
        <f>IF('SERVIÇOS EXECUTADOS'!$F97=0,0,(COUNTIF('SERVIÇOS EXECUTADOS'!$I97:$DH97,EU$10)/'SERVIÇOS EXECUTADOS'!$F97*100))</f>
        <v>0</v>
      </c>
      <c r="EV97" s="62">
        <f>IF('SERVIÇOS EXECUTADOS'!$F97=0,0,(COUNTIF('SERVIÇOS EXECUTADOS'!$I97:$DH97,EV$10)/'SERVIÇOS EXECUTADOS'!$F97*100))</f>
        <v>0</v>
      </c>
      <c r="EW97" s="62">
        <f>IF('SERVIÇOS EXECUTADOS'!$F97=0,0,(COUNTIF('SERVIÇOS EXECUTADOS'!$I97:$DH97,EW$10)/'SERVIÇOS EXECUTADOS'!$F97*100))</f>
        <v>0</v>
      </c>
    </row>
    <row r="98" spans="1:153" ht="12" customHeight="1" outlineLevel="2">
      <c r="A98" s="1"/>
      <c r="B98" s="197" t="s">
        <v>176</v>
      </c>
      <c r="C98" s="196" t="s">
        <v>177</v>
      </c>
      <c r="D98" s="485"/>
      <c r="E98" s="192">
        <f t="shared" si="31"/>
        <v>0</v>
      </c>
      <c r="F98" s="489"/>
      <c r="G98" s="271" t="s">
        <v>122</v>
      </c>
      <c r="H98" s="132">
        <f t="shared" si="39"/>
        <v>0</v>
      </c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60">
        <f t="shared" si="40"/>
        <v>0</v>
      </c>
      <c r="DJ98" s="61">
        <f t="shared" si="41"/>
        <v>0</v>
      </c>
      <c r="DK98" s="61">
        <f t="shared" si="42"/>
        <v>0</v>
      </c>
      <c r="DL98" s="62">
        <f t="shared" si="43"/>
        <v>0</v>
      </c>
      <c r="DM98" s="62">
        <f t="shared" si="37"/>
        <v>0</v>
      </c>
      <c r="DN98" s="64" t="str">
        <f t="shared" si="44"/>
        <v/>
      </c>
      <c r="DO98" s="252" t="b">
        <f t="shared" si="32"/>
        <v>0</v>
      </c>
      <c r="DP98" s="188"/>
      <c r="DS98" s="62">
        <f>IF('SERVIÇOS EXECUTADOS'!$F98=0,0,(COUNTIF('SERVIÇOS EXECUTADOS'!$I98:$DH98,DS$10)/'SERVIÇOS EXECUTADOS'!$F98*100))</f>
        <v>0</v>
      </c>
      <c r="DT98" s="62">
        <f>IF('SERVIÇOS EXECUTADOS'!$F98=0,0,(COUNTIF('SERVIÇOS EXECUTADOS'!$I98:$DH98,DT$10)/'SERVIÇOS EXECUTADOS'!$F98*100))</f>
        <v>0</v>
      </c>
      <c r="DU98" s="62">
        <f>IF('SERVIÇOS EXECUTADOS'!$F98=0,0,(COUNTIF('SERVIÇOS EXECUTADOS'!$I98:$DH98,DU$10)/'SERVIÇOS EXECUTADOS'!$F98*100))</f>
        <v>0</v>
      </c>
      <c r="DV98" s="62">
        <f>IF('SERVIÇOS EXECUTADOS'!$F98=0,0,(COUNTIF('SERVIÇOS EXECUTADOS'!$I98:$DH98,DV$10)/'SERVIÇOS EXECUTADOS'!$F98*100))</f>
        <v>0</v>
      </c>
      <c r="DW98" s="62">
        <f>IF('SERVIÇOS EXECUTADOS'!$F98=0,0,(COUNTIF('SERVIÇOS EXECUTADOS'!$I98:$DH98,DW$10)/'SERVIÇOS EXECUTADOS'!$F98*100))</f>
        <v>0</v>
      </c>
      <c r="DX98" s="62">
        <f>IF('SERVIÇOS EXECUTADOS'!$F98=0,0,(COUNTIF('SERVIÇOS EXECUTADOS'!$I98:$DH98,DX$10)/'SERVIÇOS EXECUTADOS'!$F98*100))</f>
        <v>0</v>
      </c>
      <c r="DY98" s="62">
        <f>IF('SERVIÇOS EXECUTADOS'!$F98=0,0,(COUNTIF('SERVIÇOS EXECUTADOS'!$I98:$DH98,DY$10)/'SERVIÇOS EXECUTADOS'!$F98*100))</f>
        <v>0</v>
      </c>
      <c r="DZ98" s="62">
        <f>IF('SERVIÇOS EXECUTADOS'!$F98=0,0,(COUNTIF('SERVIÇOS EXECUTADOS'!$I98:$DH98,DZ$10)/'SERVIÇOS EXECUTADOS'!$F98*100))</f>
        <v>0</v>
      </c>
      <c r="EA98" s="62">
        <f>IF('SERVIÇOS EXECUTADOS'!$F98=0,0,(COUNTIF('SERVIÇOS EXECUTADOS'!$I98:$DH98,EA$10)/'SERVIÇOS EXECUTADOS'!$F98*100))</f>
        <v>0</v>
      </c>
      <c r="EB98" s="62">
        <f>IF('SERVIÇOS EXECUTADOS'!$F98=0,0,(COUNTIF('SERVIÇOS EXECUTADOS'!$I98:$DH98,EB$10)/'SERVIÇOS EXECUTADOS'!$F98*100))</f>
        <v>0</v>
      </c>
      <c r="EC98" s="62">
        <f>IF('SERVIÇOS EXECUTADOS'!$F98=0,0,(COUNTIF('SERVIÇOS EXECUTADOS'!$I98:$DH98,EC$10)/'SERVIÇOS EXECUTADOS'!$F98*100))</f>
        <v>0</v>
      </c>
      <c r="ED98" s="62">
        <f>IF('SERVIÇOS EXECUTADOS'!$F98=0,0,(COUNTIF('SERVIÇOS EXECUTADOS'!$I98:$DH98,ED$10)/'SERVIÇOS EXECUTADOS'!$F98*100))</f>
        <v>0</v>
      </c>
      <c r="EE98" s="62">
        <f>IF('SERVIÇOS EXECUTADOS'!$F98=0,0,(COUNTIF('SERVIÇOS EXECUTADOS'!$I98:$DH98,EE$10)/'SERVIÇOS EXECUTADOS'!$F98*100))</f>
        <v>0</v>
      </c>
      <c r="EF98" s="62">
        <f>IF('SERVIÇOS EXECUTADOS'!$F98=0,0,(COUNTIF('SERVIÇOS EXECUTADOS'!$I98:$DH98,EF$10)/'SERVIÇOS EXECUTADOS'!$F98*100))</f>
        <v>0</v>
      </c>
      <c r="EG98" s="62">
        <f>IF('SERVIÇOS EXECUTADOS'!$F98=0,0,(COUNTIF('SERVIÇOS EXECUTADOS'!$I98:$DH98,EG$10)/'SERVIÇOS EXECUTADOS'!$F98*100))</f>
        <v>0</v>
      </c>
      <c r="EH98" s="62">
        <f>IF('SERVIÇOS EXECUTADOS'!$F98=0,0,(COUNTIF('SERVIÇOS EXECUTADOS'!$I98:$DH98,EH$10)/'SERVIÇOS EXECUTADOS'!$F98*100))</f>
        <v>0</v>
      </c>
      <c r="EI98" s="62">
        <f>IF('SERVIÇOS EXECUTADOS'!$F98=0,0,(COUNTIF('SERVIÇOS EXECUTADOS'!$I98:$DH98,EI$10)/'SERVIÇOS EXECUTADOS'!$F98*100))</f>
        <v>0</v>
      </c>
      <c r="EJ98" s="62">
        <f>IF('SERVIÇOS EXECUTADOS'!$F98=0,0,(COUNTIF('SERVIÇOS EXECUTADOS'!$I98:$DH98,EJ$10)/'SERVIÇOS EXECUTADOS'!$F98*100))</f>
        <v>0</v>
      </c>
      <c r="EK98" s="62">
        <f>IF('SERVIÇOS EXECUTADOS'!$F98=0,0,(COUNTIF('SERVIÇOS EXECUTADOS'!$I98:$DH98,EK$10)/'SERVIÇOS EXECUTADOS'!$F98*100))</f>
        <v>0</v>
      </c>
      <c r="EL98" s="62">
        <f>IF('SERVIÇOS EXECUTADOS'!$F98=0,0,(COUNTIF('SERVIÇOS EXECUTADOS'!$I98:$DH98,EL$10)/'SERVIÇOS EXECUTADOS'!$F98*100))</f>
        <v>0</v>
      </c>
      <c r="EM98" s="62">
        <f>IF('SERVIÇOS EXECUTADOS'!$F98=0,0,(COUNTIF('SERVIÇOS EXECUTADOS'!$I98:$DH98,EM$10)/'SERVIÇOS EXECUTADOS'!$F98*100))</f>
        <v>0</v>
      </c>
      <c r="EN98" s="62">
        <f>IF('SERVIÇOS EXECUTADOS'!$F98=0,0,(COUNTIF('SERVIÇOS EXECUTADOS'!$I98:$DH98,EN$10)/'SERVIÇOS EXECUTADOS'!$F98*100))</f>
        <v>0</v>
      </c>
      <c r="EO98" s="62">
        <f>IF('SERVIÇOS EXECUTADOS'!$F98=0,0,(COUNTIF('SERVIÇOS EXECUTADOS'!$I98:$DH98,EO$10)/'SERVIÇOS EXECUTADOS'!$F98*100))</f>
        <v>0</v>
      </c>
      <c r="EP98" s="62">
        <f>IF('SERVIÇOS EXECUTADOS'!$F98=0,0,(COUNTIF('SERVIÇOS EXECUTADOS'!$I98:$DH98,EP$10)/'SERVIÇOS EXECUTADOS'!$F98*100))</f>
        <v>0</v>
      </c>
      <c r="EQ98" s="62">
        <f>IF('SERVIÇOS EXECUTADOS'!$F98=0,0,(COUNTIF('SERVIÇOS EXECUTADOS'!$I98:$DH98,EQ$10)/'SERVIÇOS EXECUTADOS'!$F98*100))</f>
        <v>0</v>
      </c>
      <c r="ER98" s="62">
        <f>IF('SERVIÇOS EXECUTADOS'!$F98=0,0,(COUNTIF('SERVIÇOS EXECUTADOS'!$I98:$DH98,ER$10)/'SERVIÇOS EXECUTADOS'!$F98*100))</f>
        <v>0</v>
      </c>
      <c r="ES98" s="62">
        <f>IF('SERVIÇOS EXECUTADOS'!$F98=0,0,(COUNTIF('SERVIÇOS EXECUTADOS'!$I98:$DH98,ES$10)/'SERVIÇOS EXECUTADOS'!$F98*100))</f>
        <v>0</v>
      </c>
      <c r="ET98" s="62">
        <f>IF('SERVIÇOS EXECUTADOS'!$F98=0,0,(COUNTIF('SERVIÇOS EXECUTADOS'!$I98:$DH98,ET$10)/'SERVIÇOS EXECUTADOS'!$F98*100))</f>
        <v>0</v>
      </c>
      <c r="EU98" s="62">
        <f>IF('SERVIÇOS EXECUTADOS'!$F98=0,0,(COUNTIF('SERVIÇOS EXECUTADOS'!$I98:$DH98,EU$10)/'SERVIÇOS EXECUTADOS'!$F98*100))</f>
        <v>0</v>
      </c>
      <c r="EV98" s="62">
        <f>IF('SERVIÇOS EXECUTADOS'!$F98=0,0,(COUNTIF('SERVIÇOS EXECUTADOS'!$I98:$DH98,EV$10)/'SERVIÇOS EXECUTADOS'!$F98*100))</f>
        <v>0</v>
      </c>
      <c r="EW98" s="62">
        <f>IF('SERVIÇOS EXECUTADOS'!$F98=0,0,(COUNTIF('SERVIÇOS EXECUTADOS'!$I98:$DH98,EW$10)/'SERVIÇOS EXECUTADOS'!$F98*100))</f>
        <v>0</v>
      </c>
    </row>
    <row r="99" spans="1:153" ht="12" customHeight="1" outlineLevel="2">
      <c r="A99" s="1"/>
      <c r="B99" s="197" t="s">
        <v>178</v>
      </c>
      <c r="C99" s="196" t="s">
        <v>179</v>
      </c>
      <c r="D99" s="485"/>
      <c r="E99" s="192">
        <f t="shared" si="31"/>
        <v>0</v>
      </c>
      <c r="F99" s="489"/>
      <c r="G99" s="271" t="s">
        <v>122</v>
      </c>
      <c r="H99" s="132">
        <f t="shared" si="39"/>
        <v>0</v>
      </c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60">
        <f t="shared" si="40"/>
        <v>0</v>
      </c>
      <c r="DJ99" s="61">
        <f t="shared" si="41"/>
        <v>0</v>
      </c>
      <c r="DK99" s="61">
        <f t="shared" si="42"/>
        <v>0</v>
      </c>
      <c r="DL99" s="62">
        <f t="shared" si="43"/>
        <v>0</v>
      </c>
      <c r="DM99" s="62">
        <f t="shared" si="37"/>
        <v>0</v>
      </c>
      <c r="DN99" s="64" t="str">
        <f t="shared" si="44"/>
        <v/>
      </c>
      <c r="DO99" s="252" t="b">
        <f t="shared" si="32"/>
        <v>0</v>
      </c>
      <c r="DP99" s="188"/>
      <c r="DS99" s="62">
        <f>IF('SERVIÇOS EXECUTADOS'!$F99=0,0,(COUNTIF('SERVIÇOS EXECUTADOS'!$I99:$DH99,DS$10)/'SERVIÇOS EXECUTADOS'!$F99*100))</f>
        <v>0</v>
      </c>
      <c r="DT99" s="62">
        <f>IF('SERVIÇOS EXECUTADOS'!$F99=0,0,(COUNTIF('SERVIÇOS EXECUTADOS'!$I99:$DH99,DT$10)/'SERVIÇOS EXECUTADOS'!$F99*100))</f>
        <v>0</v>
      </c>
      <c r="DU99" s="62">
        <f>IF('SERVIÇOS EXECUTADOS'!$F99=0,0,(COUNTIF('SERVIÇOS EXECUTADOS'!$I99:$DH99,DU$10)/'SERVIÇOS EXECUTADOS'!$F99*100))</f>
        <v>0</v>
      </c>
      <c r="DV99" s="62">
        <f>IF('SERVIÇOS EXECUTADOS'!$F99=0,0,(COUNTIF('SERVIÇOS EXECUTADOS'!$I99:$DH99,DV$10)/'SERVIÇOS EXECUTADOS'!$F99*100))</f>
        <v>0</v>
      </c>
      <c r="DW99" s="62">
        <f>IF('SERVIÇOS EXECUTADOS'!$F99=0,0,(COUNTIF('SERVIÇOS EXECUTADOS'!$I99:$DH99,DW$10)/'SERVIÇOS EXECUTADOS'!$F99*100))</f>
        <v>0</v>
      </c>
      <c r="DX99" s="62">
        <f>IF('SERVIÇOS EXECUTADOS'!$F99=0,0,(COUNTIF('SERVIÇOS EXECUTADOS'!$I99:$DH99,DX$10)/'SERVIÇOS EXECUTADOS'!$F99*100))</f>
        <v>0</v>
      </c>
      <c r="DY99" s="62">
        <f>IF('SERVIÇOS EXECUTADOS'!$F99=0,0,(COUNTIF('SERVIÇOS EXECUTADOS'!$I99:$DH99,DY$10)/'SERVIÇOS EXECUTADOS'!$F99*100))</f>
        <v>0</v>
      </c>
      <c r="DZ99" s="62">
        <f>IF('SERVIÇOS EXECUTADOS'!$F99=0,0,(COUNTIF('SERVIÇOS EXECUTADOS'!$I99:$DH99,DZ$10)/'SERVIÇOS EXECUTADOS'!$F99*100))</f>
        <v>0</v>
      </c>
      <c r="EA99" s="62">
        <f>IF('SERVIÇOS EXECUTADOS'!$F99=0,0,(COUNTIF('SERVIÇOS EXECUTADOS'!$I99:$DH99,EA$10)/'SERVIÇOS EXECUTADOS'!$F99*100))</f>
        <v>0</v>
      </c>
      <c r="EB99" s="62">
        <f>IF('SERVIÇOS EXECUTADOS'!$F99=0,0,(COUNTIF('SERVIÇOS EXECUTADOS'!$I99:$DH99,EB$10)/'SERVIÇOS EXECUTADOS'!$F99*100))</f>
        <v>0</v>
      </c>
      <c r="EC99" s="62">
        <f>IF('SERVIÇOS EXECUTADOS'!$F99=0,0,(COUNTIF('SERVIÇOS EXECUTADOS'!$I99:$DH99,EC$10)/'SERVIÇOS EXECUTADOS'!$F99*100))</f>
        <v>0</v>
      </c>
      <c r="ED99" s="62">
        <f>IF('SERVIÇOS EXECUTADOS'!$F99=0,0,(COUNTIF('SERVIÇOS EXECUTADOS'!$I99:$DH99,ED$10)/'SERVIÇOS EXECUTADOS'!$F99*100))</f>
        <v>0</v>
      </c>
      <c r="EE99" s="62">
        <f>IF('SERVIÇOS EXECUTADOS'!$F99=0,0,(COUNTIF('SERVIÇOS EXECUTADOS'!$I99:$DH99,EE$10)/'SERVIÇOS EXECUTADOS'!$F99*100))</f>
        <v>0</v>
      </c>
      <c r="EF99" s="62">
        <f>IF('SERVIÇOS EXECUTADOS'!$F99=0,0,(COUNTIF('SERVIÇOS EXECUTADOS'!$I99:$DH99,EF$10)/'SERVIÇOS EXECUTADOS'!$F99*100))</f>
        <v>0</v>
      </c>
      <c r="EG99" s="62">
        <f>IF('SERVIÇOS EXECUTADOS'!$F99=0,0,(COUNTIF('SERVIÇOS EXECUTADOS'!$I99:$DH99,EG$10)/'SERVIÇOS EXECUTADOS'!$F99*100))</f>
        <v>0</v>
      </c>
      <c r="EH99" s="62">
        <f>IF('SERVIÇOS EXECUTADOS'!$F99=0,0,(COUNTIF('SERVIÇOS EXECUTADOS'!$I99:$DH99,EH$10)/'SERVIÇOS EXECUTADOS'!$F99*100))</f>
        <v>0</v>
      </c>
      <c r="EI99" s="62">
        <f>IF('SERVIÇOS EXECUTADOS'!$F99=0,0,(COUNTIF('SERVIÇOS EXECUTADOS'!$I99:$DH99,EI$10)/'SERVIÇOS EXECUTADOS'!$F99*100))</f>
        <v>0</v>
      </c>
      <c r="EJ99" s="62">
        <f>IF('SERVIÇOS EXECUTADOS'!$F99=0,0,(COUNTIF('SERVIÇOS EXECUTADOS'!$I99:$DH99,EJ$10)/'SERVIÇOS EXECUTADOS'!$F99*100))</f>
        <v>0</v>
      </c>
      <c r="EK99" s="62">
        <f>IF('SERVIÇOS EXECUTADOS'!$F99=0,0,(COUNTIF('SERVIÇOS EXECUTADOS'!$I99:$DH99,EK$10)/'SERVIÇOS EXECUTADOS'!$F99*100))</f>
        <v>0</v>
      </c>
      <c r="EL99" s="62">
        <f>IF('SERVIÇOS EXECUTADOS'!$F99=0,0,(COUNTIF('SERVIÇOS EXECUTADOS'!$I99:$DH99,EL$10)/'SERVIÇOS EXECUTADOS'!$F99*100))</f>
        <v>0</v>
      </c>
      <c r="EM99" s="62">
        <f>IF('SERVIÇOS EXECUTADOS'!$F99=0,0,(COUNTIF('SERVIÇOS EXECUTADOS'!$I99:$DH99,EM$10)/'SERVIÇOS EXECUTADOS'!$F99*100))</f>
        <v>0</v>
      </c>
      <c r="EN99" s="62">
        <f>IF('SERVIÇOS EXECUTADOS'!$F99=0,0,(COUNTIF('SERVIÇOS EXECUTADOS'!$I99:$DH99,EN$10)/'SERVIÇOS EXECUTADOS'!$F99*100))</f>
        <v>0</v>
      </c>
      <c r="EO99" s="62">
        <f>IF('SERVIÇOS EXECUTADOS'!$F99=0,0,(COUNTIF('SERVIÇOS EXECUTADOS'!$I99:$DH99,EO$10)/'SERVIÇOS EXECUTADOS'!$F99*100))</f>
        <v>0</v>
      </c>
      <c r="EP99" s="62">
        <f>IF('SERVIÇOS EXECUTADOS'!$F99=0,0,(COUNTIF('SERVIÇOS EXECUTADOS'!$I99:$DH99,EP$10)/'SERVIÇOS EXECUTADOS'!$F99*100))</f>
        <v>0</v>
      </c>
      <c r="EQ99" s="62">
        <f>IF('SERVIÇOS EXECUTADOS'!$F99=0,0,(COUNTIF('SERVIÇOS EXECUTADOS'!$I99:$DH99,EQ$10)/'SERVIÇOS EXECUTADOS'!$F99*100))</f>
        <v>0</v>
      </c>
      <c r="ER99" s="62">
        <f>IF('SERVIÇOS EXECUTADOS'!$F99=0,0,(COUNTIF('SERVIÇOS EXECUTADOS'!$I99:$DH99,ER$10)/'SERVIÇOS EXECUTADOS'!$F99*100))</f>
        <v>0</v>
      </c>
      <c r="ES99" s="62">
        <f>IF('SERVIÇOS EXECUTADOS'!$F99=0,0,(COUNTIF('SERVIÇOS EXECUTADOS'!$I99:$DH99,ES$10)/'SERVIÇOS EXECUTADOS'!$F99*100))</f>
        <v>0</v>
      </c>
      <c r="ET99" s="62">
        <f>IF('SERVIÇOS EXECUTADOS'!$F99=0,0,(COUNTIF('SERVIÇOS EXECUTADOS'!$I99:$DH99,ET$10)/'SERVIÇOS EXECUTADOS'!$F99*100))</f>
        <v>0</v>
      </c>
      <c r="EU99" s="62">
        <f>IF('SERVIÇOS EXECUTADOS'!$F99=0,0,(COUNTIF('SERVIÇOS EXECUTADOS'!$I99:$DH99,EU$10)/'SERVIÇOS EXECUTADOS'!$F99*100))</f>
        <v>0</v>
      </c>
      <c r="EV99" s="62">
        <f>IF('SERVIÇOS EXECUTADOS'!$F99=0,0,(COUNTIF('SERVIÇOS EXECUTADOS'!$I99:$DH99,EV$10)/'SERVIÇOS EXECUTADOS'!$F99*100))</f>
        <v>0</v>
      </c>
      <c r="EW99" s="62">
        <f>IF('SERVIÇOS EXECUTADOS'!$F99=0,0,(COUNTIF('SERVIÇOS EXECUTADOS'!$I99:$DH99,EW$10)/'SERVIÇOS EXECUTADOS'!$F99*100))</f>
        <v>0</v>
      </c>
    </row>
    <row r="100" spans="1:153" ht="12" customHeight="1" outlineLevel="2">
      <c r="A100" s="1"/>
      <c r="B100" s="197" t="s">
        <v>180</v>
      </c>
      <c r="C100" s="196" t="s">
        <v>181</v>
      </c>
      <c r="D100" s="485"/>
      <c r="E100" s="192">
        <f t="shared" si="31"/>
        <v>0</v>
      </c>
      <c r="F100" s="489"/>
      <c r="G100" s="271" t="s">
        <v>122</v>
      </c>
      <c r="H100" s="132">
        <f t="shared" si="39"/>
        <v>0</v>
      </c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60">
        <f t="shared" si="40"/>
        <v>0</v>
      </c>
      <c r="DJ100" s="61">
        <f t="shared" si="41"/>
        <v>0</v>
      </c>
      <c r="DK100" s="61">
        <f t="shared" si="42"/>
        <v>0</v>
      </c>
      <c r="DL100" s="62">
        <f t="shared" si="43"/>
        <v>0</v>
      </c>
      <c r="DM100" s="62">
        <f t="shared" si="37"/>
        <v>0</v>
      </c>
      <c r="DN100" s="64" t="str">
        <f t="shared" si="44"/>
        <v/>
      </c>
      <c r="DO100" s="252" t="b">
        <f t="shared" si="32"/>
        <v>0</v>
      </c>
      <c r="DP100" s="188"/>
      <c r="DS100" s="62">
        <f>IF('SERVIÇOS EXECUTADOS'!$F100=0,0,(COUNTIF('SERVIÇOS EXECUTADOS'!$I100:$DH100,DS$10)/'SERVIÇOS EXECUTADOS'!$F100*100))</f>
        <v>0</v>
      </c>
      <c r="DT100" s="62">
        <f>IF('SERVIÇOS EXECUTADOS'!$F100=0,0,(COUNTIF('SERVIÇOS EXECUTADOS'!$I100:$DH100,DT$10)/'SERVIÇOS EXECUTADOS'!$F100*100))</f>
        <v>0</v>
      </c>
      <c r="DU100" s="62">
        <f>IF('SERVIÇOS EXECUTADOS'!$F100=0,0,(COUNTIF('SERVIÇOS EXECUTADOS'!$I100:$DH100,DU$10)/'SERVIÇOS EXECUTADOS'!$F100*100))</f>
        <v>0</v>
      </c>
      <c r="DV100" s="62">
        <f>IF('SERVIÇOS EXECUTADOS'!$F100=0,0,(COUNTIF('SERVIÇOS EXECUTADOS'!$I100:$DH100,DV$10)/'SERVIÇOS EXECUTADOS'!$F100*100))</f>
        <v>0</v>
      </c>
      <c r="DW100" s="62">
        <f>IF('SERVIÇOS EXECUTADOS'!$F100=0,0,(COUNTIF('SERVIÇOS EXECUTADOS'!$I100:$DH100,DW$10)/'SERVIÇOS EXECUTADOS'!$F100*100))</f>
        <v>0</v>
      </c>
      <c r="DX100" s="62">
        <f>IF('SERVIÇOS EXECUTADOS'!$F100=0,0,(COUNTIF('SERVIÇOS EXECUTADOS'!$I100:$DH100,DX$10)/'SERVIÇOS EXECUTADOS'!$F100*100))</f>
        <v>0</v>
      </c>
      <c r="DY100" s="62">
        <f>IF('SERVIÇOS EXECUTADOS'!$F100=0,0,(COUNTIF('SERVIÇOS EXECUTADOS'!$I100:$DH100,DY$10)/'SERVIÇOS EXECUTADOS'!$F100*100))</f>
        <v>0</v>
      </c>
      <c r="DZ100" s="62">
        <f>IF('SERVIÇOS EXECUTADOS'!$F100=0,0,(COUNTIF('SERVIÇOS EXECUTADOS'!$I100:$DH100,DZ$10)/'SERVIÇOS EXECUTADOS'!$F100*100))</f>
        <v>0</v>
      </c>
      <c r="EA100" s="62">
        <f>IF('SERVIÇOS EXECUTADOS'!$F100=0,0,(COUNTIF('SERVIÇOS EXECUTADOS'!$I100:$DH100,EA$10)/'SERVIÇOS EXECUTADOS'!$F100*100))</f>
        <v>0</v>
      </c>
      <c r="EB100" s="62">
        <f>IF('SERVIÇOS EXECUTADOS'!$F100=0,0,(COUNTIF('SERVIÇOS EXECUTADOS'!$I100:$DH100,EB$10)/'SERVIÇOS EXECUTADOS'!$F100*100))</f>
        <v>0</v>
      </c>
      <c r="EC100" s="62">
        <f>IF('SERVIÇOS EXECUTADOS'!$F100=0,0,(COUNTIF('SERVIÇOS EXECUTADOS'!$I100:$DH100,EC$10)/'SERVIÇOS EXECUTADOS'!$F100*100))</f>
        <v>0</v>
      </c>
      <c r="ED100" s="62">
        <f>IF('SERVIÇOS EXECUTADOS'!$F100=0,0,(COUNTIF('SERVIÇOS EXECUTADOS'!$I100:$DH100,ED$10)/'SERVIÇOS EXECUTADOS'!$F100*100))</f>
        <v>0</v>
      </c>
      <c r="EE100" s="62">
        <f>IF('SERVIÇOS EXECUTADOS'!$F100=0,0,(COUNTIF('SERVIÇOS EXECUTADOS'!$I100:$DH100,EE$10)/'SERVIÇOS EXECUTADOS'!$F100*100))</f>
        <v>0</v>
      </c>
      <c r="EF100" s="62">
        <f>IF('SERVIÇOS EXECUTADOS'!$F100=0,0,(COUNTIF('SERVIÇOS EXECUTADOS'!$I100:$DH100,EF$10)/'SERVIÇOS EXECUTADOS'!$F100*100))</f>
        <v>0</v>
      </c>
      <c r="EG100" s="62">
        <f>IF('SERVIÇOS EXECUTADOS'!$F100=0,0,(COUNTIF('SERVIÇOS EXECUTADOS'!$I100:$DH100,EG$10)/'SERVIÇOS EXECUTADOS'!$F100*100))</f>
        <v>0</v>
      </c>
      <c r="EH100" s="62">
        <f>IF('SERVIÇOS EXECUTADOS'!$F100=0,0,(COUNTIF('SERVIÇOS EXECUTADOS'!$I100:$DH100,EH$10)/'SERVIÇOS EXECUTADOS'!$F100*100))</f>
        <v>0</v>
      </c>
      <c r="EI100" s="62">
        <f>IF('SERVIÇOS EXECUTADOS'!$F100=0,0,(COUNTIF('SERVIÇOS EXECUTADOS'!$I100:$DH100,EI$10)/'SERVIÇOS EXECUTADOS'!$F100*100))</f>
        <v>0</v>
      </c>
      <c r="EJ100" s="62">
        <f>IF('SERVIÇOS EXECUTADOS'!$F100=0,0,(COUNTIF('SERVIÇOS EXECUTADOS'!$I100:$DH100,EJ$10)/'SERVIÇOS EXECUTADOS'!$F100*100))</f>
        <v>0</v>
      </c>
      <c r="EK100" s="62">
        <f>IF('SERVIÇOS EXECUTADOS'!$F100=0,0,(COUNTIF('SERVIÇOS EXECUTADOS'!$I100:$DH100,EK$10)/'SERVIÇOS EXECUTADOS'!$F100*100))</f>
        <v>0</v>
      </c>
      <c r="EL100" s="62">
        <f>IF('SERVIÇOS EXECUTADOS'!$F100=0,0,(COUNTIF('SERVIÇOS EXECUTADOS'!$I100:$DH100,EL$10)/'SERVIÇOS EXECUTADOS'!$F100*100))</f>
        <v>0</v>
      </c>
      <c r="EM100" s="62">
        <f>IF('SERVIÇOS EXECUTADOS'!$F100=0,0,(COUNTIF('SERVIÇOS EXECUTADOS'!$I100:$DH100,EM$10)/'SERVIÇOS EXECUTADOS'!$F100*100))</f>
        <v>0</v>
      </c>
      <c r="EN100" s="62">
        <f>IF('SERVIÇOS EXECUTADOS'!$F100=0,0,(COUNTIF('SERVIÇOS EXECUTADOS'!$I100:$DH100,EN$10)/'SERVIÇOS EXECUTADOS'!$F100*100))</f>
        <v>0</v>
      </c>
      <c r="EO100" s="62">
        <f>IF('SERVIÇOS EXECUTADOS'!$F100=0,0,(COUNTIF('SERVIÇOS EXECUTADOS'!$I100:$DH100,EO$10)/'SERVIÇOS EXECUTADOS'!$F100*100))</f>
        <v>0</v>
      </c>
      <c r="EP100" s="62">
        <f>IF('SERVIÇOS EXECUTADOS'!$F100=0,0,(COUNTIF('SERVIÇOS EXECUTADOS'!$I100:$DH100,EP$10)/'SERVIÇOS EXECUTADOS'!$F100*100))</f>
        <v>0</v>
      </c>
      <c r="EQ100" s="62">
        <f>IF('SERVIÇOS EXECUTADOS'!$F100=0,0,(COUNTIF('SERVIÇOS EXECUTADOS'!$I100:$DH100,EQ$10)/'SERVIÇOS EXECUTADOS'!$F100*100))</f>
        <v>0</v>
      </c>
      <c r="ER100" s="62">
        <f>IF('SERVIÇOS EXECUTADOS'!$F100=0,0,(COUNTIF('SERVIÇOS EXECUTADOS'!$I100:$DH100,ER$10)/'SERVIÇOS EXECUTADOS'!$F100*100))</f>
        <v>0</v>
      </c>
      <c r="ES100" s="62">
        <f>IF('SERVIÇOS EXECUTADOS'!$F100=0,0,(COUNTIF('SERVIÇOS EXECUTADOS'!$I100:$DH100,ES$10)/'SERVIÇOS EXECUTADOS'!$F100*100))</f>
        <v>0</v>
      </c>
      <c r="ET100" s="62">
        <f>IF('SERVIÇOS EXECUTADOS'!$F100=0,0,(COUNTIF('SERVIÇOS EXECUTADOS'!$I100:$DH100,ET$10)/'SERVIÇOS EXECUTADOS'!$F100*100))</f>
        <v>0</v>
      </c>
      <c r="EU100" s="62">
        <f>IF('SERVIÇOS EXECUTADOS'!$F100=0,0,(COUNTIF('SERVIÇOS EXECUTADOS'!$I100:$DH100,EU$10)/'SERVIÇOS EXECUTADOS'!$F100*100))</f>
        <v>0</v>
      </c>
      <c r="EV100" s="62">
        <f>IF('SERVIÇOS EXECUTADOS'!$F100=0,0,(COUNTIF('SERVIÇOS EXECUTADOS'!$I100:$DH100,EV$10)/'SERVIÇOS EXECUTADOS'!$F100*100))</f>
        <v>0</v>
      </c>
      <c r="EW100" s="62">
        <f>IF('SERVIÇOS EXECUTADOS'!$F100=0,0,(COUNTIF('SERVIÇOS EXECUTADOS'!$I100:$DH100,EW$10)/'SERVIÇOS EXECUTADOS'!$F100*100))</f>
        <v>0</v>
      </c>
    </row>
    <row r="101" spans="1:153" ht="12" customHeight="1" outlineLevel="2">
      <c r="A101" s="1"/>
      <c r="B101" s="197" t="s">
        <v>182</v>
      </c>
      <c r="C101" s="196"/>
      <c r="D101" s="485"/>
      <c r="E101" s="192">
        <f t="shared" si="31"/>
        <v>0</v>
      </c>
      <c r="F101" s="489"/>
      <c r="G101" s="271" t="s">
        <v>122</v>
      </c>
      <c r="H101" s="132">
        <f t="shared" si="39"/>
        <v>0</v>
      </c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  <c r="CU101" s="59"/>
      <c r="CV101" s="59"/>
      <c r="CW101" s="59"/>
      <c r="CX101" s="59"/>
      <c r="CY101" s="59"/>
      <c r="CZ101" s="59"/>
      <c r="DA101" s="59"/>
      <c r="DB101" s="59"/>
      <c r="DC101" s="59"/>
      <c r="DD101" s="59"/>
      <c r="DE101" s="59"/>
      <c r="DF101" s="59"/>
      <c r="DG101" s="59"/>
      <c r="DH101" s="59"/>
      <c r="DI101" s="60">
        <f t="shared" si="40"/>
        <v>0</v>
      </c>
      <c r="DJ101" s="61">
        <f t="shared" si="41"/>
        <v>0</v>
      </c>
      <c r="DK101" s="61">
        <f t="shared" si="42"/>
        <v>0</v>
      </c>
      <c r="DL101" s="62">
        <f t="shared" si="43"/>
        <v>0</v>
      </c>
      <c r="DM101" s="62">
        <f t="shared" si="37"/>
        <v>0</v>
      </c>
      <c r="DN101" s="64" t="str">
        <f t="shared" si="44"/>
        <v/>
      </c>
      <c r="DO101" s="252" t="b">
        <f t="shared" si="32"/>
        <v>0</v>
      </c>
      <c r="DP101" s="188"/>
      <c r="DS101" s="62">
        <f>IF('SERVIÇOS EXECUTADOS'!$F101=0,0,(COUNTIF('SERVIÇOS EXECUTADOS'!$I101:$DH101,DS$10)/'SERVIÇOS EXECUTADOS'!$F101*100))</f>
        <v>0</v>
      </c>
      <c r="DT101" s="62">
        <f>IF('SERVIÇOS EXECUTADOS'!$F101=0,0,(COUNTIF('SERVIÇOS EXECUTADOS'!$I101:$DH101,DT$10)/'SERVIÇOS EXECUTADOS'!$F101*100))</f>
        <v>0</v>
      </c>
      <c r="DU101" s="62">
        <f>IF('SERVIÇOS EXECUTADOS'!$F101=0,0,(COUNTIF('SERVIÇOS EXECUTADOS'!$I101:$DH101,DU$10)/'SERVIÇOS EXECUTADOS'!$F101*100))</f>
        <v>0</v>
      </c>
      <c r="DV101" s="62">
        <f>IF('SERVIÇOS EXECUTADOS'!$F101=0,0,(COUNTIF('SERVIÇOS EXECUTADOS'!$I101:$DH101,DV$10)/'SERVIÇOS EXECUTADOS'!$F101*100))</f>
        <v>0</v>
      </c>
      <c r="DW101" s="62">
        <f>IF('SERVIÇOS EXECUTADOS'!$F101=0,0,(COUNTIF('SERVIÇOS EXECUTADOS'!$I101:$DH101,DW$10)/'SERVIÇOS EXECUTADOS'!$F101*100))</f>
        <v>0</v>
      </c>
      <c r="DX101" s="62">
        <f>IF('SERVIÇOS EXECUTADOS'!$F101=0,0,(COUNTIF('SERVIÇOS EXECUTADOS'!$I101:$DH101,DX$10)/'SERVIÇOS EXECUTADOS'!$F101*100))</f>
        <v>0</v>
      </c>
      <c r="DY101" s="62">
        <f>IF('SERVIÇOS EXECUTADOS'!$F101=0,0,(COUNTIF('SERVIÇOS EXECUTADOS'!$I101:$DH101,DY$10)/'SERVIÇOS EXECUTADOS'!$F101*100))</f>
        <v>0</v>
      </c>
      <c r="DZ101" s="62">
        <f>IF('SERVIÇOS EXECUTADOS'!$F101=0,0,(COUNTIF('SERVIÇOS EXECUTADOS'!$I101:$DH101,DZ$10)/'SERVIÇOS EXECUTADOS'!$F101*100))</f>
        <v>0</v>
      </c>
      <c r="EA101" s="62">
        <f>IF('SERVIÇOS EXECUTADOS'!$F101=0,0,(COUNTIF('SERVIÇOS EXECUTADOS'!$I101:$DH101,EA$10)/'SERVIÇOS EXECUTADOS'!$F101*100))</f>
        <v>0</v>
      </c>
      <c r="EB101" s="62">
        <f>IF('SERVIÇOS EXECUTADOS'!$F101=0,0,(COUNTIF('SERVIÇOS EXECUTADOS'!$I101:$DH101,EB$10)/'SERVIÇOS EXECUTADOS'!$F101*100))</f>
        <v>0</v>
      </c>
      <c r="EC101" s="62">
        <f>IF('SERVIÇOS EXECUTADOS'!$F101=0,0,(COUNTIF('SERVIÇOS EXECUTADOS'!$I101:$DH101,EC$10)/'SERVIÇOS EXECUTADOS'!$F101*100))</f>
        <v>0</v>
      </c>
      <c r="ED101" s="62">
        <f>IF('SERVIÇOS EXECUTADOS'!$F101=0,0,(COUNTIF('SERVIÇOS EXECUTADOS'!$I101:$DH101,ED$10)/'SERVIÇOS EXECUTADOS'!$F101*100))</f>
        <v>0</v>
      </c>
      <c r="EE101" s="62">
        <f>IF('SERVIÇOS EXECUTADOS'!$F101=0,0,(COUNTIF('SERVIÇOS EXECUTADOS'!$I101:$DH101,EE$10)/'SERVIÇOS EXECUTADOS'!$F101*100))</f>
        <v>0</v>
      </c>
      <c r="EF101" s="62">
        <f>IF('SERVIÇOS EXECUTADOS'!$F101=0,0,(COUNTIF('SERVIÇOS EXECUTADOS'!$I101:$DH101,EF$10)/'SERVIÇOS EXECUTADOS'!$F101*100))</f>
        <v>0</v>
      </c>
      <c r="EG101" s="62">
        <f>IF('SERVIÇOS EXECUTADOS'!$F101=0,0,(COUNTIF('SERVIÇOS EXECUTADOS'!$I101:$DH101,EG$10)/'SERVIÇOS EXECUTADOS'!$F101*100))</f>
        <v>0</v>
      </c>
      <c r="EH101" s="62">
        <f>IF('SERVIÇOS EXECUTADOS'!$F101=0,0,(COUNTIF('SERVIÇOS EXECUTADOS'!$I101:$DH101,EH$10)/'SERVIÇOS EXECUTADOS'!$F101*100))</f>
        <v>0</v>
      </c>
      <c r="EI101" s="62">
        <f>IF('SERVIÇOS EXECUTADOS'!$F101=0,0,(COUNTIF('SERVIÇOS EXECUTADOS'!$I101:$DH101,EI$10)/'SERVIÇOS EXECUTADOS'!$F101*100))</f>
        <v>0</v>
      </c>
      <c r="EJ101" s="62">
        <f>IF('SERVIÇOS EXECUTADOS'!$F101=0,0,(COUNTIF('SERVIÇOS EXECUTADOS'!$I101:$DH101,EJ$10)/'SERVIÇOS EXECUTADOS'!$F101*100))</f>
        <v>0</v>
      </c>
      <c r="EK101" s="62">
        <f>IF('SERVIÇOS EXECUTADOS'!$F101=0,0,(COUNTIF('SERVIÇOS EXECUTADOS'!$I101:$DH101,EK$10)/'SERVIÇOS EXECUTADOS'!$F101*100))</f>
        <v>0</v>
      </c>
      <c r="EL101" s="62">
        <f>IF('SERVIÇOS EXECUTADOS'!$F101=0,0,(COUNTIF('SERVIÇOS EXECUTADOS'!$I101:$DH101,EL$10)/'SERVIÇOS EXECUTADOS'!$F101*100))</f>
        <v>0</v>
      </c>
      <c r="EM101" s="62">
        <f>IF('SERVIÇOS EXECUTADOS'!$F101=0,0,(COUNTIF('SERVIÇOS EXECUTADOS'!$I101:$DH101,EM$10)/'SERVIÇOS EXECUTADOS'!$F101*100))</f>
        <v>0</v>
      </c>
      <c r="EN101" s="62">
        <f>IF('SERVIÇOS EXECUTADOS'!$F101=0,0,(COUNTIF('SERVIÇOS EXECUTADOS'!$I101:$DH101,EN$10)/'SERVIÇOS EXECUTADOS'!$F101*100))</f>
        <v>0</v>
      </c>
      <c r="EO101" s="62">
        <f>IF('SERVIÇOS EXECUTADOS'!$F101=0,0,(COUNTIF('SERVIÇOS EXECUTADOS'!$I101:$DH101,EO$10)/'SERVIÇOS EXECUTADOS'!$F101*100))</f>
        <v>0</v>
      </c>
      <c r="EP101" s="62">
        <f>IF('SERVIÇOS EXECUTADOS'!$F101=0,0,(COUNTIF('SERVIÇOS EXECUTADOS'!$I101:$DH101,EP$10)/'SERVIÇOS EXECUTADOS'!$F101*100))</f>
        <v>0</v>
      </c>
      <c r="EQ101" s="62">
        <f>IF('SERVIÇOS EXECUTADOS'!$F101=0,0,(COUNTIF('SERVIÇOS EXECUTADOS'!$I101:$DH101,EQ$10)/'SERVIÇOS EXECUTADOS'!$F101*100))</f>
        <v>0</v>
      </c>
      <c r="ER101" s="62">
        <f>IF('SERVIÇOS EXECUTADOS'!$F101=0,0,(COUNTIF('SERVIÇOS EXECUTADOS'!$I101:$DH101,ER$10)/'SERVIÇOS EXECUTADOS'!$F101*100))</f>
        <v>0</v>
      </c>
      <c r="ES101" s="62">
        <f>IF('SERVIÇOS EXECUTADOS'!$F101=0,0,(COUNTIF('SERVIÇOS EXECUTADOS'!$I101:$DH101,ES$10)/'SERVIÇOS EXECUTADOS'!$F101*100))</f>
        <v>0</v>
      </c>
      <c r="ET101" s="62">
        <f>IF('SERVIÇOS EXECUTADOS'!$F101=0,0,(COUNTIF('SERVIÇOS EXECUTADOS'!$I101:$DH101,ET$10)/'SERVIÇOS EXECUTADOS'!$F101*100))</f>
        <v>0</v>
      </c>
      <c r="EU101" s="62">
        <f>IF('SERVIÇOS EXECUTADOS'!$F101=0,0,(COUNTIF('SERVIÇOS EXECUTADOS'!$I101:$DH101,EU$10)/'SERVIÇOS EXECUTADOS'!$F101*100))</f>
        <v>0</v>
      </c>
      <c r="EV101" s="62">
        <f>IF('SERVIÇOS EXECUTADOS'!$F101=0,0,(COUNTIF('SERVIÇOS EXECUTADOS'!$I101:$DH101,EV$10)/'SERVIÇOS EXECUTADOS'!$F101*100))</f>
        <v>0</v>
      </c>
      <c r="EW101" s="62">
        <f>IF('SERVIÇOS EXECUTADOS'!$F101=0,0,(COUNTIF('SERVIÇOS EXECUTADOS'!$I101:$DH101,EW$10)/'SERVIÇOS EXECUTADOS'!$F101*100))</f>
        <v>0</v>
      </c>
    </row>
    <row r="102" spans="1:153" ht="12" customHeight="1" outlineLevel="2">
      <c r="A102" s="1"/>
      <c r="B102" s="197" t="s">
        <v>183</v>
      </c>
      <c r="C102" s="196"/>
      <c r="D102" s="485"/>
      <c r="E102" s="192">
        <f t="shared" si="31"/>
        <v>0</v>
      </c>
      <c r="F102" s="489"/>
      <c r="G102" s="271" t="s">
        <v>122</v>
      </c>
      <c r="H102" s="132">
        <f t="shared" si="39"/>
        <v>0</v>
      </c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/>
      <c r="DF102" s="59"/>
      <c r="DG102" s="59"/>
      <c r="DH102" s="59"/>
      <c r="DI102" s="60">
        <f t="shared" si="40"/>
        <v>0</v>
      </c>
      <c r="DJ102" s="61">
        <f t="shared" si="41"/>
        <v>0</v>
      </c>
      <c r="DK102" s="61">
        <f t="shared" si="42"/>
        <v>0</v>
      </c>
      <c r="DL102" s="62">
        <f t="shared" si="43"/>
        <v>0</v>
      </c>
      <c r="DM102" s="62">
        <f t="shared" si="37"/>
        <v>0</v>
      </c>
      <c r="DN102" s="64" t="str">
        <f t="shared" si="44"/>
        <v/>
      </c>
      <c r="DO102" s="252" t="b">
        <f t="shared" si="32"/>
        <v>0</v>
      </c>
      <c r="DP102" s="188"/>
      <c r="DS102" s="62">
        <f>IF('SERVIÇOS EXECUTADOS'!$F102=0,0,(COUNTIF('SERVIÇOS EXECUTADOS'!$I102:$DH102,DS$10)/'SERVIÇOS EXECUTADOS'!$F102*100))</f>
        <v>0</v>
      </c>
      <c r="DT102" s="62">
        <f>IF('SERVIÇOS EXECUTADOS'!$F102=0,0,(COUNTIF('SERVIÇOS EXECUTADOS'!$I102:$DH102,DT$10)/'SERVIÇOS EXECUTADOS'!$F102*100))</f>
        <v>0</v>
      </c>
      <c r="DU102" s="62">
        <f>IF('SERVIÇOS EXECUTADOS'!$F102=0,0,(COUNTIF('SERVIÇOS EXECUTADOS'!$I102:$DH102,DU$10)/'SERVIÇOS EXECUTADOS'!$F102*100))</f>
        <v>0</v>
      </c>
      <c r="DV102" s="62">
        <f>IF('SERVIÇOS EXECUTADOS'!$F102=0,0,(COUNTIF('SERVIÇOS EXECUTADOS'!$I102:$DH102,DV$10)/'SERVIÇOS EXECUTADOS'!$F102*100))</f>
        <v>0</v>
      </c>
      <c r="DW102" s="62">
        <f>IF('SERVIÇOS EXECUTADOS'!$F102=0,0,(COUNTIF('SERVIÇOS EXECUTADOS'!$I102:$DH102,DW$10)/'SERVIÇOS EXECUTADOS'!$F102*100))</f>
        <v>0</v>
      </c>
      <c r="DX102" s="62">
        <f>IF('SERVIÇOS EXECUTADOS'!$F102=0,0,(COUNTIF('SERVIÇOS EXECUTADOS'!$I102:$DH102,DX$10)/'SERVIÇOS EXECUTADOS'!$F102*100))</f>
        <v>0</v>
      </c>
      <c r="DY102" s="62">
        <f>IF('SERVIÇOS EXECUTADOS'!$F102=0,0,(COUNTIF('SERVIÇOS EXECUTADOS'!$I102:$DH102,DY$10)/'SERVIÇOS EXECUTADOS'!$F102*100))</f>
        <v>0</v>
      </c>
      <c r="DZ102" s="62">
        <f>IF('SERVIÇOS EXECUTADOS'!$F102=0,0,(COUNTIF('SERVIÇOS EXECUTADOS'!$I102:$DH102,DZ$10)/'SERVIÇOS EXECUTADOS'!$F102*100))</f>
        <v>0</v>
      </c>
      <c r="EA102" s="62">
        <f>IF('SERVIÇOS EXECUTADOS'!$F102=0,0,(COUNTIF('SERVIÇOS EXECUTADOS'!$I102:$DH102,EA$10)/'SERVIÇOS EXECUTADOS'!$F102*100))</f>
        <v>0</v>
      </c>
      <c r="EB102" s="62">
        <f>IF('SERVIÇOS EXECUTADOS'!$F102=0,0,(COUNTIF('SERVIÇOS EXECUTADOS'!$I102:$DH102,EB$10)/'SERVIÇOS EXECUTADOS'!$F102*100))</f>
        <v>0</v>
      </c>
      <c r="EC102" s="62">
        <f>IF('SERVIÇOS EXECUTADOS'!$F102=0,0,(COUNTIF('SERVIÇOS EXECUTADOS'!$I102:$DH102,EC$10)/'SERVIÇOS EXECUTADOS'!$F102*100))</f>
        <v>0</v>
      </c>
      <c r="ED102" s="62">
        <f>IF('SERVIÇOS EXECUTADOS'!$F102=0,0,(COUNTIF('SERVIÇOS EXECUTADOS'!$I102:$DH102,ED$10)/'SERVIÇOS EXECUTADOS'!$F102*100))</f>
        <v>0</v>
      </c>
      <c r="EE102" s="62">
        <f>IF('SERVIÇOS EXECUTADOS'!$F102=0,0,(COUNTIF('SERVIÇOS EXECUTADOS'!$I102:$DH102,EE$10)/'SERVIÇOS EXECUTADOS'!$F102*100))</f>
        <v>0</v>
      </c>
      <c r="EF102" s="62">
        <f>IF('SERVIÇOS EXECUTADOS'!$F102=0,0,(COUNTIF('SERVIÇOS EXECUTADOS'!$I102:$DH102,EF$10)/'SERVIÇOS EXECUTADOS'!$F102*100))</f>
        <v>0</v>
      </c>
      <c r="EG102" s="62">
        <f>IF('SERVIÇOS EXECUTADOS'!$F102=0,0,(COUNTIF('SERVIÇOS EXECUTADOS'!$I102:$DH102,EG$10)/'SERVIÇOS EXECUTADOS'!$F102*100))</f>
        <v>0</v>
      </c>
      <c r="EH102" s="62">
        <f>IF('SERVIÇOS EXECUTADOS'!$F102=0,0,(COUNTIF('SERVIÇOS EXECUTADOS'!$I102:$DH102,EH$10)/'SERVIÇOS EXECUTADOS'!$F102*100))</f>
        <v>0</v>
      </c>
      <c r="EI102" s="62">
        <f>IF('SERVIÇOS EXECUTADOS'!$F102=0,0,(COUNTIF('SERVIÇOS EXECUTADOS'!$I102:$DH102,EI$10)/'SERVIÇOS EXECUTADOS'!$F102*100))</f>
        <v>0</v>
      </c>
      <c r="EJ102" s="62">
        <f>IF('SERVIÇOS EXECUTADOS'!$F102=0,0,(COUNTIF('SERVIÇOS EXECUTADOS'!$I102:$DH102,EJ$10)/'SERVIÇOS EXECUTADOS'!$F102*100))</f>
        <v>0</v>
      </c>
      <c r="EK102" s="62">
        <f>IF('SERVIÇOS EXECUTADOS'!$F102=0,0,(COUNTIF('SERVIÇOS EXECUTADOS'!$I102:$DH102,EK$10)/'SERVIÇOS EXECUTADOS'!$F102*100))</f>
        <v>0</v>
      </c>
      <c r="EL102" s="62">
        <f>IF('SERVIÇOS EXECUTADOS'!$F102=0,0,(COUNTIF('SERVIÇOS EXECUTADOS'!$I102:$DH102,EL$10)/'SERVIÇOS EXECUTADOS'!$F102*100))</f>
        <v>0</v>
      </c>
      <c r="EM102" s="62">
        <f>IF('SERVIÇOS EXECUTADOS'!$F102=0,0,(COUNTIF('SERVIÇOS EXECUTADOS'!$I102:$DH102,EM$10)/'SERVIÇOS EXECUTADOS'!$F102*100))</f>
        <v>0</v>
      </c>
      <c r="EN102" s="62">
        <f>IF('SERVIÇOS EXECUTADOS'!$F102=0,0,(COUNTIF('SERVIÇOS EXECUTADOS'!$I102:$DH102,EN$10)/'SERVIÇOS EXECUTADOS'!$F102*100))</f>
        <v>0</v>
      </c>
      <c r="EO102" s="62">
        <f>IF('SERVIÇOS EXECUTADOS'!$F102=0,0,(COUNTIF('SERVIÇOS EXECUTADOS'!$I102:$DH102,EO$10)/'SERVIÇOS EXECUTADOS'!$F102*100))</f>
        <v>0</v>
      </c>
      <c r="EP102" s="62">
        <f>IF('SERVIÇOS EXECUTADOS'!$F102=0,0,(COUNTIF('SERVIÇOS EXECUTADOS'!$I102:$DH102,EP$10)/'SERVIÇOS EXECUTADOS'!$F102*100))</f>
        <v>0</v>
      </c>
      <c r="EQ102" s="62">
        <f>IF('SERVIÇOS EXECUTADOS'!$F102=0,0,(COUNTIF('SERVIÇOS EXECUTADOS'!$I102:$DH102,EQ$10)/'SERVIÇOS EXECUTADOS'!$F102*100))</f>
        <v>0</v>
      </c>
      <c r="ER102" s="62">
        <f>IF('SERVIÇOS EXECUTADOS'!$F102=0,0,(COUNTIF('SERVIÇOS EXECUTADOS'!$I102:$DH102,ER$10)/'SERVIÇOS EXECUTADOS'!$F102*100))</f>
        <v>0</v>
      </c>
      <c r="ES102" s="62">
        <f>IF('SERVIÇOS EXECUTADOS'!$F102=0,0,(COUNTIF('SERVIÇOS EXECUTADOS'!$I102:$DH102,ES$10)/'SERVIÇOS EXECUTADOS'!$F102*100))</f>
        <v>0</v>
      </c>
      <c r="ET102" s="62">
        <f>IF('SERVIÇOS EXECUTADOS'!$F102=0,0,(COUNTIF('SERVIÇOS EXECUTADOS'!$I102:$DH102,ET$10)/'SERVIÇOS EXECUTADOS'!$F102*100))</f>
        <v>0</v>
      </c>
      <c r="EU102" s="62">
        <f>IF('SERVIÇOS EXECUTADOS'!$F102=0,0,(COUNTIF('SERVIÇOS EXECUTADOS'!$I102:$DH102,EU$10)/'SERVIÇOS EXECUTADOS'!$F102*100))</f>
        <v>0</v>
      </c>
      <c r="EV102" s="62">
        <f>IF('SERVIÇOS EXECUTADOS'!$F102=0,0,(COUNTIF('SERVIÇOS EXECUTADOS'!$I102:$DH102,EV$10)/'SERVIÇOS EXECUTADOS'!$F102*100))</f>
        <v>0</v>
      </c>
      <c r="EW102" s="62">
        <f>IF('SERVIÇOS EXECUTADOS'!$F102=0,0,(COUNTIF('SERVIÇOS EXECUTADOS'!$I102:$DH102,EW$10)/'SERVIÇOS EXECUTADOS'!$F102*100))</f>
        <v>0</v>
      </c>
    </row>
    <row r="103" spans="1:153" ht="12" customHeight="1" outlineLevel="2">
      <c r="A103" s="1"/>
      <c r="B103" s="197" t="s">
        <v>184</v>
      </c>
      <c r="C103" s="196"/>
      <c r="D103" s="485"/>
      <c r="E103" s="192">
        <f t="shared" si="31"/>
        <v>0</v>
      </c>
      <c r="F103" s="489"/>
      <c r="G103" s="271" t="s">
        <v>122</v>
      </c>
      <c r="H103" s="132">
        <f t="shared" si="39"/>
        <v>0</v>
      </c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  <c r="CV103" s="59"/>
      <c r="CW103" s="59"/>
      <c r="CX103" s="59"/>
      <c r="CY103" s="59"/>
      <c r="CZ103" s="59"/>
      <c r="DA103" s="59"/>
      <c r="DB103" s="59"/>
      <c r="DC103" s="59"/>
      <c r="DD103" s="59"/>
      <c r="DE103" s="59"/>
      <c r="DF103" s="59"/>
      <c r="DG103" s="59"/>
      <c r="DH103" s="59"/>
      <c r="DI103" s="60">
        <f t="shared" si="40"/>
        <v>0</v>
      </c>
      <c r="DJ103" s="61">
        <f t="shared" si="41"/>
        <v>0</v>
      </c>
      <c r="DK103" s="61">
        <f t="shared" si="42"/>
        <v>0</v>
      </c>
      <c r="DL103" s="62">
        <f t="shared" si="43"/>
        <v>0</v>
      </c>
      <c r="DM103" s="62">
        <f t="shared" si="37"/>
        <v>0</v>
      </c>
      <c r="DN103" s="64" t="str">
        <f t="shared" si="44"/>
        <v/>
      </c>
      <c r="DO103" s="252" t="b">
        <f t="shared" si="32"/>
        <v>0</v>
      </c>
      <c r="DP103" s="188"/>
      <c r="DS103" s="62">
        <f>IF('SERVIÇOS EXECUTADOS'!$F103=0,0,(COUNTIF('SERVIÇOS EXECUTADOS'!$I103:$DH103,DS$10)/'SERVIÇOS EXECUTADOS'!$F103*100))</f>
        <v>0</v>
      </c>
      <c r="DT103" s="62">
        <f>IF('SERVIÇOS EXECUTADOS'!$F103=0,0,(COUNTIF('SERVIÇOS EXECUTADOS'!$I103:$DH103,DT$10)/'SERVIÇOS EXECUTADOS'!$F103*100))</f>
        <v>0</v>
      </c>
      <c r="DU103" s="62">
        <f>IF('SERVIÇOS EXECUTADOS'!$F103=0,0,(COUNTIF('SERVIÇOS EXECUTADOS'!$I103:$DH103,DU$10)/'SERVIÇOS EXECUTADOS'!$F103*100))</f>
        <v>0</v>
      </c>
      <c r="DV103" s="62">
        <f>IF('SERVIÇOS EXECUTADOS'!$F103=0,0,(COUNTIF('SERVIÇOS EXECUTADOS'!$I103:$DH103,DV$10)/'SERVIÇOS EXECUTADOS'!$F103*100))</f>
        <v>0</v>
      </c>
      <c r="DW103" s="62">
        <f>IF('SERVIÇOS EXECUTADOS'!$F103=0,0,(COUNTIF('SERVIÇOS EXECUTADOS'!$I103:$DH103,DW$10)/'SERVIÇOS EXECUTADOS'!$F103*100))</f>
        <v>0</v>
      </c>
      <c r="DX103" s="62">
        <f>IF('SERVIÇOS EXECUTADOS'!$F103=0,0,(COUNTIF('SERVIÇOS EXECUTADOS'!$I103:$DH103,DX$10)/'SERVIÇOS EXECUTADOS'!$F103*100))</f>
        <v>0</v>
      </c>
      <c r="DY103" s="62">
        <f>IF('SERVIÇOS EXECUTADOS'!$F103=0,0,(COUNTIF('SERVIÇOS EXECUTADOS'!$I103:$DH103,DY$10)/'SERVIÇOS EXECUTADOS'!$F103*100))</f>
        <v>0</v>
      </c>
      <c r="DZ103" s="62">
        <f>IF('SERVIÇOS EXECUTADOS'!$F103=0,0,(COUNTIF('SERVIÇOS EXECUTADOS'!$I103:$DH103,DZ$10)/'SERVIÇOS EXECUTADOS'!$F103*100))</f>
        <v>0</v>
      </c>
      <c r="EA103" s="62">
        <f>IF('SERVIÇOS EXECUTADOS'!$F103=0,0,(COUNTIF('SERVIÇOS EXECUTADOS'!$I103:$DH103,EA$10)/'SERVIÇOS EXECUTADOS'!$F103*100))</f>
        <v>0</v>
      </c>
      <c r="EB103" s="62">
        <f>IF('SERVIÇOS EXECUTADOS'!$F103=0,0,(COUNTIF('SERVIÇOS EXECUTADOS'!$I103:$DH103,EB$10)/'SERVIÇOS EXECUTADOS'!$F103*100))</f>
        <v>0</v>
      </c>
      <c r="EC103" s="62">
        <f>IF('SERVIÇOS EXECUTADOS'!$F103=0,0,(COUNTIF('SERVIÇOS EXECUTADOS'!$I103:$DH103,EC$10)/'SERVIÇOS EXECUTADOS'!$F103*100))</f>
        <v>0</v>
      </c>
      <c r="ED103" s="62">
        <f>IF('SERVIÇOS EXECUTADOS'!$F103=0,0,(COUNTIF('SERVIÇOS EXECUTADOS'!$I103:$DH103,ED$10)/'SERVIÇOS EXECUTADOS'!$F103*100))</f>
        <v>0</v>
      </c>
      <c r="EE103" s="62">
        <f>IF('SERVIÇOS EXECUTADOS'!$F103=0,0,(COUNTIF('SERVIÇOS EXECUTADOS'!$I103:$DH103,EE$10)/'SERVIÇOS EXECUTADOS'!$F103*100))</f>
        <v>0</v>
      </c>
      <c r="EF103" s="62">
        <f>IF('SERVIÇOS EXECUTADOS'!$F103=0,0,(COUNTIF('SERVIÇOS EXECUTADOS'!$I103:$DH103,EF$10)/'SERVIÇOS EXECUTADOS'!$F103*100))</f>
        <v>0</v>
      </c>
      <c r="EG103" s="62">
        <f>IF('SERVIÇOS EXECUTADOS'!$F103=0,0,(COUNTIF('SERVIÇOS EXECUTADOS'!$I103:$DH103,EG$10)/'SERVIÇOS EXECUTADOS'!$F103*100))</f>
        <v>0</v>
      </c>
      <c r="EH103" s="62">
        <f>IF('SERVIÇOS EXECUTADOS'!$F103=0,0,(COUNTIF('SERVIÇOS EXECUTADOS'!$I103:$DH103,EH$10)/'SERVIÇOS EXECUTADOS'!$F103*100))</f>
        <v>0</v>
      </c>
      <c r="EI103" s="62">
        <f>IF('SERVIÇOS EXECUTADOS'!$F103=0,0,(COUNTIF('SERVIÇOS EXECUTADOS'!$I103:$DH103,EI$10)/'SERVIÇOS EXECUTADOS'!$F103*100))</f>
        <v>0</v>
      </c>
      <c r="EJ103" s="62">
        <f>IF('SERVIÇOS EXECUTADOS'!$F103=0,0,(COUNTIF('SERVIÇOS EXECUTADOS'!$I103:$DH103,EJ$10)/'SERVIÇOS EXECUTADOS'!$F103*100))</f>
        <v>0</v>
      </c>
      <c r="EK103" s="62">
        <f>IF('SERVIÇOS EXECUTADOS'!$F103=0,0,(COUNTIF('SERVIÇOS EXECUTADOS'!$I103:$DH103,EK$10)/'SERVIÇOS EXECUTADOS'!$F103*100))</f>
        <v>0</v>
      </c>
      <c r="EL103" s="62">
        <f>IF('SERVIÇOS EXECUTADOS'!$F103=0,0,(COUNTIF('SERVIÇOS EXECUTADOS'!$I103:$DH103,EL$10)/'SERVIÇOS EXECUTADOS'!$F103*100))</f>
        <v>0</v>
      </c>
      <c r="EM103" s="62">
        <f>IF('SERVIÇOS EXECUTADOS'!$F103=0,0,(COUNTIF('SERVIÇOS EXECUTADOS'!$I103:$DH103,EM$10)/'SERVIÇOS EXECUTADOS'!$F103*100))</f>
        <v>0</v>
      </c>
      <c r="EN103" s="62">
        <f>IF('SERVIÇOS EXECUTADOS'!$F103=0,0,(COUNTIF('SERVIÇOS EXECUTADOS'!$I103:$DH103,EN$10)/'SERVIÇOS EXECUTADOS'!$F103*100))</f>
        <v>0</v>
      </c>
      <c r="EO103" s="62">
        <f>IF('SERVIÇOS EXECUTADOS'!$F103=0,0,(COUNTIF('SERVIÇOS EXECUTADOS'!$I103:$DH103,EO$10)/'SERVIÇOS EXECUTADOS'!$F103*100))</f>
        <v>0</v>
      </c>
      <c r="EP103" s="62">
        <f>IF('SERVIÇOS EXECUTADOS'!$F103=0,0,(COUNTIF('SERVIÇOS EXECUTADOS'!$I103:$DH103,EP$10)/'SERVIÇOS EXECUTADOS'!$F103*100))</f>
        <v>0</v>
      </c>
      <c r="EQ103" s="62">
        <f>IF('SERVIÇOS EXECUTADOS'!$F103=0,0,(COUNTIF('SERVIÇOS EXECUTADOS'!$I103:$DH103,EQ$10)/'SERVIÇOS EXECUTADOS'!$F103*100))</f>
        <v>0</v>
      </c>
      <c r="ER103" s="62">
        <f>IF('SERVIÇOS EXECUTADOS'!$F103=0,0,(COUNTIF('SERVIÇOS EXECUTADOS'!$I103:$DH103,ER$10)/'SERVIÇOS EXECUTADOS'!$F103*100))</f>
        <v>0</v>
      </c>
      <c r="ES103" s="62">
        <f>IF('SERVIÇOS EXECUTADOS'!$F103=0,0,(COUNTIF('SERVIÇOS EXECUTADOS'!$I103:$DH103,ES$10)/'SERVIÇOS EXECUTADOS'!$F103*100))</f>
        <v>0</v>
      </c>
      <c r="ET103" s="62">
        <f>IF('SERVIÇOS EXECUTADOS'!$F103=0,0,(COUNTIF('SERVIÇOS EXECUTADOS'!$I103:$DH103,ET$10)/'SERVIÇOS EXECUTADOS'!$F103*100))</f>
        <v>0</v>
      </c>
      <c r="EU103" s="62">
        <f>IF('SERVIÇOS EXECUTADOS'!$F103=0,0,(COUNTIF('SERVIÇOS EXECUTADOS'!$I103:$DH103,EU$10)/'SERVIÇOS EXECUTADOS'!$F103*100))</f>
        <v>0</v>
      </c>
      <c r="EV103" s="62">
        <f>IF('SERVIÇOS EXECUTADOS'!$F103=0,0,(COUNTIF('SERVIÇOS EXECUTADOS'!$I103:$DH103,EV$10)/'SERVIÇOS EXECUTADOS'!$F103*100))</f>
        <v>0</v>
      </c>
      <c r="EW103" s="62">
        <f>IF('SERVIÇOS EXECUTADOS'!$F103=0,0,(COUNTIF('SERVIÇOS EXECUTADOS'!$I103:$DH103,EW$10)/'SERVIÇOS EXECUTADOS'!$F103*100))</f>
        <v>0</v>
      </c>
    </row>
    <row r="104" spans="1:153" ht="12" customHeight="1" outlineLevel="1">
      <c r="A104" s="1"/>
      <c r="B104" s="305" t="s">
        <v>185</v>
      </c>
      <c r="C104" s="306" t="s">
        <v>186</v>
      </c>
      <c r="D104" s="307">
        <f>SUM(D105:D116)</f>
        <v>0</v>
      </c>
      <c r="E104" s="308">
        <f t="shared" si="31"/>
        <v>0</v>
      </c>
      <c r="F104" s="312"/>
      <c r="G104" s="312"/>
      <c r="H104" s="312">
        <f t="shared" si="39"/>
        <v>0</v>
      </c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0"/>
      <c r="X104" s="310"/>
      <c r="Y104" s="310"/>
      <c r="Z104" s="310"/>
      <c r="AA104" s="310"/>
      <c r="AB104" s="310"/>
      <c r="AC104" s="310"/>
      <c r="AD104" s="310"/>
      <c r="AE104" s="310"/>
      <c r="AF104" s="310"/>
      <c r="AG104" s="310"/>
      <c r="AH104" s="310"/>
      <c r="AI104" s="310"/>
      <c r="AJ104" s="310"/>
      <c r="AK104" s="310"/>
      <c r="AL104" s="310"/>
      <c r="AM104" s="310"/>
      <c r="AN104" s="310"/>
      <c r="AO104" s="310"/>
      <c r="AP104" s="310"/>
      <c r="AQ104" s="310"/>
      <c r="AR104" s="310"/>
      <c r="AS104" s="310"/>
      <c r="AT104" s="310"/>
      <c r="AU104" s="310"/>
      <c r="AV104" s="310"/>
      <c r="AW104" s="310"/>
      <c r="AX104" s="310"/>
      <c r="AY104" s="310"/>
      <c r="AZ104" s="310"/>
      <c r="BA104" s="310"/>
      <c r="BB104" s="310"/>
      <c r="BC104" s="310"/>
      <c r="BD104" s="310"/>
      <c r="BE104" s="310"/>
      <c r="BF104" s="310"/>
      <c r="BG104" s="310"/>
      <c r="BH104" s="310"/>
      <c r="BI104" s="310"/>
      <c r="BJ104" s="310"/>
      <c r="BK104" s="310"/>
      <c r="BL104" s="310"/>
      <c r="BM104" s="310"/>
      <c r="BN104" s="310"/>
      <c r="BO104" s="310"/>
      <c r="BP104" s="310"/>
      <c r="BQ104" s="310"/>
      <c r="BR104" s="310"/>
      <c r="BS104" s="310"/>
      <c r="BT104" s="310"/>
      <c r="BU104" s="310"/>
      <c r="BV104" s="310"/>
      <c r="BW104" s="310"/>
      <c r="BX104" s="310"/>
      <c r="BY104" s="310"/>
      <c r="BZ104" s="310"/>
      <c r="CA104" s="310"/>
      <c r="CB104" s="310"/>
      <c r="CC104" s="310"/>
      <c r="CD104" s="310"/>
      <c r="CE104" s="310"/>
      <c r="CF104" s="310"/>
      <c r="CG104" s="310"/>
      <c r="CH104" s="310"/>
      <c r="CI104" s="310"/>
      <c r="CJ104" s="310"/>
      <c r="CK104" s="310"/>
      <c r="CL104" s="310"/>
      <c r="CM104" s="310"/>
      <c r="CN104" s="310"/>
      <c r="CO104" s="310"/>
      <c r="CP104" s="310"/>
      <c r="CQ104" s="310"/>
      <c r="CR104" s="310"/>
      <c r="CS104" s="310"/>
      <c r="CT104" s="310"/>
      <c r="CU104" s="310"/>
      <c r="CV104" s="310"/>
      <c r="CW104" s="310"/>
      <c r="CX104" s="310"/>
      <c r="CY104" s="310"/>
      <c r="CZ104" s="310"/>
      <c r="DA104" s="310"/>
      <c r="DB104" s="310"/>
      <c r="DC104" s="310"/>
      <c r="DD104" s="310"/>
      <c r="DE104" s="310"/>
      <c r="DF104" s="310"/>
      <c r="DG104" s="310"/>
      <c r="DH104" s="310"/>
      <c r="DI104" s="311"/>
      <c r="DJ104" s="309"/>
      <c r="DK104" s="309"/>
      <c r="DL104" s="313"/>
      <c r="DM104" s="313">
        <f t="shared" si="37"/>
        <v>0</v>
      </c>
      <c r="DN104" s="350">
        <f>SUM(DN105:DN116)</f>
        <v>0</v>
      </c>
      <c r="DO104" s="314" t="b">
        <f t="shared" si="32"/>
        <v>1</v>
      </c>
      <c r="DP104" s="316"/>
      <c r="DQ104" s="316"/>
      <c r="DR104" s="316"/>
      <c r="DS104" s="317">
        <f>IF('SERVIÇOS EXECUTADOS'!$F104=0,0,(COUNTIF('SERVIÇOS EXECUTADOS'!$I104:$DH104,DS$10)/'SERVIÇOS EXECUTADOS'!$F104*100))</f>
        <v>0</v>
      </c>
      <c r="DT104" s="317">
        <f>IF('SERVIÇOS EXECUTADOS'!$F104=0,0,(COUNTIF('SERVIÇOS EXECUTADOS'!$I104:$DH104,DT$10)/'SERVIÇOS EXECUTADOS'!$F104*100))</f>
        <v>0</v>
      </c>
      <c r="DU104" s="317">
        <f>IF('SERVIÇOS EXECUTADOS'!$F104=0,0,(COUNTIF('SERVIÇOS EXECUTADOS'!$I104:$DH104,DU$10)/'SERVIÇOS EXECUTADOS'!$F104*100))</f>
        <v>0</v>
      </c>
      <c r="DV104" s="317">
        <f>IF('SERVIÇOS EXECUTADOS'!$F104=0,0,(COUNTIF('SERVIÇOS EXECUTADOS'!$I104:$DH104,DV$10)/'SERVIÇOS EXECUTADOS'!$F104*100))</f>
        <v>0</v>
      </c>
      <c r="DW104" s="317">
        <f>IF('SERVIÇOS EXECUTADOS'!$F104=0,0,(COUNTIF('SERVIÇOS EXECUTADOS'!$I104:$DH104,DW$10)/'SERVIÇOS EXECUTADOS'!$F104*100))</f>
        <v>0</v>
      </c>
      <c r="DX104" s="317">
        <f>IF('SERVIÇOS EXECUTADOS'!$F104=0,0,(COUNTIF('SERVIÇOS EXECUTADOS'!$I104:$DH104,DX$10)/'SERVIÇOS EXECUTADOS'!$F104*100))</f>
        <v>0</v>
      </c>
      <c r="DY104" s="317">
        <f>IF('SERVIÇOS EXECUTADOS'!$F104=0,0,(COUNTIF('SERVIÇOS EXECUTADOS'!$I104:$DH104,DY$10)/'SERVIÇOS EXECUTADOS'!$F104*100))</f>
        <v>0</v>
      </c>
      <c r="DZ104" s="317">
        <f>IF('SERVIÇOS EXECUTADOS'!$F104=0,0,(COUNTIF('SERVIÇOS EXECUTADOS'!$I104:$DH104,DZ$10)/'SERVIÇOS EXECUTADOS'!$F104*100))</f>
        <v>0</v>
      </c>
      <c r="EA104" s="317">
        <f>IF('SERVIÇOS EXECUTADOS'!$F104=0,0,(COUNTIF('SERVIÇOS EXECUTADOS'!$I104:$DH104,EA$10)/'SERVIÇOS EXECUTADOS'!$F104*100))</f>
        <v>0</v>
      </c>
      <c r="EB104" s="317">
        <f>IF('SERVIÇOS EXECUTADOS'!$F104=0,0,(COUNTIF('SERVIÇOS EXECUTADOS'!$I104:$DH104,EB$10)/'SERVIÇOS EXECUTADOS'!$F104*100))</f>
        <v>0</v>
      </c>
      <c r="EC104" s="317">
        <f>IF('SERVIÇOS EXECUTADOS'!$F104=0,0,(COUNTIF('SERVIÇOS EXECUTADOS'!$I104:$DH104,EC$10)/'SERVIÇOS EXECUTADOS'!$F104*100))</f>
        <v>0</v>
      </c>
      <c r="ED104" s="317">
        <f>IF('SERVIÇOS EXECUTADOS'!$F104=0,0,(COUNTIF('SERVIÇOS EXECUTADOS'!$I104:$DH104,ED$10)/'SERVIÇOS EXECUTADOS'!$F104*100))</f>
        <v>0</v>
      </c>
      <c r="EE104" s="317">
        <f>IF('SERVIÇOS EXECUTADOS'!$F104=0,0,(COUNTIF('SERVIÇOS EXECUTADOS'!$I104:$DH104,EE$10)/'SERVIÇOS EXECUTADOS'!$F104*100))</f>
        <v>0</v>
      </c>
      <c r="EF104" s="317">
        <f>IF('SERVIÇOS EXECUTADOS'!$F104=0,0,(COUNTIF('SERVIÇOS EXECUTADOS'!$I104:$DH104,EF$10)/'SERVIÇOS EXECUTADOS'!$F104*100))</f>
        <v>0</v>
      </c>
      <c r="EG104" s="317">
        <f>IF('SERVIÇOS EXECUTADOS'!$F104=0,0,(COUNTIF('SERVIÇOS EXECUTADOS'!$I104:$DH104,EG$10)/'SERVIÇOS EXECUTADOS'!$F104*100))</f>
        <v>0</v>
      </c>
      <c r="EH104" s="317">
        <f>IF('SERVIÇOS EXECUTADOS'!$F104=0,0,(COUNTIF('SERVIÇOS EXECUTADOS'!$I104:$DH104,EH$10)/'SERVIÇOS EXECUTADOS'!$F104*100))</f>
        <v>0</v>
      </c>
      <c r="EI104" s="317">
        <f>IF('SERVIÇOS EXECUTADOS'!$F104=0,0,(COUNTIF('SERVIÇOS EXECUTADOS'!$I104:$DH104,EI$10)/'SERVIÇOS EXECUTADOS'!$F104*100))</f>
        <v>0</v>
      </c>
      <c r="EJ104" s="317">
        <f>IF('SERVIÇOS EXECUTADOS'!$F104=0,0,(COUNTIF('SERVIÇOS EXECUTADOS'!$I104:$DH104,EJ$10)/'SERVIÇOS EXECUTADOS'!$F104*100))</f>
        <v>0</v>
      </c>
      <c r="EK104" s="317">
        <f>IF('SERVIÇOS EXECUTADOS'!$F104=0,0,(COUNTIF('SERVIÇOS EXECUTADOS'!$I104:$DH104,EK$10)/'SERVIÇOS EXECUTADOS'!$F104*100))</f>
        <v>0</v>
      </c>
      <c r="EL104" s="317">
        <f>IF('SERVIÇOS EXECUTADOS'!$F104=0,0,(COUNTIF('SERVIÇOS EXECUTADOS'!$I104:$DH104,EL$10)/'SERVIÇOS EXECUTADOS'!$F104*100))</f>
        <v>0</v>
      </c>
      <c r="EM104" s="317">
        <f>IF('SERVIÇOS EXECUTADOS'!$F104=0,0,(COUNTIF('SERVIÇOS EXECUTADOS'!$I104:$DH104,EM$10)/'SERVIÇOS EXECUTADOS'!$F104*100))</f>
        <v>0</v>
      </c>
      <c r="EN104" s="317">
        <f>IF('SERVIÇOS EXECUTADOS'!$F104=0,0,(COUNTIF('SERVIÇOS EXECUTADOS'!$I104:$DH104,EN$10)/'SERVIÇOS EXECUTADOS'!$F104*100))</f>
        <v>0</v>
      </c>
      <c r="EO104" s="317">
        <f>IF('SERVIÇOS EXECUTADOS'!$F104=0,0,(COUNTIF('SERVIÇOS EXECUTADOS'!$I104:$DH104,EO$10)/'SERVIÇOS EXECUTADOS'!$F104*100))</f>
        <v>0</v>
      </c>
      <c r="EP104" s="317">
        <f>IF('SERVIÇOS EXECUTADOS'!$F104=0,0,(COUNTIF('SERVIÇOS EXECUTADOS'!$I104:$DH104,EP$10)/'SERVIÇOS EXECUTADOS'!$F104*100))</f>
        <v>0</v>
      </c>
      <c r="EQ104" s="317">
        <f>IF('SERVIÇOS EXECUTADOS'!$F104=0,0,(COUNTIF('SERVIÇOS EXECUTADOS'!$I104:$DH104,EQ$10)/'SERVIÇOS EXECUTADOS'!$F104*100))</f>
        <v>0</v>
      </c>
      <c r="ER104" s="317">
        <f>IF('SERVIÇOS EXECUTADOS'!$F104=0,0,(COUNTIF('SERVIÇOS EXECUTADOS'!$I104:$DH104,ER$10)/'SERVIÇOS EXECUTADOS'!$F104*100))</f>
        <v>0</v>
      </c>
      <c r="ES104" s="317">
        <f>IF('SERVIÇOS EXECUTADOS'!$F104=0,0,(COUNTIF('SERVIÇOS EXECUTADOS'!$I104:$DH104,ES$10)/'SERVIÇOS EXECUTADOS'!$F104*100))</f>
        <v>0</v>
      </c>
      <c r="ET104" s="317">
        <f>IF('SERVIÇOS EXECUTADOS'!$F104=0,0,(COUNTIF('SERVIÇOS EXECUTADOS'!$I104:$DH104,ET$10)/'SERVIÇOS EXECUTADOS'!$F104*100))</f>
        <v>0</v>
      </c>
      <c r="EU104" s="317">
        <f>IF('SERVIÇOS EXECUTADOS'!$F104=0,0,(COUNTIF('SERVIÇOS EXECUTADOS'!$I104:$DH104,EU$10)/'SERVIÇOS EXECUTADOS'!$F104*100))</f>
        <v>0</v>
      </c>
      <c r="EV104" s="317">
        <f>IF('SERVIÇOS EXECUTADOS'!$F104=0,0,(COUNTIF('SERVIÇOS EXECUTADOS'!$I104:$DH104,EV$10)/'SERVIÇOS EXECUTADOS'!$F104*100))</f>
        <v>0</v>
      </c>
      <c r="EW104" s="317">
        <f>IF('SERVIÇOS EXECUTADOS'!$F104=0,0,(COUNTIF('SERVIÇOS EXECUTADOS'!$I104:$DH104,EW$10)/'SERVIÇOS EXECUTADOS'!$F104*100))</f>
        <v>0</v>
      </c>
    </row>
    <row r="105" spans="1:153" ht="12" customHeight="1" outlineLevel="2">
      <c r="A105" s="1"/>
      <c r="B105" s="197" t="s">
        <v>187</v>
      </c>
      <c r="C105" s="196" t="s">
        <v>188</v>
      </c>
      <c r="D105" s="485"/>
      <c r="E105" s="192">
        <f t="shared" si="31"/>
        <v>0</v>
      </c>
      <c r="F105" s="489"/>
      <c r="G105" s="271" t="s">
        <v>122</v>
      </c>
      <c r="H105" s="132">
        <f t="shared" si="39"/>
        <v>0</v>
      </c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59"/>
      <c r="CS105" s="59"/>
      <c r="CT105" s="59"/>
      <c r="CU105" s="59"/>
      <c r="CV105" s="59"/>
      <c r="CW105" s="59"/>
      <c r="CX105" s="59"/>
      <c r="CY105" s="59"/>
      <c r="CZ105" s="59"/>
      <c r="DA105" s="59"/>
      <c r="DB105" s="59"/>
      <c r="DC105" s="59"/>
      <c r="DD105" s="59"/>
      <c r="DE105" s="59"/>
      <c r="DF105" s="59"/>
      <c r="DG105" s="59"/>
      <c r="DH105" s="59"/>
      <c r="DI105" s="60">
        <f t="shared" ref="DI105:DI116" si="45">COUNTIF(I105:DH105,"&lt;"&amp;$G$2)</f>
        <v>0</v>
      </c>
      <c r="DJ105" s="61">
        <f t="shared" ref="DJ105:DJ116" si="46">COUNTIF(I105:DH105,$G$2)</f>
        <v>0</v>
      </c>
      <c r="DK105" s="61">
        <f t="shared" ref="DK105:DK116" si="47">+DJ105+DI105</f>
        <v>0</v>
      </c>
      <c r="DL105" s="62">
        <f t="shared" ref="DL105:DL116" si="48">IF(F105=0,0,(DJ105/F105)*100)</f>
        <v>0</v>
      </c>
      <c r="DM105" s="62">
        <f t="shared" si="37"/>
        <v>0</v>
      </c>
      <c r="DN105" s="64" t="str">
        <f t="shared" ref="DN105:DN116" si="49">IFERROR(DK105/F105*E105,"")</f>
        <v/>
      </c>
      <c r="DO105" s="252" t="b">
        <f t="shared" si="32"/>
        <v>0</v>
      </c>
      <c r="DP105" s="188"/>
      <c r="DS105" s="62">
        <f>IF('SERVIÇOS EXECUTADOS'!$F105=0,0,(COUNTIF('SERVIÇOS EXECUTADOS'!$I105:$DH105,DS$10)/'SERVIÇOS EXECUTADOS'!$F105*100))</f>
        <v>0</v>
      </c>
      <c r="DT105" s="62">
        <f>IF('SERVIÇOS EXECUTADOS'!$F105=0,0,(COUNTIF('SERVIÇOS EXECUTADOS'!$I105:$DH105,DT$10)/'SERVIÇOS EXECUTADOS'!$F105*100))</f>
        <v>0</v>
      </c>
      <c r="DU105" s="62">
        <f>IF('SERVIÇOS EXECUTADOS'!$F105=0,0,(COUNTIF('SERVIÇOS EXECUTADOS'!$I105:$DH105,DU$10)/'SERVIÇOS EXECUTADOS'!$F105*100))</f>
        <v>0</v>
      </c>
      <c r="DV105" s="62">
        <f>IF('SERVIÇOS EXECUTADOS'!$F105=0,0,(COUNTIF('SERVIÇOS EXECUTADOS'!$I105:$DH105,DV$10)/'SERVIÇOS EXECUTADOS'!$F105*100))</f>
        <v>0</v>
      </c>
      <c r="DW105" s="62">
        <f>IF('SERVIÇOS EXECUTADOS'!$F105=0,0,(COUNTIF('SERVIÇOS EXECUTADOS'!$I105:$DH105,DW$10)/'SERVIÇOS EXECUTADOS'!$F105*100))</f>
        <v>0</v>
      </c>
      <c r="DX105" s="62">
        <f>IF('SERVIÇOS EXECUTADOS'!$F105=0,0,(COUNTIF('SERVIÇOS EXECUTADOS'!$I105:$DH105,DX$10)/'SERVIÇOS EXECUTADOS'!$F105*100))</f>
        <v>0</v>
      </c>
      <c r="DY105" s="62">
        <f>IF('SERVIÇOS EXECUTADOS'!$F105=0,0,(COUNTIF('SERVIÇOS EXECUTADOS'!$I105:$DH105,DY$10)/'SERVIÇOS EXECUTADOS'!$F105*100))</f>
        <v>0</v>
      </c>
      <c r="DZ105" s="62">
        <f>IF('SERVIÇOS EXECUTADOS'!$F105=0,0,(COUNTIF('SERVIÇOS EXECUTADOS'!$I105:$DH105,DZ$10)/'SERVIÇOS EXECUTADOS'!$F105*100))</f>
        <v>0</v>
      </c>
      <c r="EA105" s="62">
        <f>IF('SERVIÇOS EXECUTADOS'!$F105=0,0,(COUNTIF('SERVIÇOS EXECUTADOS'!$I105:$DH105,EA$10)/'SERVIÇOS EXECUTADOS'!$F105*100))</f>
        <v>0</v>
      </c>
      <c r="EB105" s="62">
        <f>IF('SERVIÇOS EXECUTADOS'!$F105=0,0,(COUNTIF('SERVIÇOS EXECUTADOS'!$I105:$DH105,EB$10)/'SERVIÇOS EXECUTADOS'!$F105*100))</f>
        <v>0</v>
      </c>
      <c r="EC105" s="62">
        <f>IF('SERVIÇOS EXECUTADOS'!$F105=0,0,(COUNTIF('SERVIÇOS EXECUTADOS'!$I105:$DH105,EC$10)/'SERVIÇOS EXECUTADOS'!$F105*100))</f>
        <v>0</v>
      </c>
      <c r="ED105" s="62">
        <f>IF('SERVIÇOS EXECUTADOS'!$F105=0,0,(COUNTIF('SERVIÇOS EXECUTADOS'!$I105:$DH105,ED$10)/'SERVIÇOS EXECUTADOS'!$F105*100))</f>
        <v>0</v>
      </c>
      <c r="EE105" s="62">
        <f>IF('SERVIÇOS EXECUTADOS'!$F105=0,0,(COUNTIF('SERVIÇOS EXECUTADOS'!$I105:$DH105,EE$10)/'SERVIÇOS EXECUTADOS'!$F105*100))</f>
        <v>0</v>
      </c>
      <c r="EF105" s="62">
        <f>IF('SERVIÇOS EXECUTADOS'!$F105=0,0,(COUNTIF('SERVIÇOS EXECUTADOS'!$I105:$DH105,EF$10)/'SERVIÇOS EXECUTADOS'!$F105*100))</f>
        <v>0</v>
      </c>
      <c r="EG105" s="62">
        <f>IF('SERVIÇOS EXECUTADOS'!$F105=0,0,(COUNTIF('SERVIÇOS EXECUTADOS'!$I105:$DH105,EG$10)/'SERVIÇOS EXECUTADOS'!$F105*100))</f>
        <v>0</v>
      </c>
      <c r="EH105" s="62">
        <f>IF('SERVIÇOS EXECUTADOS'!$F105=0,0,(COUNTIF('SERVIÇOS EXECUTADOS'!$I105:$DH105,EH$10)/'SERVIÇOS EXECUTADOS'!$F105*100))</f>
        <v>0</v>
      </c>
      <c r="EI105" s="62">
        <f>IF('SERVIÇOS EXECUTADOS'!$F105=0,0,(COUNTIF('SERVIÇOS EXECUTADOS'!$I105:$DH105,EI$10)/'SERVIÇOS EXECUTADOS'!$F105*100))</f>
        <v>0</v>
      </c>
      <c r="EJ105" s="62">
        <f>IF('SERVIÇOS EXECUTADOS'!$F105=0,0,(COUNTIF('SERVIÇOS EXECUTADOS'!$I105:$DH105,EJ$10)/'SERVIÇOS EXECUTADOS'!$F105*100))</f>
        <v>0</v>
      </c>
      <c r="EK105" s="62">
        <f>IF('SERVIÇOS EXECUTADOS'!$F105=0,0,(COUNTIF('SERVIÇOS EXECUTADOS'!$I105:$DH105,EK$10)/'SERVIÇOS EXECUTADOS'!$F105*100))</f>
        <v>0</v>
      </c>
      <c r="EL105" s="62">
        <f>IF('SERVIÇOS EXECUTADOS'!$F105=0,0,(COUNTIF('SERVIÇOS EXECUTADOS'!$I105:$DH105,EL$10)/'SERVIÇOS EXECUTADOS'!$F105*100))</f>
        <v>0</v>
      </c>
      <c r="EM105" s="62">
        <f>IF('SERVIÇOS EXECUTADOS'!$F105=0,0,(COUNTIF('SERVIÇOS EXECUTADOS'!$I105:$DH105,EM$10)/'SERVIÇOS EXECUTADOS'!$F105*100))</f>
        <v>0</v>
      </c>
      <c r="EN105" s="62">
        <f>IF('SERVIÇOS EXECUTADOS'!$F105=0,0,(COUNTIF('SERVIÇOS EXECUTADOS'!$I105:$DH105,EN$10)/'SERVIÇOS EXECUTADOS'!$F105*100))</f>
        <v>0</v>
      </c>
      <c r="EO105" s="62">
        <f>IF('SERVIÇOS EXECUTADOS'!$F105=0,0,(COUNTIF('SERVIÇOS EXECUTADOS'!$I105:$DH105,EO$10)/'SERVIÇOS EXECUTADOS'!$F105*100))</f>
        <v>0</v>
      </c>
      <c r="EP105" s="62">
        <f>IF('SERVIÇOS EXECUTADOS'!$F105=0,0,(COUNTIF('SERVIÇOS EXECUTADOS'!$I105:$DH105,EP$10)/'SERVIÇOS EXECUTADOS'!$F105*100))</f>
        <v>0</v>
      </c>
      <c r="EQ105" s="62">
        <f>IF('SERVIÇOS EXECUTADOS'!$F105=0,0,(COUNTIF('SERVIÇOS EXECUTADOS'!$I105:$DH105,EQ$10)/'SERVIÇOS EXECUTADOS'!$F105*100))</f>
        <v>0</v>
      </c>
      <c r="ER105" s="62">
        <f>IF('SERVIÇOS EXECUTADOS'!$F105=0,0,(COUNTIF('SERVIÇOS EXECUTADOS'!$I105:$DH105,ER$10)/'SERVIÇOS EXECUTADOS'!$F105*100))</f>
        <v>0</v>
      </c>
      <c r="ES105" s="62">
        <f>IF('SERVIÇOS EXECUTADOS'!$F105=0,0,(COUNTIF('SERVIÇOS EXECUTADOS'!$I105:$DH105,ES$10)/'SERVIÇOS EXECUTADOS'!$F105*100))</f>
        <v>0</v>
      </c>
      <c r="ET105" s="62">
        <f>IF('SERVIÇOS EXECUTADOS'!$F105=0,0,(COUNTIF('SERVIÇOS EXECUTADOS'!$I105:$DH105,ET$10)/'SERVIÇOS EXECUTADOS'!$F105*100))</f>
        <v>0</v>
      </c>
      <c r="EU105" s="62">
        <f>IF('SERVIÇOS EXECUTADOS'!$F105=0,0,(COUNTIF('SERVIÇOS EXECUTADOS'!$I105:$DH105,EU$10)/'SERVIÇOS EXECUTADOS'!$F105*100))</f>
        <v>0</v>
      </c>
      <c r="EV105" s="62">
        <f>IF('SERVIÇOS EXECUTADOS'!$F105=0,0,(COUNTIF('SERVIÇOS EXECUTADOS'!$I105:$DH105,EV$10)/'SERVIÇOS EXECUTADOS'!$F105*100))</f>
        <v>0</v>
      </c>
      <c r="EW105" s="62">
        <f>IF('SERVIÇOS EXECUTADOS'!$F105=0,0,(COUNTIF('SERVIÇOS EXECUTADOS'!$I105:$DH105,EW$10)/'SERVIÇOS EXECUTADOS'!$F105*100))</f>
        <v>0</v>
      </c>
    </row>
    <row r="106" spans="1:153" ht="12" customHeight="1" outlineLevel="2">
      <c r="A106" s="1"/>
      <c r="B106" s="197" t="s">
        <v>189</v>
      </c>
      <c r="C106" s="196" t="s">
        <v>190</v>
      </c>
      <c r="D106" s="485"/>
      <c r="E106" s="192">
        <f t="shared" si="31"/>
        <v>0</v>
      </c>
      <c r="F106" s="489"/>
      <c r="G106" s="271" t="s">
        <v>122</v>
      </c>
      <c r="H106" s="132">
        <f t="shared" si="39"/>
        <v>0</v>
      </c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  <c r="CG106" s="59"/>
      <c r="CH106" s="59"/>
      <c r="CI106" s="59"/>
      <c r="CJ106" s="59"/>
      <c r="CK106" s="59"/>
      <c r="CL106" s="59"/>
      <c r="CM106" s="59"/>
      <c r="CN106" s="59"/>
      <c r="CO106" s="59"/>
      <c r="CP106" s="59"/>
      <c r="CQ106" s="59"/>
      <c r="CR106" s="59"/>
      <c r="CS106" s="59"/>
      <c r="CT106" s="59"/>
      <c r="CU106" s="59"/>
      <c r="CV106" s="59"/>
      <c r="CW106" s="59"/>
      <c r="CX106" s="59"/>
      <c r="CY106" s="59"/>
      <c r="CZ106" s="59"/>
      <c r="DA106" s="59"/>
      <c r="DB106" s="59"/>
      <c r="DC106" s="59"/>
      <c r="DD106" s="59"/>
      <c r="DE106" s="59"/>
      <c r="DF106" s="59"/>
      <c r="DG106" s="59"/>
      <c r="DH106" s="59"/>
      <c r="DI106" s="60">
        <f t="shared" si="45"/>
        <v>0</v>
      </c>
      <c r="DJ106" s="61">
        <f t="shared" si="46"/>
        <v>0</v>
      </c>
      <c r="DK106" s="61">
        <f t="shared" si="47"/>
        <v>0</v>
      </c>
      <c r="DL106" s="62">
        <f t="shared" si="48"/>
        <v>0</v>
      </c>
      <c r="DM106" s="62">
        <f t="shared" si="37"/>
        <v>0</v>
      </c>
      <c r="DN106" s="64" t="str">
        <f t="shared" si="49"/>
        <v/>
      </c>
      <c r="DO106" s="252" t="b">
        <f t="shared" si="32"/>
        <v>0</v>
      </c>
      <c r="DP106" s="188"/>
      <c r="DS106" s="62">
        <f>IF('SERVIÇOS EXECUTADOS'!$F106=0,0,(COUNTIF('SERVIÇOS EXECUTADOS'!$I106:$DH106,DS$10)/'SERVIÇOS EXECUTADOS'!$F106*100))</f>
        <v>0</v>
      </c>
      <c r="DT106" s="62">
        <f>IF('SERVIÇOS EXECUTADOS'!$F106=0,0,(COUNTIF('SERVIÇOS EXECUTADOS'!$I106:$DH106,DT$10)/'SERVIÇOS EXECUTADOS'!$F106*100))</f>
        <v>0</v>
      </c>
      <c r="DU106" s="62">
        <f>IF('SERVIÇOS EXECUTADOS'!$F106=0,0,(COUNTIF('SERVIÇOS EXECUTADOS'!$I106:$DH106,DU$10)/'SERVIÇOS EXECUTADOS'!$F106*100))</f>
        <v>0</v>
      </c>
      <c r="DV106" s="62">
        <f>IF('SERVIÇOS EXECUTADOS'!$F106=0,0,(COUNTIF('SERVIÇOS EXECUTADOS'!$I106:$DH106,DV$10)/'SERVIÇOS EXECUTADOS'!$F106*100))</f>
        <v>0</v>
      </c>
      <c r="DW106" s="62">
        <f>IF('SERVIÇOS EXECUTADOS'!$F106=0,0,(COUNTIF('SERVIÇOS EXECUTADOS'!$I106:$DH106,DW$10)/'SERVIÇOS EXECUTADOS'!$F106*100))</f>
        <v>0</v>
      </c>
      <c r="DX106" s="62">
        <f>IF('SERVIÇOS EXECUTADOS'!$F106=0,0,(COUNTIF('SERVIÇOS EXECUTADOS'!$I106:$DH106,DX$10)/'SERVIÇOS EXECUTADOS'!$F106*100))</f>
        <v>0</v>
      </c>
      <c r="DY106" s="62">
        <f>IF('SERVIÇOS EXECUTADOS'!$F106=0,0,(COUNTIF('SERVIÇOS EXECUTADOS'!$I106:$DH106,DY$10)/'SERVIÇOS EXECUTADOS'!$F106*100))</f>
        <v>0</v>
      </c>
      <c r="DZ106" s="62">
        <f>IF('SERVIÇOS EXECUTADOS'!$F106=0,0,(COUNTIF('SERVIÇOS EXECUTADOS'!$I106:$DH106,DZ$10)/'SERVIÇOS EXECUTADOS'!$F106*100))</f>
        <v>0</v>
      </c>
      <c r="EA106" s="62">
        <f>IF('SERVIÇOS EXECUTADOS'!$F106=0,0,(COUNTIF('SERVIÇOS EXECUTADOS'!$I106:$DH106,EA$10)/'SERVIÇOS EXECUTADOS'!$F106*100))</f>
        <v>0</v>
      </c>
      <c r="EB106" s="62">
        <f>IF('SERVIÇOS EXECUTADOS'!$F106=0,0,(COUNTIF('SERVIÇOS EXECUTADOS'!$I106:$DH106,EB$10)/'SERVIÇOS EXECUTADOS'!$F106*100))</f>
        <v>0</v>
      </c>
      <c r="EC106" s="62">
        <f>IF('SERVIÇOS EXECUTADOS'!$F106=0,0,(COUNTIF('SERVIÇOS EXECUTADOS'!$I106:$DH106,EC$10)/'SERVIÇOS EXECUTADOS'!$F106*100))</f>
        <v>0</v>
      </c>
      <c r="ED106" s="62">
        <f>IF('SERVIÇOS EXECUTADOS'!$F106=0,0,(COUNTIF('SERVIÇOS EXECUTADOS'!$I106:$DH106,ED$10)/'SERVIÇOS EXECUTADOS'!$F106*100))</f>
        <v>0</v>
      </c>
      <c r="EE106" s="62">
        <f>IF('SERVIÇOS EXECUTADOS'!$F106=0,0,(COUNTIF('SERVIÇOS EXECUTADOS'!$I106:$DH106,EE$10)/'SERVIÇOS EXECUTADOS'!$F106*100))</f>
        <v>0</v>
      </c>
      <c r="EF106" s="62">
        <f>IF('SERVIÇOS EXECUTADOS'!$F106=0,0,(COUNTIF('SERVIÇOS EXECUTADOS'!$I106:$DH106,EF$10)/'SERVIÇOS EXECUTADOS'!$F106*100))</f>
        <v>0</v>
      </c>
      <c r="EG106" s="62">
        <f>IF('SERVIÇOS EXECUTADOS'!$F106=0,0,(COUNTIF('SERVIÇOS EXECUTADOS'!$I106:$DH106,EG$10)/'SERVIÇOS EXECUTADOS'!$F106*100))</f>
        <v>0</v>
      </c>
      <c r="EH106" s="62">
        <f>IF('SERVIÇOS EXECUTADOS'!$F106=0,0,(COUNTIF('SERVIÇOS EXECUTADOS'!$I106:$DH106,EH$10)/'SERVIÇOS EXECUTADOS'!$F106*100))</f>
        <v>0</v>
      </c>
      <c r="EI106" s="62">
        <f>IF('SERVIÇOS EXECUTADOS'!$F106=0,0,(COUNTIF('SERVIÇOS EXECUTADOS'!$I106:$DH106,EI$10)/'SERVIÇOS EXECUTADOS'!$F106*100))</f>
        <v>0</v>
      </c>
      <c r="EJ106" s="62">
        <f>IF('SERVIÇOS EXECUTADOS'!$F106=0,0,(COUNTIF('SERVIÇOS EXECUTADOS'!$I106:$DH106,EJ$10)/'SERVIÇOS EXECUTADOS'!$F106*100))</f>
        <v>0</v>
      </c>
      <c r="EK106" s="62">
        <f>IF('SERVIÇOS EXECUTADOS'!$F106=0,0,(COUNTIF('SERVIÇOS EXECUTADOS'!$I106:$DH106,EK$10)/'SERVIÇOS EXECUTADOS'!$F106*100))</f>
        <v>0</v>
      </c>
      <c r="EL106" s="62">
        <f>IF('SERVIÇOS EXECUTADOS'!$F106=0,0,(COUNTIF('SERVIÇOS EXECUTADOS'!$I106:$DH106,EL$10)/'SERVIÇOS EXECUTADOS'!$F106*100))</f>
        <v>0</v>
      </c>
      <c r="EM106" s="62">
        <f>IF('SERVIÇOS EXECUTADOS'!$F106=0,0,(COUNTIF('SERVIÇOS EXECUTADOS'!$I106:$DH106,EM$10)/'SERVIÇOS EXECUTADOS'!$F106*100))</f>
        <v>0</v>
      </c>
      <c r="EN106" s="62">
        <f>IF('SERVIÇOS EXECUTADOS'!$F106=0,0,(COUNTIF('SERVIÇOS EXECUTADOS'!$I106:$DH106,EN$10)/'SERVIÇOS EXECUTADOS'!$F106*100))</f>
        <v>0</v>
      </c>
      <c r="EO106" s="62">
        <f>IF('SERVIÇOS EXECUTADOS'!$F106=0,0,(COUNTIF('SERVIÇOS EXECUTADOS'!$I106:$DH106,EO$10)/'SERVIÇOS EXECUTADOS'!$F106*100))</f>
        <v>0</v>
      </c>
      <c r="EP106" s="62">
        <f>IF('SERVIÇOS EXECUTADOS'!$F106=0,0,(COUNTIF('SERVIÇOS EXECUTADOS'!$I106:$DH106,EP$10)/'SERVIÇOS EXECUTADOS'!$F106*100))</f>
        <v>0</v>
      </c>
      <c r="EQ106" s="62">
        <f>IF('SERVIÇOS EXECUTADOS'!$F106=0,0,(COUNTIF('SERVIÇOS EXECUTADOS'!$I106:$DH106,EQ$10)/'SERVIÇOS EXECUTADOS'!$F106*100))</f>
        <v>0</v>
      </c>
      <c r="ER106" s="62">
        <f>IF('SERVIÇOS EXECUTADOS'!$F106=0,0,(COUNTIF('SERVIÇOS EXECUTADOS'!$I106:$DH106,ER$10)/'SERVIÇOS EXECUTADOS'!$F106*100))</f>
        <v>0</v>
      </c>
      <c r="ES106" s="62">
        <f>IF('SERVIÇOS EXECUTADOS'!$F106=0,0,(COUNTIF('SERVIÇOS EXECUTADOS'!$I106:$DH106,ES$10)/'SERVIÇOS EXECUTADOS'!$F106*100))</f>
        <v>0</v>
      </c>
      <c r="ET106" s="62">
        <f>IF('SERVIÇOS EXECUTADOS'!$F106=0,0,(COUNTIF('SERVIÇOS EXECUTADOS'!$I106:$DH106,ET$10)/'SERVIÇOS EXECUTADOS'!$F106*100))</f>
        <v>0</v>
      </c>
      <c r="EU106" s="62">
        <f>IF('SERVIÇOS EXECUTADOS'!$F106=0,0,(COUNTIF('SERVIÇOS EXECUTADOS'!$I106:$DH106,EU$10)/'SERVIÇOS EXECUTADOS'!$F106*100))</f>
        <v>0</v>
      </c>
      <c r="EV106" s="62">
        <f>IF('SERVIÇOS EXECUTADOS'!$F106=0,0,(COUNTIF('SERVIÇOS EXECUTADOS'!$I106:$DH106,EV$10)/'SERVIÇOS EXECUTADOS'!$F106*100))</f>
        <v>0</v>
      </c>
      <c r="EW106" s="62">
        <f>IF('SERVIÇOS EXECUTADOS'!$F106=0,0,(COUNTIF('SERVIÇOS EXECUTADOS'!$I106:$DH106,EW$10)/'SERVIÇOS EXECUTADOS'!$F106*100))</f>
        <v>0</v>
      </c>
    </row>
    <row r="107" spans="1:153" ht="12" customHeight="1" outlineLevel="2">
      <c r="A107" s="1"/>
      <c r="B107" s="197" t="s">
        <v>191</v>
      </c>
      <c r="C107" s="196" t="s">
        <v>192</v>
      </c>
      <c r="D107" s="485"/>
      <c r="E107" s="192">
        <f t="shared" si="31"/>
        <v>0</v>
      </c>
      <c r="F107" s="489"/>
      <c r="G107" s="271" t="s">
        <v>147</v>
      </c>
      <c r="H107" s="131">
        <f t="shared" si="39"/>
        <v>0</v>
      </c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  <c r="CV107" s="59"/>
      <c r="CW107" s="59"/>
      <c r="CX107" s="59"/>
      <c r="CY107" s="59"/>
      <c r="CZ107" s="59"/>
      <c r="DA107" s="59"/>
      <c r="DB107" s="59"/>
      <c r="DC107" s="59"/>
      <c r="DD107" s="59"/>
      <c r="DE107" s="59"/>
      <c r="DF107" s="59"/>
      <c r="DG107" s="59"/>
      <c r="DH107" s="59"/>
      <c r="DI107" s="60">
        <f t="shared" si="45"/>
        <v>0</v>
      </c>
      <c r="DJ107" s="61">
        <f t="shared" si="46"/>
        <v>0</v>
      </c>
      <c r="DK107" s="61">
        <f t="shared" si="47"/>
        <v>0</v>
      </c>
      <c r="DL107" s="62">
        <f t="shared" si="48"/>
        <v>0</v>
      </c>
      <c r="DM107" s="62">
        <f t="shared" si="37"/>
        <v>0</v>
      </c>
      <c r="DN107" s="64" t="str">
        <f t="shared" si="49"/>
        <v/>
      </c>
      <c r="DO107" s="252" t="b">
        <f t="shared" si="32"/>
        <v>0</v>
      </c>
      <c r="DP107" s="188"/>
      <c r="DS107" s="62">
        <f>IF('SERVIÇOS EXECUTADOS'!$F107=0,0,(COUNTIF('SERVIÇOS EXECUTADOS'!$I107:$DH107,DS$10)/'SERVIÇOS EXECUTADOS'!$F107*100))</f>
        <v>0</v>
      </c>
      <c r="DT107" s="62">
        <f>IF('SERVIÇOS EXECUTADOS'!$F107=0,0,(COUNTIF('SERVIÇOS EXECUTADOS'!$I107:$DH107,DT$10)/'SERVIÇOS EXECUTADOS'!$F107*100))</f>
        <v>0</v>
      </c>
      <c r="DU107" s="62">
        <f>IF('SERVIÇOS EXECUTADOS'!$F107=0,0,(COUNTIF('SERVIÇOS EXECUTADOS'!$I107:$DH107,DU$10)/'SERVIÇOS EXECUTADOS'!$F107*100))</f>
        <v>0</v>
      </c>
      <c r="DV107" s="62">
        <f>IF('SERVIÇOS EXECUTADOS'!$F107=0,0,(COUNTIF('SERVIÇOS EXECUTADOS'!$I107:$DH107,DV$10)/'SERVIÇOS EXECUTADOS'!$F107*100))</f>
        <v>0</v>
      </c>
      <c r="DW107" s="62">
        <f>IF('SERVIÇOS EXECUTADOS'!$F107=0,0,(COUNTIF('SERVIÇOS EXECUTADOS'!$I107:$DH107,DW$10)/'SERVIÇOS EXECUTADOS'!$F107*100))</f>
        <v>0</v>
      </c>
      <c r="DX107" s="62">
        <f>IF('SERVIÇOS EXECUTADOS'!$F107=0,0,(COUNTIF('SERVIÇOS EXECUTADOS'!$I107:$DH107,DX$10)/'SERVIÇOS EXECUTADOS'!$F107*100))</f>
        <v>0</v>
      </c>
      <c r="DY107" s="62">
        <f>IF('SERVIÇOS EXECUTADOS'!$F107=0,0,(COUNTIF('SERVIÇOS EXECUTADOS'!$I107:$DH107,DY$10)/'SERVIÇOS EXECUTADOS'!$F107*100))</f>
        <v>0</v>
      </c>
      <c r="DZ107" s="62">
        <f>IF('SERVIÇOS EXECUTADOS'!$F107=0,0,(COUNTIF('SERVIÇOS EXECUTADOS'!$I107:$DH107,DZ$10)/'SERVIÇOS EXECUTADOS'!$F107*100))</f>
        <v>0</v>
      </c>
      <c r="EA107" s="62">
        <f>IF('SERVIÇOS EXECUTADOS'!$F107=0,0,(COUNTIF('SERVIÇOS EXECUTADOS'!$I107:$DH107,EA$10)/'SERVIÇOS EXECUTADOS'!$F107*100))</f>
        <v>0</v>
      </c>
      <c r="EB107" s="62">
        <f>IF('SERVIÇOS EXECUTADOS'!$F107=0,0,(COUNTIF('SERVIÇOS EXECUTADOS'!$I107:$DH107,EB$10)/'SERVIÇOS EXECUTADOS'!$F107*100))</f>
        <v>0</v>
      </c>
      <c r="EC107" s="62">
        <f>IF('SERVIÇOS EXECUTADOS'!$F107=0,0,(COUNTIF('SERVIÇOS EXECUTADOS'!$I107:$DH107,EC$10)/'SERVIÇOS EXECUTADOS'!$F107*100))</f>
        <v>0</v>
      </c>
      <c r="ED107" s="62">
        <f>IF('SERVIÇOS EXECUTADOS'!$F107=0,0,(COUNTIF('SERVIÇOS EXECUTADOS'!$I107:$DH107,ED$10)/'SERVIÇOS EXECUTADOS'!$F107*100))</f>
        <v>0</v>
      </c>
      <c r="EE107" s="62">
        <f>IF('SERVIÇOS EXECUTADOS'!$F107=0,0,(COUNTIF('SERVIÇOS EXECUTADOS'!$I107:$DH107,EE$10)/'SERVIÇOS EXECUTADOS'!$F107*100))</f>
        <v>0</v>
      </c>
      <c r="EF107" s="62">
        <f>IF('SERVIÇOS EXECUTADOS'!$F107=0,0,(COUNTIF('SERVIÇOS EXECUTADOS'!$I107:$DH107,EF$10)/'SERVIÇOS EXECUTADOS'!$F107*100))</f>
        <v>0</v>
      </c>
      <c r="EG107" s="62">
        <f>IF('SERVIÇOS EXECUTADOS'!$F107=0,0,(COUNTIF('SERVIÇOS EXECUTADOS'!$I107:$DH107,EG$10)/'SERVIÇOS EXECUTADOS'!$F107*100))</f>
        <v>0</v>
      </c>
      <c r="EH107" s="62">
        <f>IF('SERVIÇOS EXECUTADOS'!$F107=0,0,(COUNTIF('SERVIÇOS EXECUTADOS'!$I107:$DH107,EH$10)/'SERVIÇOS EXECUTADOS'!$F107*100))</f>
        <v>0</v>
      </c>
      <c r="EI107" s="62">
        <f>IF('SERVIÇOS EXECUTADOS'!$F107=0,0,(COUNTIF('SERVIÇOS EXECUTADOS'!$I107:$DH107,EI$10)/'SERVIÇOS EXECUTADOS'!$F107*100))</f>
        <v>0</v>
      </c>
      <c r="EJ107" s="62">
        <f>IF('SERVIÇOS EXECUTADOS'!$F107=0,0,(COUNTIF('SERVIÇOS EXECUTADOS'!$I107:$DH107,EJ$10)/'SERVIÇOS EXECUTADOS'!$F107*100))</f>
        <v>0</v>
      </c>
      <c r="EK107" s="62">
        <f>IF('SERVIÇOS EXECUTADOS'!$F107=0,0,(COUNTIF('SERVIÇOS EXECUTADOS'!$I107:$DH107,EK$10)/'SERVIÇOS EXECUTADOS'!$F107*100))</f>
        <v>0</v>
      </c>
      <c r="EL107" s="62">
        <f>IF('SERVIÇOS EXECUTADOS'!$F107=0,0,(COUNTIF('SERVIÇOS EXECUTADOS'!$I107:$DH107,EL$10)/'SERVIÇOS EXECUTADOS'!$F107*100))</f>
        <v>0</v>
      </c>
      <c r="EM107" s="62">
        <f>IF('SERVIÇOS EXECUTADOS'!$F107=0,0,(COUNTIF('SERVIÇOS EXECUTADOS'!$I107:$DH107,EM$10)/'SERVIÇOS EXECUTADOS'!$F107*100))</f>
        <v>0</v>
      </c>
      <c r="EN107" s="62">
        <f>IF('SERVIÇOS EXECUTADOS'!$F107=0,0,(COUNTIF('SERVIÇOS EXECUTADOS'!$I107:$DH107,EN$10)/'SERVIÇOS EXECUTADOS'!$F107*100))</f>
        <v>0</v>
      </c>
      <c r="EO107" s="62">
        <f>IF('SERVIÇOS EXECUTADOS'!$F107=0,0,(COUNTIF('SERVIÇOS EXECUTADOS'!$I107:$DH107,EO$10)/'SERVIÇOS EXECUTADOS'!$F107*100))</f>
        <v>0</v>
      </c>
      <c r="EP107" s="62">
        <f>IF('SERVIÇOS EXECUTADOS'!$F107=0,0,(COUNTIF('SERVIÇOS EXECUTADOS'!$I107:$DH107,EP$10)/'SERVIÇOS EXECUTADOS'!$F107*100))</f>
        <v>0</v>
      </c>
      <c r="EQ107" s="62">
        <f>IF('SERVIÇOS EXECUTADOS'!$F107=0,0,(COUNTIF('SERVIÇOS EXECUTADOS'!$I107:$DH107,EQ$10)/'SERVIÇOS EXECUTADOS'!$F107*100))</f>
        <v>0</v>
      </c>
      <c r="ER107" s="62">
        <f>IF('SERVIÇOS EXECUTADOS'!$F107=0,0,(COUNTIF('SERVIÇOS EXECUTADOS'!$I107:$DH107,ER$10)/'SERVIÇOS EXECUTADOS'!$F107*100))</f>
        <v>0</v>
      </c>
      <c r="ES107" s="62">
        <f>IF('SERVIÇOS EXECUTADOS'!$F107=0,0,(COUNTIF('SERVIÇOS EXECUTADOS'!$I107:$DH107,ES$10)/'SERVIÇOS EXECUTADOS'!$F107*100))</f>
        <v>0</v>
      </c>
      <c r="ET107" s="62">
        <f>IF('SERVIÇOS EXECUTADOS'!$F107=0,0,(COUNTIF('SERVIÇOS EXECUTADOS'!$I107:$DH107,ET$10)/'SERVIÇOS EXECUTADOS'!$F107*100))</f>
        <v>0</v>
      </c>
      <c r="EU107" s="62">
        <f>IF('SERVIÇOS EXECUTADOS'!$F107=0,0,(COUNTIF('SERVIÇOS EXECUTADOS'!$I107:$DH107,EU$10)/'SERVIÇOS EXECUTADOS'!$F107*100))</f>
        <v>0</v>
      </c>
      <c r="EV107" s="62">
        <f>IF('SERVIÇOS EXECUTADOS'!$F107=0,0,(COUNTIF('SERVIÇOS EXECUTADOS'!$I107:$DH107,EV$10)/'SERVIÇOS EXECUTADOS'!$F107*100))</f>
        <v>0</v>
      </c>
      <c r="EW107" s="62">
        <f>IF('SERVIÇOS EXECUTADOS'!$F107=0,0,(COUNTIF('SERVIÇOS EXECUTADOS'!$I107:$DH107,EW$10)/'SERVIÇOS EXECUTADOS'!$F107*100))</f>
        <v>0</v>
      </c>
    </row>
    <row r="108" spans="1:153" ht="12" customHeight="1" outlineLevel="2">
      <c r="A108" s="1"/>
      <c r="B108" s="197" t="s">
        <v>187</v>
      </c>
      <c r="C108" s="196" t="s">
        <v>193</v>
      </c>
      <c r="D108" s="485"/>
      <c r="E108" s="192">
        <f t="shared" si="31"/>
        <v>0</v>
      </c>
      <c r="F108" s="489"/>
      <c r="G108" s="271" t="s">
        <v>122</v>
      </c>
      <c r="H108" s="132">
        <f t="shared" si="39"/>
        <v>0</v>
      </c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9"/>
      <c r="BS108" s="59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  <c r="CU108" s="59"/>
      <c r="CV108" s="59"/>
      <c r="CW108" s="59"/>
      <c r="CX108" s="59"/>
      <c r="CY108" s="59"/>
      <c r="CZ108" s="59"/>
      <c r="DA108" s="59"/>
      <c r="DB108" s="59"/>
      <c r="DC108" s="59"/>
      <c r="DD108" s="59"/>
      <c r="DE108" s="59"/>
      <c r="DF108" s="59"/>
      <c r="DG108" s="59"/>
      <c r="DH108" s="59"/>
      <c r="DI108" s="60">
        <f t="shared" si="45"/>
        <v>0</v>
      </c>
      <c r="DJ108" s="61">
        <f t="shared" si="46"/>
        <v>0</v>
      </c>
      <c r="DK108" s="61">
        <f t="shared" si="47"/>
        <v>0</v>
      </c>
      <c r="DL108" s="62">
        <f t="shared" si="48"/>
        <v>0</v>
      </c>
      <c r="DM108" s="62">
        <f t="shared" si="37"/>
        <v>0</v>
      </c>
      <c r="DN108" s="64" t="str">
        <f t="shared" si="49"/>
        <v/>
      </c>
      <c r="DO108" s="252" t="b">
        <f t="shared" si="32"/>
        <v>0</v>
      </c>
      <c r="DP108" s="188"/>
      <c r="DS108" s="62">
        <f>IF('SERVIÇOS EXECUTADOS'!$F108=0,0,(COUNTIF('SERVIÇOS EXECUTADOS'!$I108:$DH108,DS$10)/'SERVIÇOS EXECUTADOS'!$F108*100))</f>
        <v>0</v>
      </c>
      <c r="DT108" s="62">
        <f>IF('SERVIÇOS EXECUTADOS'!$F108=0,0,(COUNTIF('SERVIÇOS EXECUTADOS'!$I108:$DH108,DT$10)/'SERVIÇOS EXECUTADOS'!$F108*100))</f>
        <v>0</v>
      </c>
      <c r="DU108" s="62">
        <f>IF('SERVIÇOS EXECUTADOS'!$F108=0,0,(COUNTIF('SERVIÇOS EXECUTADOS'!$I108:$DH108,DU$10)/'SERVIÇOS EXECUTADOS'!$F108*100))</f>
        <v>0</v>
      </c>
      <c r="DV108" s="62">
        <f>IF('SERVIÇOS EXECUTADOS'!$F108=0,0,(COUNTIF('SERVIÇOS EXECUTADOS'!$I108:$DH108,DV$10)/'SERVIÇOS EXECUTADOS'!$F108*100))</f>
        <v>0</v>
      </c>
      <c r="DW108" s="62">
        <f>IF('SERVIÇOS EXECUTADOS'!$F108=0,0,(COUNTIF('SERVIÇOS EXECUTADOS'!$I108:$DH108,DW$10)/'SERVIÇOS EXECUTADOS'!$F108*100))</f>
        <v>0</v>
      </c>
      <c r="DX108" s="62">
        <f>IF('SERVIÇOS EXECUTADOS'!$F108=0,0,(COUNTIF('SERVIÇOS EXECUTADOS'!$I108:$DH108,DX$10)/'SERVIÇOS EXECUTADOS'!$F108*100))</f>
        <v>0</v>
      </c>
      <c r="DY108" s="62">
        <f>IF('SERVIÇOS EXECUTADOS'!$F108=0,0,(COUNTIF('SERVIÇOS EXECUTADOS'!$I108:$DH108,DY$10)/'SERVIÇOS EXECUTADOS'!$F108*100))</f>
        <v>0</v>
      </c>
      <c r="DZ108" s="62">
        <f>IF('SERVIÇOS EXECUTADOS'!$F108=0,0,(COUNTIF('SERVIÇOS EXECUTADOS'!$I108:$DH108,DZ$10)/'SERVIÇOS EXECUTADOS'!$F108*100))</f>
        <v>0</v>
      </c>
      <c r="EA108" s="62">
        <f>IF('SERVIÇOS EXECUTADOS'!$F108=0,0,(COUNTIF('SERVIÇOS EXECUTADOS'!$I108:$DH108,EA$10)/'SERVIÇOS EXECUTADOS'!$F108*100))</f>
        <v>0</v>
      </c>
      <c r="EB108" s="62">
        <f>IF('SERVIÇOS EXECUTADOS'!$F108=0,0,(COUNTIF('SERVIÇOS EXECUTADOS'!$I108:$DH108,EB$10)/'SERVIÇOS EXECUTADOS'!$F108*100))</f>
        <v>0</v>
      </c>
      <c r="EC108" s="62">
        <f>IF('SERVIÇOS EXECUTADOS'!$F108=0,0,(COUNTIF('SERVIÇOS EXECUTADOS'!$I108:$DH108,EC$10)/'SERVIÇOS EXECUTADOS'!$F108*100))</f>
        <v>0</v>
      </c>
      <c r="ED108" s="62">
        <f>IF('SERVIÇOS EXECUTADOS'!$F108=0,0,(COUNTIF('SERVIÇOS EXECUTADOS'!$I108:$DH108,ED$10)/'SERVIÇOS EXECUTADOS'!$F108*100))</f>
        <v>0</v>
      </c>
      <c r="EE108" s="62">
        <f>IF('SERVIÇOS EXECUTADOS'!$F108=0,0,(COUNTIF('SERVIÇOS EXECUTADOS'!$I108:$DH108,EE$10)/'SERVIÇOS EXECUTADOS'!$F108*100))</f>
        <v>0</v>
      </c>
      <c r="EF108" s="62">
        <f>IF('SERVIÇOS EXECUTADOS'!$F108=0,0,(COUNTIF('SERVIÇOS EXECUTADOS'!$I108:$DH108,EF$10)/'SERVIÇOS EXECUTADOS'!$F108*100))</f>
        <v>0</v>
      </c>
      <c r="EG108" s="62">
        <f>IF('SERVIÇOS EXECUTADOS'!$F108=0,0,(COUNTIF('SERVIÇOS EXECUTADOS'!$I108:$DH108,EG$10)/'SERVIÇOS EXECUTADOS'!$F108*100))</f>
        <v>0</v>
      </c>
      <c r="EH108" s="62">
        <f>IF('SERVIÇOS EXECUTADOS'!$F108=0,0,(COUNTIF('SERVIÇOS EXECUTADOS'!$I108:$DH108,EH$10)/'SERVIÇOS EXECUTADOS'!$F108*100))</f>
        <v>0</v>
      </c>
      <c r="EI108" s="62">
        <f>IF('SERVIÇOS EXECUTADOS'!$F108=0,0,(COUNTIF('SERVIÇOS EXECUTADOS'!$I108:$DH108,EI$10)/'SERVIÇOS EXECUTADOS'!$F108*100))</f>
        <v>0</v>
      </c>
      <c r="EJ108" s="62">
        <f>IF('SERVIÇOS EXECUTADOS'!$F108=0,0,(COUNTIF('SERVIÇOS EXECUTADOS'!$I108:$DH108,EJ$10)/'SERVIÇOS EXECUTADOS'!$F108*100))</f>
        <v>0</v>
      </c>
      <c r="EK108" s="62">
        <f>IF('SERVIÇOS EXECUTADOS'!$F108=0,0,(COUNTIF('SERVIÇOS EXECUTADOS'!$I108:$DH108,EK$10)/'SERVIÇOS EXECUTADOS'!$F108*100))</f>
        <v>0</v>
      </c>
      <c r="EL108" s="62">
        <f>IF('SERVIÇOS EXECUTADOS'!$F108=0,0,(COUNTIF('SERVIÇOS EXECUTADOS'!$I108:$DH108,EL$10)/'SERVIÇOS EXECUTADOS'!$F108*100))</f>
        <v>0</v>
      </c>
      <c r="EM108" s="62">
        <f>IF('SERVIÇOS EXECUTADOS'!$F108=0,0,(COUNTIF('SERVIÇOS EXECUTADOS'!$I108:$DH108,EM$10)/'SERVIÇOS EXECUTADOS'!$F108*100))</f>
        <v>0</v>
      </c>
      <c r="EN108" s="62">
        <f>IF('SERVIÇOS EXECUTADOS'!$F108=0,0,(COUNTIF('SERVIÇOS EXECUTADOS'!$I108:$DH108,EN$10)/'SERVIÇOS EXECUTADOS'!$F108*100))</f>
        <v>0</v>
      </c>
      <c r="EO108" s="62">
        <f>IF('SERVIÇOS EXECUTADOS'!$F108=0,0,(COUNTIF('SERVIÇOS EXECUTADOS'!$I108:$DH108,EO$10)/'SERVIÇOS EXECUTADOS'!$F108*100))</f>
        <v>0</v>
      </c>
      <c r="EP108" s="62">
        <f>IF('SERVIÇOS EXECUTADOS'!$F108=0,0,(COUNTIF('SERVIÇOS EXECUTADOS'!$I108:$DH108,EP$10)/'SERVIÇOS EXECUTADOS'!$F108*100))</f>
        <v>0</v>
      </c>
      <c r="EQ108" s="62">
        <f>IF('SERVIÇOS EXECUTADOS'!$F108=0,0,(COUNTIF('SERVIÇOS EXECUTADOS'!$I108:$DH108,EQ$10)/'SERVIÇOS EXECUTADOS'!$F108*100))</f>
        <v>0</v>
      </c>
      <c r="ER108" s="62">
        <f>IF('SERVIÇOS EXECUTADOS'!$F108=0,0,(COUNTIF('SERVIÇOS EXECUTADOS'!$I108:$DH108,ER$10)/'SERVIÇOS EXECUTADOS'!$F108*100))</f>
        <v>0</v>
      </c>
      <c r="ES108" s="62">
        <f>IF('SERVIÇOS EXECUTADOS'!$F108=0,0,(COUNTIF('SERVIÇOS EXECUTADOS'!$I108:$DH108,ES$10)/'SERVIÇOS EXECUTADOS'!$F108*100))</f>
        <v>0</v>
      </c>
      <c r="ET108" s="62">
        <f>IF('SERVIÇOS EXECUTADOS'!$F108=0,0,(COUNTIF('SERVIÇOS EXECUTADOS'!$I108:$DH108,ET$10)/'SERVIÇOS EXECUTADOS'!$F108*100))</f>
        <v>0</v>
      </c>
      <c r="EU108" s="62">
        <f>IF('SERVIÇOS EXECUTADOS'!$F108=0,0,(COUNTIF('SERVIÇOS EXECUTADOS'!$I108:$DH108,EU$10)/'SERVIÇOS EXECUTADOS'!$F108*100))</f>
        <v>0</v>
      </c>
      <c r="EV108" s="62">
        <f>IF('SERVIÇOS EXECUTADOS'!$F108=0,0,(COUNTIF('SERVIÇOS EXECUTADOS'!$I108:$DH108,EV$10)/'SERVIÇOS EXECUTADOS'!$F108*100))</f>
        <v>0</v>
      </c>
      <c r="EW108" s="62">
        <f>IF('SERVIÇOS EXECUTADOS'!$F108=0,0,(COUNTIF('SERVIÇOS EXECUTADOS'!$I108:$DH108,EW$10)/'SERVIÇOS EXECUTADOS'!$F108*100))</f>
        <v>0</v>
      </c>
    </row>
    <row r="109" spans="1:153" ht="12" customHeight="1" outlineLevel="2">
      <c r="A109" s="1"/>
      <c r="B109" s="197" t="s">
        <v>189</v>
      </c>
      <c r="C109" s="196" t="s">
        <v>194</v>
      </c>
      <c r="D109" s="485"/>
      <c r="E109" s="192">
        <f t="shared" si="31"/>
        <v>0</v>
      </c>
      <c r="F109" s="489"/>
      <c r="G109" s="271" t="s">
        <v>122</v>
      </c>
      <c r="H109" s="132">
        <f t="shared" si="39"/>
        <v>0</v>
      </c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  <c r="CV109" s="59"/>
      <c r="CW109" s="59"/>
      <c r="CX109" s="59"/>
      <c r="CY109" s="59"/>
      <c r="CZ109" s="59"/>
      <c r="DA109" s="59"/>
      <c r="DB109" s="59"/>
      <c r="DC109" s="59"/>
      <c r="DD109" s="59"/>
      <c r="DE109" s="59"/>
      <c r="DF109" s="59"/>
      <c r="DG109" s="59"/>
      <c r="DH109" s="59"/>
      <c r="DI109" s="60">
        <f t="shared" si="45"/>
        <v>0</v>
      </c>
      <c r="DJ109" s="61">
        <f t="shared" si="46"/>
        <v>0</v>
      </c>
      <c r="DK109" s="61">
        <f t="shared" si="47"/>
        <v>0</v>
      </c>
      <c r="DL109" s="62">
        <f t="shared" si="48"/>
        <v>0</v>
      </c>
      <c r="DM109" s="62">
        <f t="shared" si="37"/>
        <v>0</v>
      </c>
      <c r="DN109" s="64" t="str">
        <f t="shared" si="49"/>
        <v/>
      </c>
      <c r="DO109" s="252" t="b">
        <f t="shared" si="32"/>
        <v>0</v>
      </c>
      <c r="DP109" s="188"/>
      <c r="DS109" s="62">
        <f>IF('SERVIÇOS EXECUTADOS'!$F109=0,0,(COUNTIF('SERVIÇOS EXECUTADOS'!$I109:$DH109,DS$10)/'SERVIÇOS EXECUTADOS'!$F109*100))</f>
        <v>0</v>
      </c>
      <c r="DT109" s="62">
        <f>IF('SERVIÇOS EXECUTADOS'!$F109=0,0,(COUNTIF('SERVIÇOS EXECUTADOS'!$I109:$DH109,DT$10)/'SERVIÇOS EXECUTADOS'!$F109*100))</f>
        <v>0</v>
      </c>
      <c r="DU109" s="62">
        <f>IF('SERVIÇOS EXECUTADOS'!$F109=0,0,(COUNTIF('SERVIÇOS EXECUTADOS'!$I109:$DH109,DU$10)/'SERVIÇOS EXECUTADOS'!$F109*100))</f>
        <v>0</v>
      </c>
      <c r="DV109" s="62">
        <f>IF('SERVIÇOS EXECUTADOS'!$F109=0,0,(COUNTIF('SERVIÇOS EXECUTADOS'!$I109:$DH109,DV$10)/'SERVIÇOS EXECUTADOS'!$F109*100))</f>
        <v>0</v>
      </c>
      <c r="DW109" s="62">
        <f>IF('SERVIÇOS EXECUTADOS'!$F109=0,0,(COUNTIF('SERVIÇOS EXECUTADOS'!$I109:$DH109,DW$10)/'SERVIÇOS EXECUTADOS'!$F109*100))</f>
        <v>0</v>
      </c>
      <c r="DX109" s="62">
        <f>IF('SERVIÇOS EXECUTADOS'!$F109=0,0,(COUNTIF('SERVIÇOS EXECUTADOS'!$I109:$DH109,DX$10)/'SERVIÇOS EXECUTADOS'!$F109*100))</f>
        <v>0</v>
      </c>
      <c r="DY109" s="62">
        <f>IF('SERVIÇOS EXECUTADOS'!$F109=0,0,(COUNTIF('SERVIÇOS EXECUTADOS'!$I109:$DH109,DY$10)/'SERVIÇOS EXECUTADOS'!$F109*100))</f>
        <v>0</v>
      </c>
      <c r="DZ109" s="62">
        <f>IF('SERVIÇOS EXECUTADOS'!$F109=0,0,(COUNTIF('SERVIÇOS EXECUTADOS'!$I109:$DH109,DZ$10)/'SERVIÇOS EXECUTADOS'!$F109*100))</f>
        <v>0</v>
      </c>
      <c r="EA109" s="62">
        <f>IF('SERVIÇOS EXECUTADOS'!$F109=0,0,(COUNTIF('SERVIÇOS EXECUTADOS'!$I109:$DH109,EA$10)/'SERVIÇOS EXECUTADOS'!$F109*100))</f>
        <v>0</v>
      </c>
      <c r="EB109" s="62">
        <f>IF('SERVIÇOS EXECUTADOS'!$F109=0,0,(COUNTIF('SERVIÇOS EXECUTADOS'!$I109:$DH109,EB$10)/'SERVIÇOS EXECUTADOS'!$F109*100))</f>
        <v>0</v>
      </c>
      <c r="EC109" s="62">
        <f>IF('SERVIÇOS EXECUTADOS'!$F109=0,0,(COUNTIF('SERVIÇOS EXECUTADOS'!$I109:$DH109,EC$10)/'SERVIÇOS EXECUTADOS'!$F109*100))</f>
        <v>0</v>
      </c>
      <c r="ED109" s="62">
        <f>IF('SERVIÇOS EXECUTADOS'!$F109=0,0,(COUNTIF('SERVIÇOS EXECUTADOS'!$I109:$DH109,ED$10)/'SERVIÇOS EXECUTADOS'!$F109*100))</f>
        <v>0</v>
      </c>
      <c r="EE109" s="62">
        <f>IF('SERVIÇOS EXECUTADOS'!$F109=0,0,(COUNTIF('SERVIÇOS EXECUTADOS'!$I109:$DH109,EE$10)/'SERVIÇOS EXECUTADOS'!$F109*100))</f>
        <v>0</v>
      </c>
      <c r="EF109" s="62">
        <f>IF('SERVIÇOS EXECUTADOS'!$F109=0,0,(COUNTIF('SERVIÇOS EXECUTADOS'!$I109:$DH109,EF$10)/'SERVIÇOS EXECUTADOS'!$F109*100))</f>
        <v>0</v>
      </c>
      <c r="EG109" s="62">
        <f>IF('SERVIÇOS EXECUTADOS'!$F109=0,0,(COUNTIF('SERVIÇOS EXECUTADOS'!$I109:$DH109,EG$10)/'SERVIÇOS EXECUTADOS'!$F109*100))</f>
        <v>0</v>
      </c>
      <c r="EH109" s="62">
        <f>IF('SERVIÇOS EXECUTADOS'!$F109=0,0,(COUNTIF('SERVIÇOS EXECUTADOS'!$I109:$DH109,EH$10)/'SERVIÇOS EXECUTADOS'!$F109*100))</f>
        <v>0</v>
      </c>
      <c r="EI109" s="62">
        <f>IF('SERVIÇOS EXECUTADOS'!$F109=0,0,(COUNTIF('SERVIÇOS EXECUTADOS'!$I109:$DH109,EI$10)/'SERVIÇOS EXECUTADOS'!$F109*100))</f>
        <v>0</v>
      </c>
      <c r="EJ109" s="62">
        <f>IF('SERVIÇOS EXECUTADOS'!$F109=0,0,(COUNTIF('SERVIÇOS EXECUTADOS'!$I109:$DH109,EJ$10)/'SERVIÇOS EXECUTADOS'!$F109*100))</f>
        <v>0</v>
      </c>
      <c r="EK109" s="62">
        <f>IF('SERVIÇOS EXECUTADOS'!$F109=0,0,(COUNTIF('SERVIÇOS EXECUTADOS'!$I109:$DH109,EK$10)/'SERVIÇOS EXECUTADOS'!$F109*100))</f>
        <v>0</v>
      </c>
      <c r="EL109" s="62">
        <f>IF('SERVIÇOS EXECUTADOS'!$F109=0,0,(COUNTIF('SERVIÇOS EXECUTADOS'!$I109:$DH109,EL$10)/'SERVIÇOS EXECUTADOS'!$F109*100))</f>
        <v>0</v>
      </c>
      <c r="EM109" s="62">
        <f>IF('SERVIÇOS EXECUTADOS'!$F109=0,0,(COUNTIF('SERVIÇOS EXECUTADOS'!$I109:$DH109,EM$10)/'SERVIÇOS EXECUTADOS'!$F109*100))</f>
        <v>0</v>
      </c>
      <c r="EN109" s="62">
        <f>IF('SERVIÇOS EXECUTADOS'!$F109=0,0,(COUNTIF('SERVIÇOS EXECUTADOS'!$I109:$DH109,EN$10)/'SERVIÇOS EXECUTADOS'!$F109*100))</f>
        <v>0</v>
      </c>
      <c r="EO109" s="62">
        <f>IF('SERVIÇOS EXECUTADOS'!$F109=0,0,(COUNTIF('SERVIÇOS EXECUTADOS'!$I109:$DH109,EO$10)/'SERVIÇOS EXECUTADOS'!$F109*100))</f>
        <v>0</v>
      </c>
      <c r="EP109" s="62">
        <f>IF('SERVIÇOS EXECUTADOS'!$F109=0,0,(COUNTIF('SERVIÇOS EXECUTADOS'!$I109:$DH109,EP$10)/'SERVIÇOS EXECUTADOS'!$F109*100))</f>
        <v>0</v>
      </c>
      <c r="EQ109" s="62">
        <f>IF('SERVIÇOS EXECUTADOS'!$F109=0,0,(COUNTIF('SERVIÇOS EXECUTADOS'!$I109:$DH109,EQ$10)/'SERVIÇOS EXECUTADOS'!$F109*100))</f>
        <v>0</v>
      </c>
      <c r="ER109" s="62">
        <f>IF('SERVIÇOS EXECUTADOS'!$F109=0,0,(COUNTIF('SERVIÇOS EXECUTADOS'!$I109:$DH109,ER$10)/'SERVIÇOS EXECUTADOS'!$F109*100))</f>
        <v>0</v>
      </c>
      <c r="ES109" s="62">
        <f>IF('SERVIÇOS EXECUTADOS'!$F109=0,0,(COUNTIF('SERVIÇOS EXECUTADOS'!$I109:$DH109,ES$10)/'SERVIÇOS EXECUTADOS'!$F109*100))</f>
        <v>0</v>
      </c>
      <c r="ET109" s="62">
        <f>IF('SERVIÇOS EXECUTADOS'!$F109=0,0,(COUNTIF('SERVIÇOS EXECUTADOS'!$I109:$DH109,ET$10)/'SERVIÇOS EXECUTADOS'!$F109*100))</f>
        <v>0</v>
      </c>
      <c r="EU109" s="62">
        <f>IF('SERVIÇOS EXECUTADOS'!$F109=0,0,(COUNTIF('SERVIÇOS EXECUTADOS'!$I109:$DH109,EU$10)/'SERVIÇOS EXECUTADOS'!$F109*100))</f>
        <v>0</v>
      </c>
      <c r="EV109" s="62">
        <f>IF('SERVIÇOS EXECUTADOS'!$F109=0,0,(COUNTIF('SERVIÇOS EXECUTADOS'!$I109:$DH109,EV$10)/'SERVIÇOS EXECUTADOS'!$F109*100))</f>
        <v>0</v>
      </c>
      <c r="EW109" s="62">
        <f>IF('SERVIÇOS EXECUTADOS'!$F109=0,0,(COUNTIF('SERVIÇOS EXECUTADOS'!$I109:$DH109,EW$10)/'SERVIÇOS EXECUTADOS'!$F109*100))</f>
        <v>0</v>
      </c>
    </row>
    <row r="110" spans="1:153" ht="12" customHeight="1" outlineLevel="2">
      <c r="A110" s="1"/>
      <c r="B110" s="197" t="s">
        <v>191</v>
      </c>
      <c r="C110" s="196" t="s">
        <v>195</v>
      </c>
      <c r="D110" s="485"/>
      <c r="E110" s="192">
        <f t="shared" si="31"/>
        <v>0</v>
      </c>
      <c r="F110" s="489"/>
      <c r="G110" s="271" t="s">
        <v>147</v>
      </c>
      <c r="H110" s="131">
        <f t="shared" si="39"/>
        <v>0</v>
      </c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9"/>
      <c r="CG110" s="59"/>
      <c r="CH110" s="59"/>
      <c r="CI110" s="59"/>
      <c r="CJ110" s="59"/>
      <c r="CK110" s="59"/>
      <c r="CL110" s="59"/>
      <c r="CM110" s="59"/>
      <c r="CN110" s="59"/>
      <c r="CO110" s="59"/>
      <c r="CP110" s="59"/>
      <c r="CQ110" s="59"/>
      <c r="CR110" s="59"/>
      <c r="CS110" s="59"/>
      <c r="CT110" s="59"/>
      <c r="CU110" s="59"/>
      <c r="CV110" s="59"/>
      <c r="CW110" s="59"/>
      <c r="CX110" s="59"/>
      <c r="CY110" s="59"/>
      <c r="CZ110" s="59"/>
      <c r="DA110" s="59"/>
      <c r="DB110" s="59"/>
      <c r="DC110" s="59"/>
      <c r="DD110" s="59"/>
      <c r="DE110" s="59"/>
      <c r="DF110" s="59"/>
      <c r="DG110" s="59"/>
      <c r="DH110" s="59"/>
      <c r="DI110" s="60">
        <f t="shared" si="45"/>
        <v>0</v>
      </c>
      <c r="DJ110" s="61">
        <f t="shared" si="46"/>
        <v>0</v>
      </c>
      <c r="DK110" s="61">
        <f t="shared" si="47"/>
        <v>0</v>
      </c>
      <c r="DL110" s="62">
        <f t="shared" si="48"/>
        <v>0</v>
      </c>
      <c r="DM110" s="62">
        <f t="shared" si="37"/>
        <v>0</v>
      </c>
      <c r="DN110" s="64" t="str">
        <f t="shared" si="49"/>
        <v/>
      </c>
      <c r="DO110" s="252" t="b">
        <f t="shared" si="32"/>
        <v>0</v>
      </c>
      <c r="DP110" s="188"/>
      <c r="DS110" s="62">
        <f>IF('SERVIÇOS EXECUTADOS'!$F110=0,0,(COUNTIF('SERVIÇOS EXECUTADOS'!$I110:$DH110,DS$10)/'SERVIÇOS EXECUTADOS'!$F110*100))</f>
        <v>0</v>
      </c>
      <c r="DT110" s="62">
        <f>IF('SERVIÇOS EXECUTADOS'!$F110=0,0,(COUNTIF('SERVIÇOS EXECUTADOS'!$I110:$DH110,DT$10)/'SERVIÇOS EXECUTADOS'!$F110*100))</f>
        <v>0</v>
      </c>
      <c r="DU110" s="62">
        <f>IF('SERVIÇOS EXECUTADOS'!$F110=0,0,(COUNTIF('SERVIÇOS EXECUTADOS'!$I110:$DH110,DU$10)/'SERVIÇOS EXECUTADOS'!$F110*100))</f>
        <v>0</v>
      </c>
      <c r="DV110" s="62">
        <f>IF('SERVIÇOS EXECUTADOS'!$F110=0,0,(COUNTIF('SERVIÇOS EXECUTADOS'!$I110:$DH110,DV$10)/'SERVIÇOS EXECUTADOS'!$F110*100))</f>
        <v>0</v>
      </c>
      <c r="DW110" s="62">
        <f>IF('SERVIÇOS EXECUTADOS'!$F110=0,0,(COUNTIF('SERVIÇOS EXECUTADOS'!$I110:$DH110,DW$10)/'SERVIÇOS EXECUTADOS'!$F110*100))</f>
        <v>0</v>
      </c>
      <c r="DX110" s="62">
        <f>IF('SERVIÇOS EXECUTADOS'!$F110=0,0,(COUNTIF('SERVIÇOS EXECUTADOS'!$I110:$DH110,DX$10)/'SERVIÇOS EXECUTADOS'!$F110*100))</f>
        <v>0</v>
      </c>
      <c r="DY110" s="62">
        <f>IF('SERVIÇOS EXECUTADOS'!$F110=0,0,(COUNTIF('SERVIÇOS EXECUTADOS'!$I110:$DH110,DY$10)/'SERVIÇOS EXECUTADOS'!$F110*100))</f>
        <v>0</v>
      </c>
      <c r="DZ110" s="62">
        <f>IF('SERVIÇOS EXECUTADOS'!$F110=0,0,(COUNTIF('SERVIÇOS EXECUTADOS'!$I110:$DH110,DZ$10)/'SERVIÇOS EXECUTADOS'!$F110*100))</f>
        <v>0</v>
      </c>
      <c r="EA110" s="62">
        <f>IF('SERVIÇOS EXECUTADOS'!$F110=0,0,(COUNTIF('SERVIÇOS EXECUTADOS'!$I110:$DH110,EA$10)/'SERVIÇOS EXECUTADOS'!$F110*100))</f>
        <v>0</v>
      </c>
      <c r="EB110" s="62">
        <f>IF('SERVIÇOS EXECUTADOS'!$F110=0,0,(COUNTIF('SERVIÇOS EXECUTADOS'!$I110:$DH110,EB$10)/'SERVIÇOS EXECUTADOS'!$F110*100))</f>
        <v>0</v>
      </c>
      <c r="EC110" s="62">
        <f>IF('SERVIÇOS EXECUTADOS'!$F110=0,0,(COUNTIF('SERVIÇOS EXECUTADOS'!$I110:$DH110,EC$10)/'SERVIÇOS EXECUTADOS'!$F110*100))</f>
        <v>0</v>
      </c>
      <c r="ED110" s="62">
        <f>IF('SERVIÇOS EXECUTADOS'!$F110=0,0,(COUNTIF('SERVIÇOS EXECUTADOS'!$I110:$DH110,ED$10)/'SERVIÇOS EXECUTADOS'!$F110*100))</f>
        <v>0</v>
      </c>
      <c r="EE110" s="62">
        <f>IF('SERVIÇOS EXECUTADOS'!$F110=0,0,(COUNTIF('SERVIÇOS EXECUTADOS'!$I110:$DH110,EE$10)/'SERVIÇOS EXECUTADOS'!$F110*100))</f>
        <v>0</v>
      </c>
      <c r="EF110" s="62">
        <f>IF('SERVIÇOS EXECUTADOS'!$F110=0,0,(COUNTIF('SERVIÇOS EXECUTADOS'!$I110:$DH110,EF$10)/'SERVIÇOS EXECUTADOS'!$F110*100))</f>
        <v>0</v>
      </c>
      <c r="EG110" s="62">
        <f>IF('SERVIÇOS EXECUTADOS'!$F110=0,0,(COUNTIF('SERVIÇOS EXECUTADOS'!$I110:$DH110,EG$10)/'SERVIÇOS EXECUTADOS'!$F110*100))</f>
        <v>0</v>
      </c>
      <c r="EH110" s="62">
        <f>IF('SERVIÇOS EXECUTADOS'!$F110=0,0,(COUNTIF('SERVIÇOS EXECUTADOS'!$I110:$DH110,EH$10)/'SERVIÇOS EXECUTADOS'!$F110*100))</f>
        <v>0</v>
      </c>
      <c r="EI110" s="62">
        <f>IF('SERVIÇOS EXECUTADOS'!$F110=0,0,(COUNTIF('SERVIÇOS EXECUTADOS'!$I110:$DH110,EI$10)/'SERVIÇOS EXECUTADOS'!$F110*100))</f>
        <v>0</v>
      </c>
      <c r="EJ110" s="62">
        <f>IF('SERVIÇOS EXECUTADOS'!$F110=0,0,(COUNTIF('SERVIÇOS EXECUTADOS'!$I110:$DH110,EJ$10)/'SERVIÇOS EXECUTADOS'!$F110*100))</f>
        <v>0</v>
      </c>
      <c r="EK110" s="62">
        <f>IF('SERVIÇOS EXECUTADOS'!$F110=0,0,(COUNTIF('SERVIÇOS EXECUTADOS'!$I110:$DH110,EK$10)/'SERVIÇOS EXECUTADOS'!$F110*100))</f>
        <v>0</v>
      </c>
      <c r="EL110" s="62">
        <f>IF('SERVIÇOS EXECUTADOS'!$F110=0,0,(COUNTIF('SERVIÇOS EXECUTADOS'!$I110:$DH110,EL$10)/'SERVIÇOS EXECUTADOS'!$F110*100))</f>
        <v>0</v>
      </c>
      <c r="EM110" s="62">
        <f>IF('SERVIÇOS EXECUTADOS'!$F110=0,0,(COUNTIF('SERVIÇOS EXECUTADOS'!$I110:$DH110,EM$10)/'SERVIÇOS EXECUTADOS'!$F110*100))</f>
        <v>0</v>
      </c>
      <c r="EN110" s="62">
        <f>IF('SERVIÇOS EXECUTADOS'!$F110=0,0,(COUNTIF('SERVIÇOS EXECUTADOS'!$I110:$DH110,EN$10)/'SERVIÇOS EXECUTADOS'!$F110*100))</f>
        <v>0</v>
      </c>
      <c r="EO110" s="62">
        <f>IF('SERVIÇOS EXECUTADOS'!$F110=0,0,(COUNTIF('SERVIÇOS EXECUTADOS'!$I110:$DH110,EO$10)/'SERVIÇOS EXECUTADOS'!$F110*100))</f>
        <v>0</v>
      </c>
      <c r="EP110" s="62">
        <f>IF('SERVIÇOS EXECUTADOS'!$F110=0,0,(COUNTIF('SERVIÇOS EXECUTADOS'!$I110:$DH110,EP$10)/'SERVIÇOS EXECUTADOS'!$F110*100))</f>
        <v>0</v>
      </c>
      <c r="EQ110" s="62">
        <f>IF('SERVIÇOS EXECUTADOS'!$F110=0,0,(COUNTIF('SERVIÇOS EXECUTADOS'!$I110:$DH110,EQ$10)/'SERVIÇOS EXECUTADOS'!$F110*100))</f>
        <v>0</v>
      </c>
      <c r="ER110" s="62">
        <f>IF('SERVIÇOS EXECUTADOS'!$F110=0,0,(COUNTIF('SERVIÇOS EXECUTADOS'!$I110:$DH110,ER$10)/'SERVIÇOS EXECUTADOS'!$F110*100))</f>
        <v>0</v>
      </c>
      <c r="ES110" s="62">
        <f>IF('SERVIÇOS EXECUTADOS'!$F110=0,0,(COUNTIF('SERVIÇOS EXECUTADOS'!$I110:$DH110,ES$10)/'SERVIÇOS EXECUTADOS'!$F110*100))</f>
        <v>0</v>
      </c>
      <c r="ET110" s="62">
        <f>IF('SERVIÇOS EXECUTADOS'!$F110=0,0,(COUNTIF('SERVIÇOS EXECUTADOS'!$I110:$DH110,ET$10)/'SERVIÇOS EXECUTADOS'!$F110*100))</f>
        <v>0</v>
      </c>
      <c r="EU110" s="62">
        <f>IF('SERVIÇOS EXECUTADOS'!$F110=0,0,(COUNTIF('SERVIÇOS EXECUTADOS'!$I110:$DH110,EU$10)/'SERVIÇOS EXECUTADOS'!$F110*100))</f>
        <v>0</v>
      </c>
      <c r="EV110" s="62">
        <f>IF('SERVIÇOS EXECUTADOS'!$F110=0,0,(COUNTIF('SERVIÇOS EXECUTADOS'!$I110:$DH110,EV$10)/'SERVIÇOS EXECUTADOS'!$F110*100))</f>
        <v>0</v>
      </c>
      <c r="EW110" s="62">
        <f>IF('SERVIÇOS EXECUTADOS'!$F110=0,0,(COUNTIF('SERVIÇOS EXECUTADOS'!$I110:$DH110,EW$10)/'SERVIÇOS EXECUTADOS'!$F110*100))</f>
        <v>0</v>
      </c>
    </row>
    <row r="111" spans="1:153" ht="12" customHeight="1" outlineLevel="2">
      <c r="A111" s="1"/>
      <c r="B111" s="197" t="s">
        <v>187</v>
      </c>
      <c r="C111" s="196" t="s">
        <v>153</v>
      </c>
      <c r="D111" s="485"/>
      <c r="E111" s="192">
        <f t="shared" si="31"/>
        <v>0</v>
      </c>
      <c r="F111" s="489"/>
      <c r="G111" s="271" t="s">
        <v>122</v>
      </c>
      <c r="H111" s="132">
        <f t="shared" si="39"/>
        <v>0</v>
      </c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  <c r="CG111" s="59"/>
      <c r="CH111" s="59"/>
      <c r="CI111" s="59"/>
      <c r="CJ111" s="59"/>
      <c r="CK111" s="59"/>
      <c r="CL111" s="59"/>
      <c r="CM111" s="59"/>
      <c r="CN111" s="59"/>
      <c r="CO111" s="59"/>
      <c r="CP111" s="59"/>
      <c r="CQ111" s="59"/>
      <c r="CR111" s="59"/>
      <c r="CS111" s="59"/>
      <c r="CT111" s="59"/>
      <c r="CU111" s="59"/>
      <c r="CV111" s="59"/>
      <c r="CW111" s="59"/>
      <c r="CX111" s="59"/>
      <c r="CY111" s="59"/>
      <c r="CZ111" s="59"/>
      <c r="DA111" s="59"/>
      <c r="DB111" s="59"/>
      <c r="DC111" s="59"/>
      <c r="DD111" s="59"/>
      <c r="DE111" s="59"/>
      <c r="DF111" s="59"/>
      <c r="DG111" s="59"/>
      <c r="DH111" s="59"/>
      <c r="DI111" s="60">
        <f t="shared" si="45"/>
        <v>0</v>
      </c>
      <c r="DJ111" s="61">
        <f t="shared" si="46"/>
        <v>0</v>
      </c>
      <c r="DK111" s="61">
        <f t="shared" si="47"/>
        <v>0</v>
      </c>
      <c r="DL111" s="62">
        <f t="shared" si="48"/>
        <v>0</v>
      </c>
      <c r="DM111" s="62">
        <f t="shared" si="37"/>
        <v>0</v>
      </c>
      <c r="DN111" s="64" t="str">
        <f t="shared" si="49"/>
        <v/>
      </c>
      <c r="DO111" s="252" t="b">
        <f t="shared" si="32"/>
        <v>0</v>
      </c>
      <c r="DP111" s="188"/>
      <c r="DS111" s="62">
        <f>IF('SERVIÇOS EXECUTADOS'!$F111=0,0,(COUNTIF('SERVIÇOS EXECUTADOS'!$I111:$DH111,DS$10)/'SERVIÇOS EXECUTADOS'!$F111*100))</f>
        <v>0</v>
      </c>
      <c r="DT111" s="62">
        <f>IF('SERVIÇOS EXECUTADOS'!$F111=0,0,(COUNTIF('SERVIÇOS EXECUTADOS'!$I111:$DH111,DT$10)/'SERVIÇOS EXECUTADOS'!$F111*100))</f>
        <v>0</v>
      </c>
      <c r="DU111" s="62">
        <f>IF('SERVIÇOS EXECUTADOS'!$F111=0,0,(COUNTIF('SERVIÇOS EXECUTADOS'!$I111:$DH111,DU$10)/'SERVIÇOS EXECUTADOS'!$F111*100))</f>
        <v>0</v>
      </c>
      <c r="DV111" s="62">
        <f>IF('SERVIÇOS EXECUTADOS'!$F111=0,0,(COUNTIF('SERVIÇOS EXECUTADOS'!$I111:$DH111,DV$10)/'SERVIÇOS EXECUTADOS'!$F111*100))</f>
        <v>0</v>
      </c>
      <c r="DW111" s="62">
        <f>IF('SERVIÇOS EXECUTADOS'!$F111=0,0,(COUNTIF('SERVIÇOS EXECUTADOS'!$I111:$DH111,DW$10)/'SERVIÇOS EXECUTADOS'!$F111*100))</f>
        <v>0</v>
      </c>
      <c r="DX111" s="62">
        <f>IF('SERVIÇOS EXECUTADOS'!$F111=0,0,(COUNTIF('SERVIÇOS EXECUTADOS'!$I111:$DH111,DX$10)/'SERVIÇOS EXECUTADOS'!$F111*100))</f>
        <v>0</v>
      </c>
      <c r="DY111" s="62">
        <f>IF('SERVIÇOS EXECUTADOS'!$F111=0,0,(COUNTIF('SERVIÇOS EXECUTADOS'!$I111:$DH111,DY$10)/'SERVIÇOS EXECUTADOS'!$F111*100))</f>
        <v>0</v>
      </c>
      <c r="DZ111" s="62">
        <f>IF('SERVIÇOS EXECUTADOS'!$F111=0,0,(COUNTIF('SERVIÇOS EXECUTADOS'!$I111:$DH111,DZ$10)/'SERVIÇOS EXECUTADOS'!$F111*100))</f>
        <v>0</v>
      </c>
      <c r="EA111" s="62">
        <f>IF('SERVIÇOS EXECUTADOS'!$F111=0,0,(COUNTIF('SERVIÇOS EXECUTADOS'!$I111:$DH111,EA$10)/'SERVIÇOS EXECUTADOS'!$F111*100))</f>
        <v>0</v>
      </c>
      <c r="EB111" s="62">
        <f>IF('SERVIÇOS EXECUTADOS'!$F111=0,0,(COUNTIF('SERVIÇOS EXECUTADOS'!$I111:$DH111,EB$10)/'SERVIÇOS EXECUTADOS'!$F111*100))</f>
        <v>0</v>
      </c>
      <c r="EC111" s="62">
        <f>IF('SERVIÇOS EXECUTADOS'!$F111=0,0,(COUNTIF('SERVIÇOS EXECUTADOS'!$I111:$DH111,EC$10)/'SERVIÇOS EXECUTADOS'!$F111*100))</f>
        <v>0</v>
      </c>
      <c r="ED111" s="62">
        <f>IF('SERVIÇOS EXECUTADOS'!$F111=0,0,(COUNTIF('SERVIÇOS EXECUTADOS'!$I111:$DH111,ED$10)/'SERVIÇOS EXECUTADOS'!$F111*100))</f>
        <v>0</v>
      </c>
      <c r="EE111" s="62">
        <f>IF('SERVIÇOS EXECUTADOS'!$F111=0,0,(COUNTIF('SERVIÇOS EXECUTADOS'!$I111:$DH111,EE$10)/'SERVIÇOS EXECUTADOS'!$F111*100))</f>
        <v>0</v>
      </c>
      <c r="EF111" s="62">
        <f>IF('SERVIÇOS EXECUTADOS'!$F111=0,0,(COUNTIF('SERVIÇOS EXECUTADOS'!$I111:$DH111,EF$10)/'SERVIÇOS EXECUTADOS'!$F111*100))</f>
        <v>0</v>
      </c>
      <c r="EG111" s="62">
        <f>IF('SERVIÇOS EXECUTADOS'!$F111=0,0,(COUNTIF('SERVIÇOS EXECUTADOS'!$I111:$DH111,EG$10)/'SERVIÇOS EXECUTADOS'!$F111*100))</f>
        <v>0</v>
      </c>
      <c r="EH111" s="62">
        <f>IF('SERVIÇOS EXECUTADOS'!$F111=0,0,(COUNTIF('SERVIÇOS EXECUTADOS'!$I111:$DH111,EH$10)/'SERVIÇOS EXECUTADOS'!$F111*100))</f>
        <v>0</v>
      </c>
      <c r="EI111" s="62">
        <f>IF('SERVIÇOS EXECUTADOS'!$F111=0,0,(COUNTIF('SERVIÇOS EXECUTADOS'!$I111:$DH111,EI$10)/'SERVIÇOS EXECUTADOS'!$F111*100))</f>
        <v>0</v>
      </c>
      <c r="EJ111" s="62">
        <f>IF('SERVIÇOS EXECUTADOS'!$F111=0,0,(COUNTIF('SERVIÇOS EXECUTADOS'!$I111:$DH111,EJ$10)/'SERVIÇOS EXECUTADOS'!$F111*100))</f>
        <v>0</v>
      </c>
      <c r="EK111" s="62">
        <f>IF('SERVIÇOS EXECUTADOS'!$F111=0,0,(COUNTIF('SERVIÇOS EXECUTADOS'!$I111:$DH111,EK$10)/'SERVIÇOS EXECUTADOS'!$F111*100))</f>
        <v>0</v>
      </c>
      <c r="EL111" s="62">
        <f>IF('SERVIÇOS EXECUTADOS'!$F111=0,0,(COUNTIF('SERVIÇOS EXECUTADOS'!$I111:$DH111,EL$10)/'SERVIÇOS EXECUTADOS'!$F111*100))</f>
        <v>0</v>
      </c>
      <c r="EM111" s="62">
        <f>IF('SERVIÇOS EXECUTADOS'!$F111=0,0,(COUNTIF('SERVIÇOS EXECUTADOS'!$I111:$DH111,EM$10)/'SERVIÇOS EXECUTADOS'!$F111*100))</f>
        <v>0</v>
      </c>
      <c r="EN111" s="62">
        <f>IF('SERVIÇOS EXECUTADOS'!$F111=0,0,(COUNTIF('SERVIÇOS EXECUTADOS'!$I111:$DH111,EN$10)/'SERVIÇOS EXECUTADOS'!$F111*100))</f>
        <v>0</v>
      </c>
      <c r="EO111" s="62">
        <f>IF('SERVIÇOS EXECUTADOS'!$F111=0,0,(COUNTIF('SERVIÇOS EXECUTADOS'!$I111:$DH111,EO$10)/'SERVIÇOS EXECUTADOS'!$F111*100))</f>
        <v>0</v>
      </c>
      <c r="EP111" s="62">
        <f>IF('SERVIÇOS EXECUTADOS'!$F111=0,0,(COUNTIF('SERVIÇOS EXECUTADOS'!$I111:$DH111,EP$10)/'SERVIÇOS EXECUTADOS'!$F111*100))</f>
        <v>0</v>
      </c>
      <c r="EQ111" s="62">
        <f>IF('SERVIÇOS EXECUTADOS'!$F111=0,0,(COUNTIF('SERVIÇOS EXECUTADOS'!$I111:$DH111,EQ$10)/'SERVIÇOS EXECUTADOS'!$F111*100))</f>
        <v>0</v>
      </c>
      <c r="ER111" s="62">
        <f>IF('SERVIÇOS EXECUTADOS'!$F111=0,0,(COUNTIF('SERVIÇOS EXECUTADOS'!$I111:$DH111,ER$10)/'SERVIÇOS EXECUTADOS'!$F111*100))</f>
        <v>0</v>
      </c>
      <c r="ES111" s="62">
        <f>IF('SERVIÇOS EXECUTADOS'!$F111=0,0,(COUNTIF('SERVIÇOS EXECUTADOS'!$I111:$DH111,ES$10)/'SERVIÇOS EXECUTADOS'!$F111*100))</f>
        <v>0</v>
      </c>
      <c r="ET111" s="62">
        <f>IF('SERVIÇOS EXECUTADOS'!$F111=0,0,(COUNTIF('SERVIÇOS EXECUTADOS'!$I111:$DH111,ET$10)/'SERVIÇOS EXECUTADOS'!$F111*100))</f>
        <v>0</v>
      </c>
      <c r="EU111" s="62">
        <f>IF('SERVIÇOS EXECUTADOS'!$F111=0,0,(COUNTIF('SERVIÇOS EXECUTADOS'!$I111:$DH111,EU$10)/'SERVIÇOS EXECUTADOS'!$F111*100))</f>
        <v>0</v>
      </c>
      <c r="EV111" s="62">
        <f>IF('SERVIÇOS EXECUTADOS'!$F111=0,0,(COUNTIF('SERVIÇOS EXECUTADOS'!$I111:$DH111,EV$10)/'SERVIÇOS EXECUTADOS'!$F111*100))</f>
        <v>0</v>
      </c>
      <c r="EW111" s="62">
        <f>IF('SERVIÇOS EXECUTADOS'!$F111=0,0,(COUNTIF('SERVIÇOS EXECUTADOS'!$I111:$DH111,EW$10)/'SERVIÇOS EXECUTADOS'!$F111*100))</f>
        <v>0</v>
      </c>
    </row>
    <row r="112" spans="1:153" ht="12" customHeight="1" outlineLevel="2">
      <c r="A112" s="1"/>
      <c r="B112" s="197" t="s">
        <v>189</v>
      </c>
      <c r="C112" s="196" t="s">
        <v>196</v>
      </c>
      <c r="D112" s="485"/>
      <c r="E112" s="192">
        <f t="shared" si="31"/>
        <v>0</v>
      </c>
      <c r="F112" s="489"/>
      <c r="G112" s="271" t="s">
        <v>122</v>
      </c>
      <c r="H112" s="132">
        <f t="shared" si="39"/>
        <v>0</v>
      </c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9"/>
      <c r="CV112" s="59"/>
      <c r="CW112" s="59"/>
      <c r="CX112" s="59"/>
      <c r="CY112" s="59"/>
      <c r="CZ112" s="59"/>
      <c r="DA112" s="59"/>
      <c r="DB112" s="59"/>
      <c r="DC112" s="59"/>
      <c r="DD112" s="59"/>
      <c r="DE112" s="59"/>
      <c r="DF112" s="59"/>
      <c r="DG112" s="59"/>
      <c r="DH112" s="59"/>
      <c r="DI112" s="60">
        <f t="shared" si="45"/>
        <v>0</v>
      </c>
      <c r="DJ112" s="61">
        <f t="shared" si="46"/>
        <v>0</v>
      </c>
      <c r="DK112" s="61">
        <f t="shared" si="47"/>
        <v>0</v>
      </c>
      <c r="DL112" s="62">
        <f t="shared" si="48"/>
        <v>0</v>
      </c>
      <c r="DM112" s="62">
        <f t="shared" si="37"/>
        <v>0</v>
      </c>
      <c r="DN112" s="64" t="str">
        <f t="shared" si="49"/>
        <v/>
      </c>
      <c r="DO112" s="252" t="b">
        <f t="shared" si="32"/>
        <v>0</v>
      </c>
      <c r="DP112" s="188"/>
      <c r="DS112" s="62">
        <f>IF('SERVIÇOS EXECUTADOS'!$F112=0,0,(COUNTIF('SERVIÇOS EXECUTADOS'!$I112:$DH112,DS$10)/'SERVIÇOS EXECUTADOS'!$F112*100))</f>
        <v>0</v>
      </c>
      <c r="DT112" s="62">
        <f>IF('SERVIÇOS EXECUTADOS'!$F112=0,0,(COUNTIF('SERVIÇOS EXECUTADOS'!$I112:$DH112,DT$10)/'SERVIÇOS EXECUTADOS'!$F112*100))</f>
        <v>0</v>
      </c>
      <c r="DU112" s="62">
        <f>IF('SERVIÇOS EXECUTADOS'!$F112=0,0,(COUNTIF('SERVIÇOS EXECUTADOS'!$I112:$DH112,DU$10)/'SERVIÇOS EXECUTADOS'!$F112*100))</f>
        <v>0</v>
      </c>
      <c r="DV112" s="62">
        <f>IF('SERVIÇOS EXECUTADOS'!$F112=0,0,(COUNTIF('SERVIÇOS EXECUTADOS'!$I112:$DH112,DV$10)/'SERVIÇOS EXECUTADOS'!$F112*100))</f>
        <v>0</v>
      </c>
      <c r="DW112" s="62">
        <f>IF('SERVIÇOS EXECUTADOS'!$F112=0,0,(COUNTIF('SERVIÇOS EXECUTADOS'!$I112:$DH112,DW$10)/'SERVIÇOS EXECUTADOS'!$F112*100))</f>
        <v>0</v>
      </c>
      <c r="DX112" s="62">
        <f>IF('SERVIÇOS EXECUTADOS'!$F112=0,0,(COUNTIF('SERVIÇOS EXECUTADOS'!$I112:$DH112,DX$10)/'SERVIÇOS EXECUTADOS'!$F112*100))</f>
        <v>0</v>
      </c>
      <c r="DY112" s="62">
        <f>IF('SERVIÇOS EXECUTADOS'!$F112=0,0,(COUNTIF('SERVIÇOS EXECUTADOS'!$I112:$DH112,DY$10)/'SERVIÇOS EXECUTADOS'!$F112*100))</f>
        <v>0</v>
      </c>
      <c r="DZ112" s="62">
        <f>IF('SERVIÇOS EXECUTADOS'!$F112=0,0,(COUNTIF('SERVIÇOS EXECUTADOS'!$I112:$DH112,DZ$10)/'SERVIÇOS EXECUTADOS'!$F112*100))</f>
        <v>0</v>
      </c>
      <c r="EA112" s="62">
        <f>IF('SERVIÇOS EXECUTADOS'!$F112=0,0,(COUNTIF('SERVIÇOS EXECUTADOS'!$I112:$DH112,EA$10)/'SERVIÇOS EXECUTADOS'!$F112*100))</f>
        <v>0</v>
      </c>
      <c r="EB112" s="62">
        <f>IF('SERVIÇOS EXECUTADOS'!$F112=0,0,(COUNTIF('SERVIÇOS EXECUTADOS'!$I112:$DH112,EB$10)/'SERVIÇOS EXECUTADOS'!$F112*100))</f>
        <v>0</v>
      </c>
      <c r="EC112" s="62">
        <f>IF('SERVIÇOS EXECUTADOS'!$F112=0,0,(COUNTIF('SERVIÇOS EXECUTADOS'!$I112:$DH112,EC$10)/'SERVIÇOS EXECUTADOS'!$F112*100))</f>
        <v>0</v>
      </c>
      <c r="ED112" s="62">
        <f>IF('SERVIÇOS EXECUTADOS'!$F112=0,0,(COUNTIF('SERVIÇOS EXECUTADOS'!$I112:$DH112,ED$10)/'SERVIÇOS EXECUTADOS'!$F112*100))</f>
        <v>0</v>
      </c>
      <c r="EE112" s="62">
        <f>IF('SERVIÇOS EXECUTADOS'!$F112=0,0,(COUNTIF('SERVIÇOS EXECUTADOS'!$I112:$DH112,EE$10)/'SERVIÇOS EXECUTADOS'!$F112*100))</f>
        <v>0</v>
      </c>
      <c r="EF112" s="62">
        <f>IF('SERVIÇOS EXECUTADOS'!$F112=0,0,(COUNTIF('SERVIÇOS EXECUTADOS'!$I112:$DH112,EF$10)/'SERVIÇOS EXECUTADOS'!$F112*100))</f>
        <v>0</v>
      </c>
      <c r="EG112" s="62">
        <f>IF('SERVIÇOS EXECUTADOS'!$F112=0,0,(COUNTIF('SERVIÇOS EXECUTADOS'!$I112:$DH112,EG$10)/'SERVIÇOS EXECUTADOS'!$F112*100))</f>
        <v>0</v>
      </c>
      <c r="EH112" s="62">
        <f>IF('SERVIÇOS EXECUTADOS'!$F112=0,0,(COUNTIF('SERVIÇOS EXECUTADOS'!$I112:$DH112,EH$10)/'SERVIÇOS EXECUTADOS'!$F112*100))</f>
        <v>0</v>
      </c>
      <c r="EI112" s="62">
        <f>IF('SERVIÇOS EXECUTADOS'!$F112=0,0,(COUNTIF('SERVIÇOS EXECUTADOS'!$I112:$DH112,EI$10)/'SERVIÇOS EXECUTADOS'!$F112*100))</f>
        <v>0</v>
      </c>
      <c r="EJ112" s="62">
        <f>IF('SERVIÇOS EXECUTADOS'!$F112=0,0,(COUNTIF('SERVIÇOS EXECUTADOS'!$I112:$DH112,EJ$10)/'SERVIÇOS EXECUTADOS'!$F112*100))</f>
        <v>0</v>
      </c>
      <c r="EK112" s="62">
        <f>IF('SERVIÇOS EXECUTADOS'!$F112=0,0,(COUNTIF('SERVIÇOS EXECUTADOS'!$I112:$DH112,EK$10)/'SERVIÇOS EXECUTADOS'!$F112*100))</f>
        <v>0</v>
      </c>
      <c r="EL112" s="62">
        <f>IF('SERVIÇOS EXECUTADOS'!$F112=0,0,(COUNTIF('SERVIÇOS EXECUTADOS'!$I112:$DH112,EL$10)/'SERVIÇOS EXECUTADOS'!$F112*100))</f>
        <v>0</v>
      </c>
      <c r="EM112" s="62">
        <f>IF('SERVIÇOS EXECUTADOS'!$F112=0,0,(COUNTIF('SERVIÇOS EXECUTADOS'!$I112:$DH112,EM$10)/'SERVIÇOS EXECUTADOS'!$F112*100))</f>
        <v>0</v>
      </c>
      <c r="EN112" s="62">
        <f>IF('SERVIÇOS EXECUTADOS'!$F112=0,0,(COUNTIF('SERVIÇOS EXECUTADOS'!$I112:$DH112,EN$10)/'SERVIÇOS EXECUTADOS'!$F112*100))</f>
        <v>0</v>
      </c>
      <c r="EO112" s="62">
        <f>IF('SERVIÇOS EXECUTADOS'!$F112=0,0,(COUNTIF('SERVIÇOS EXECUTADOS'!$I112:$DH112,EO$10)/'SERVIÇOS EXECUTADOS'!$F112*100))</f>
        <v>0</v>
      </c>
      <c r="EP112" s="62">
        <f>IF('SERVIÇOS EXECUTADOS'!$F112=0,0,(COUNTIF('SERVIÇOS EXECUTADOS'!$I112:$DH112,EP$10)/'SERVIÇOS EXECUTADOS'!$F112*100))</f>
        <v>0</v>
      </c>
      <c r="EQ112" s="62">
        <f>IF('SERVIÇOS EXECUTADOS'!$F112=0,0,(COUNTIF('SERVIÇOS EXECUTADOS'!$I112:$DH112,EQ$10)/'SERVIÇOS EXECUTADOS'!$F112*100))</f>
        <v>0</v>
      </c>
      <c r="ER112" s="62">
        <f>IF('SERVIÇOS EXECUTADOS'!$F112=0,0,(COUNTIF('SERVIÇOS EXECUTADOS'!$I112:$DH112,ER$10)/'SERVIÇOS EXECUTADOS'!$F112*100))</f>
        <v>0</v>
      </c>
      <c r="ES112" s="62">
        <f>IF('SERVIÇOS EXECUTADOS'!$F112=0,0,(COUNTIF('SERVIÇOS EXECUTADOS'!$I112:$DH112,ES$10)/'SERVIÇOS EXECUTADOS'!$F112*100))</f>
        <v>0</v>
      </c>
      <c r="ET112" s="62">
        <f>IF('SERVIÇOS EXECUTADOS'!$F112=0,0,(COUNTIF('SERVIÇOS EXECUTADOS'!$I112:$DH112,ET$10)/'SERVIÇOS EXECUTADOS'!$F112*100))</f>
        <v>0</v>
      </c>
      <c r="EU112" s="62">
        <f>IF('SERVIÇOS EXECUTADOS'!$F112=0,0,(COUNTIF('SERVIÇOS EXECUTADOS'!$I112:$DH112,EU$10)/'SERVIÇOS EXECUTADOS'!$F112*100))</f>
        <v>0</v>
      </c>
      <c r="EV112" s="62">
        <f>IF('SERVIÇOS EXECUTADOS'!$F112=0,0,(COUNTIF('SERVIÇOS EXECUTADOS'!$I112:$DH112,EV$10)/'SERVIÇOS EXECUTADOS'!$F112*100))</f>
        <v>0</v>
      </c>
      <c r="EW112" s="62">
        <f>IF('SERVIÇOS EXECUTADOS'!$F112=0,0,(COUNTIF('SERVIÇOS EXECUTADOS'!$I112:$DH112,EW$10)/'SERVIÇOS EXECUTADOS'!$F112*100))</f>
        <v>0</v>
      </c>
    </row>
    <row r="113" spans="1:153" ht="12" customHeight="1" outlineLevel="2">
      <c r="A113" s="1"/>
      <c r="B113" s="197" t="s">
        <v>191</v>
      </c>
      <c r="C113" s="196"/>
      <c r="D113" s="485"/>
      <c r="E113" s="192">
        <f t="shared" si="31"/>
        <v>0</v>
      </c>
      <c r="F113" s="489"/>
      <c r="G113" s="271" t="s">
        <v>147</v>
      </c>
      <c r="H113" s="131">
        <f t="shared" si="39"/>
        <v>0</v>
      </c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  <c r="CV113" s="59"/>
      <c r="CW113" s="59"/>
      <c r="CX113" s="59"/>
      <c r="CY113" s="59"/>
      <c r="CZ113" s="59"/>
      <c r="DA113" s="59"/>
      <c r="DB113" s="59"/>
      <c r="DC113" s="59"/>
      <c r="DD113" s="59"/>
      <c r="DE113" s="59"/>
      <c r="DF113" s="59"/>
      <c r="DG113" s="59"/>
      <c r="DH113" s="59"/>
      <c r="DI113" s="60">
        <f t="shared" si="45"/>
        <v>0</v>
      </c>
      <c r="DJ113" s="61">
        <f t="shared" si="46"/>
        <v>0</v>
      </c>
      <c r="DK113" s="61">
        <f t="shared" si="47"/>
        <v>0</v>
      </c>
      <c r="DL113" s="62">
        <f t="shared" si="48"/>
        <v>0</v>
      </c>
      <c r="DM113" s="62">
        <f t="shared" si="37"/>
        <v>0</v>
      </c>
      <c r="DN113" s="64" t="str">
        <f t="shared" si="49"/>
        <v/>
      </c>
      <c r="DO113" s="252" t="b">
        <f t="shared" si="32"/>
        <v>0</v>
      </c>
      <c r="DP113" s="188"/>
      <c r="DS113" s="62">
        <f>IF('SERVIÇOS EXECUTADOS'!$F113=0,0,(COUNTIF('SERVIÇOS EXECUTADOS'!$I113:$DH113,DS$10)/'SERVIÇOS EXECUTADOS'!$F113*100))</f>
        <v>0</v>
      </c>
      <c r="DT113" s="62">
        <f>IF('SERVIÇOS EXECUTADOS'!$F113=0,0,(COUNTIF('SERVIÇOS EXECUTADOS'!$I113:$DH113,DT$10)/'SERVIÇOS EXECUTADOS'!$F113*100))</f>
        <v>0</v>
      </c>
      <c r="DU113" s="62">
        <f>IF('SERVIÇOS EXECUTADOS'!$F113=0,0,(COUNTIF('SERVIÇOS EXECUTADOS'!$I113:$DH113,DU$10)/'SERVIÇOS EXECUTADOS'!$F113*100))</f>
        <v>0</v>
      </c>
      <c r="DV113" s="62">
        <f>IF('SERVIÇOS EXECUTADOS'!$F113=0,0,(COUNTIF('SERVIÇOS EXECUTADOS'!$I113:$DH113,DV$10)/'SERVIÇOS EXECUTADOS'!$F113*100))</f>
        <v>0</v>
      </c>
      <c r="DW113" s="62">
        <f>IF('SERVIÇOS EXECUTADOS'!$F113=0,0,(COUNTIF('SERVIÇOS EXECUTADOS'!$I113:$DH113,DW$10)/'SERVIÇOS EXECUTADOS'!$F113*100))</f>
        <v>0</v>
      </c>
      <c r="DX113" s="62">
        <f>IF('SERVIÇOS EXECUTADOS'!$F113=0,0,(COUNTIF('SERVIÇOS EXECUTADOS'!$I113:$DH113,DX$10)/'SERVIÇOS EXECUTADOS'!$F113*100))</f>
        <v>0</v>
      </c>
      <c r="DY113" s="62">
        <f>IF('SERVIÇOS EXECUTADOS'!$F113=0,0,(COUNTIF('SERVIÇOS EXECUTADOS'!$I113:$DH113,DY$10)/'SERVIÇOS EXECUTADOS'!$F113*100))</f>
        <v>0</v>
      </c>
      <c r="DZ113" s="62">
        <f>IF('SERVIÇOS EXECUTADOS'!$F113=0,0,(COUNTIF('SERVIÇOS EXECUTADOS'!$I113:$DH113,DZ$10)/'SERVIÇOS EXECUTADOS'!$F113*100))</f>
        <v>0</v>
      </c>
      <c r="EA113" s="62">
        <f>IF('SERVIÇOS EXECUTADOS'!$F113=0,0,(COUNTIF('SERVIÇOS EXECUTADOS'!$I113:$DH113,EA$10)/'SERVIÇOS EXECUTADOS'!$F113*100))</f>
        <v>0</v>
      </c>
      <c r="EB113" s="62">
        <f>IF('SERVIÇOS EXECUTADOS'!$F113=0,0,(COUNTIF('SERVIÇOS EXECUTADOS'!$I113:$DH113,EB$10)/'SERVIÇOS EXECUTADOS'!$F113*100))</f>
        <v>0</v>
      </c>
      <c r="EC113" s="62">
        <f>IF('SERVIÇOS EXECUTADOS'!$F113=0,0,(COUNTIF('SERVIÇOS EXECUTADOS'!$I113:$DH113,EC$10)/'SERVIÇOS EXECUTADOS'!$F113*100))</f>
        <v>0</v>
      </c>
      <c r="ED113" s="62">
        <f>IF('SERVIÇOS EXECUTADOS'!$F113=0,0,(COUNTIF('SERVIÇOS EXECUTADOS'!$I113:$DH113,ED$10)/'SERVIÇOS EXECUTADOS'!$F113*100))</f>
        <v>0</v>
      </c>
      <c r="EE113" s="62">
        <f>IF('SERVIÇOS EXECUTADOS'!$F113=0,0,(COUNTIF('SERVIÇOS EXECUTADOS'!$I113:$DH113,EE$10)/'SERVIÇOS EXECUTADOS'!$F113*100))</f>
        <v>0</v>
      </c>
      <c r="EF113" s="62">
        <f>IF('SERVIÇOS EXECUTADOS'!$F113=0,0,(COUNTIF('SERVIÇOS EXECUTADOS'!$I113:$DH113,EF$10)/'SERVIÇOS EXECUTADOS'!$F113*100))</f>
        <v>0</v>
      </c>
      <c r="EG113" s="62">
        <f>IF('SERVIÇOS EXECUTADOS'!$F113=0,0,(COUNTIF('SERVIÇOS EXECUTADOS'!$I113:$DH113,EG$10)/'SERVIÇOS EXECUTADOS'!$F113*100))</f>
        <v>0</v>
      </c>
      <c r="EH113" s="62">
        <f>IF('SERVIÇOS EXECUTADOS'!$F113=0,0,(COUNTIF('SERVIÇOS EXECUTADOS'!$I113:$DH113,EH$10)/'SERVIÇOS EXECUTADOS'!$F113*100))</f>
        <v>0</v>
      </c>
      <c r="EI113" s="62">
        <f>IF('SERVIÇOS EXECUTADOS'!$F113=0,0,(COUNTIF('SERVIÇOS EXECUTADOS'!$I113:$DH113,EI$10)/'SERVIÇOS EXECUTADOS'!$F113*100))</f>
        <v>0</v>
      </c>
      <c r="EJ113" s="62">
        <f>IF('SERVIÇOS EXECUTADOS'!$F113=0,0,(COUNTIF('SERVIÇOS EXECUTADOS'!$I113:$DH113,EJ$10)/'SERVIÇOS EXECUTADOS'!$F113*100))</f>
        <v>0</v>
      </c>
      <c r="EK113" s="62">
        <f>IF('SERVIÇOS EXECUTADOS'!$F113=0,0,(COUNTIF('SERVIÇOS EXECUTADOS'!$I113:$DH113,EK$10)/'SERVIÇOS EXECUTADOS'!$F113*100))</f>
        <v>0</v>
      </c>
      <c r="EL113" s="62">
        <f>IF('SERVIÇOS EXECUTADOS'!$F113=0,0,(COUNTIF('SERVIÇOS EXECUTADOS'!$I113:$DH113,EL$10)/'SERVIÇOS EXECUTADOS'!$F113*100))</f>
        <v>0</v>
      </c>
      <c r="EM113" s="62">
        <f>IF('SERVIÇOS EXECUTADOS'!$F113=0,0,(COUNTIF('SERVIÇOS EXECUTADOS'!$I113:$DH113,EM$10)/'SERVIÇOS EXECUTADOS'!$F113*100))</f>
        <v>0</v>
      </c>
      <c r="EN113" s="62">
        <f>IF('SERVIÇOS EXECUTADOS'!$F113=0,0,(COUNTIF('SERVIÇOS EXECUTADOS'!$I113:$DH113,EN$10)/'SERVIÇOS EXECUTADOS'!$F113*100))</f>
        <v>0</v>
      </c>
      <c r="EO113" s="62">
        <f>IF('SERVIÇOS EXECUTADOS'!$F113=0,0,(COUNTIF('SERVIÇOS EXECUTADOS'!$I113:$DH113,EO$10)/'SERVIÇOS EXECUTADOS'!$F113*100))</f>
        <v>0</v>
      </c>
      <c r="EP113" s="62">
        <f>IF('SERVIÇOS EXECUTADOS'!$F113=0,0,(COUNTIF('SERVIÇOS EXECUTADOS'!$I113:$DH113,EP$10)/'SERVIÇOS EXECUTADOS'!$F113*100))</f>
        <v>0</v>
      </c>
      <c r="EQ113" s="62">
        <f>IF('SERVIÇOS EXECUTADOS'!$F113=0,0,(COUNTIF('SERVIÇOS EXECUTADOS'!$I113:$DH113,EQ$10)/'SERVIÇOS EXECUTADOS'!$F113*100))</f>
        <v>0</v>
      </c>
      <c r="ER113" s="62">
        <f>IF('SERVIÇOS EXECUTADOS'!$F113=0,0,(COUNTIF('SERVIÇOS EXECUTADOS'!$I113:$DH113,ER$10)/'SERVIÇOS EXECUTADOS'!$F113*100))</f>
        <v>0</v>
      </c>
      <c r="ES113" s="62">
        <f>IF('SERVIÇOS EXECUTADOS'!$F113=0,0,(COUNTIF('SERVIÇOS EXECUTADOS'!$I113:$DH113,ES$10)/'SERVIÇOS EXECUTADOS'!$F113*100))</f>
        <v>0</v>
      </c>
      <c r="ET113" s="62">
        <f>IF('SERVIÇOS EXECUTADOS'!$F113=0,0,(COUNTIF('SERVIÇOS EXECUTADOS'!$I113:$DH113,ET$10)/'SERVIÇOS EXECUTADOS'!$F113*100))</f>
        <v>0</v>
      </c>
      <c r="EU113" s="62">
        <f>IF('SERVIÇOS EXECUTADOS'!$F113=0,0,(COUNTIF('SERVIÇOS EXECUTADOS'!$I113:$DH113,EU$10)/'SERVIÇOS EXECUTADOS'!$F113*100))</f>
        <v>0</v>
      </c>
      <c r="EV113" s="62">
        <f>IF('SERVIÇOS EXECUTADOS'!$F113=0,0,(COUNTIF('SERVIÇOS EXECUTADOS'!$I113:$DH113,EV$10)/'SERVIÇOS EXECUTADOS'!$F113*100))</f>
        <v>0</v>
      </c>
      <c r="EW113" s="62">
        <f>IF('SERVIÇOS EXECUTADOS'!$F113=0,0,(COUNTIF('SERVIÇOS EXECUTADOS'!$I113:$DH113,EW$10)/'SERVIÇOS EXECUTADOS'!$F113*100))</f>
        <v>0</v>
      </c>
    </row>
    <row r="114" spans="1:153" ht="12" customHeight="1" outlineLevel="2">
      <c r="A114" s="1"/>
      <c r="B114" s="197" t="s">
        <v>187</v>
      </c>
      <c r="C114" s="196"/>
      <c r="D114" s="485"/>
      <c r="E114" s="192">
        <f t="shared" si="31"/>
        <v>0</v>
      </c>
      <c r="F114" s="489"/>
      <c r="G114" s="271" t="s">
        <v>122</v>
      </c>
      <c r="H114" s="132">
        <f t="shared" si="39"/>
        <v>0</v>
      </c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  <c r="CV114" s="59"/>
      <c r="CW114" s="59"/>
      <c r="CX114" s="59"/>
      <c r="CY114" s="59"/>
      <c r="CZ114" s="59"/>
      <c r="DA114" s="59"/>
      <c r="DB114" s="59"/>
      <c r="DC114" s="59"/>
      <c r="DD114" s="59"/>
      <c r="DE114" s="59"/>
      <c r="DF114" s="59"/>
      <c r="DG114" s="59"/>
      <c r="DH114" s="59"/>
      <c r="DI114" s="60">
        <f t="shared" si="45"/>
        <v>0</v>
      </c>
      <c r="DJ114" s="61">
        <f t="shared" si="46"/>
        <v>0</v>
      </c>
      <c r="DK114" s="61">
        <f t="shared" si="47"/>
        <v>0</v>
      </c>
      <c r="DL114" s="62">
        <f t="shared" si="48"/>
        <v>0</v>
      </c>
      <c r="DM114" s="62">
        <f t="shared" si="37"/>
        <v>0</v>
      </c>
      <c r="DN114" s="64" t="str">
        <f t="shared" si="49"/>
        <v/>
      </c>
      <c r="DO114" s="252" t="b">
        <f t="shared" si="32"/>
        <v>0</v>
      </c>
      <c r="DP114" s="188"/>
      <c r="DS114" s="62">
        <f>IF('SERVIÇOS EXECUTADOS'!$F114=0,0,(COUNTIF('SERVIÇOS EXECUTADOS'!$I114:$DH114,DS$10)/'SERVIÇOS EXECUTADOS'!$F114*100))</f>
        <v>0</v>
      </c>
      <c r="DT114" s="62">
        <f>IF('SERVIÇOS EXECUTADOS'!$F114=0,0,(COUNTIF('SERVIÇOS EXECUTADOS'!$I114:$DH114,DT$10)/'SERVIÇOS EXECUTADOS'!$F114*100))</f>
        <v>0</v>
      </c>
      <c r="DU114" s="62">
        <f>IF('SERVIÇOS EXECUTADOS'!$F114=0,0,(COUNTIF('SERVIÇOS EXECUTADOS'!$I114:$DH114,DU$10)/'SERVIÇOS EXECUTADOS'!$F114*100))</f>
        <v>0</v>
      </c>
      <c r="DV114" s="62">
        <f>IF('SERVIÇOS EXECUTADOS'!$F114=0,0,(COUNTIF('SERVIÇOS EXECUTADOS'!$I114:$DH114,DV$10)/'SERVIÇOS EXECUTADOS'!$F114*100))</f>
        <v>0</v>
      </c>
      <c r="DW114" s="62">
        <f>IF('SERVIÇOS EXECUTADOS'!$F114=0,0,(COUNTIF('SERVIÇOS EXECUTADOS'!$I114:$DH114,DW$10)/'SERVIÇOS EXECUTADOS'!$F114*100))</f>
        <v>0</v>
      </c>
      <c r="DX114" s="62">
        <f>IF('SERVIÇOS EXECUTADOS'!$F114=0,0,(COUNTIF('SERVIÇOS EXECUTADOS'!$I114:$DH114,DX$10)/'SERVIÇOS EXECUTADOS'!$F114*100))</f>
        <v>0</v>
      </c>
      <c r="DY114" s="62">
        <f>IF('SERVIÇOS EXECUTADOS'!$F114=0,0,(COUNTIF('SERVIÇOS EXECUTADOS'!$I114:$DH114,DY$10)/'SERVIÇOS EXECUTADOS'!$F114*100))</f>
        <v>0</v>
      </c>
      <c r="DZ114" s="62">
        <f>IF('SERVIÇOS EXECUTADOS'!$F114=0,0,(COUNTIF('SERVIÇOS EXECUTADOS'!$I114:$DH114,DZ$10)/'SERVIÇOS EXECUTADOS'!$F114*100))</f>
        <v>0</v>
      </c>
      <c r="EA114" s="62">
        <f>IF('SERVIÇOS EXECUTADOS'!$F114=0,0,(COUNTIF('SERVIÇOS EXECUTADOS'!$I114:$DH114,EA$10)/'SERVIÇOS EXECUTADOS'!$F114*100))</f>
        <v>0</v>
      </c>
      <c r="EB114" s="62">
        <f>IF('SERVIÇOS EXECUTADOS'!$F114=0,0,(COUNTIF('SERVIÇOS EXECUTADOS'!$I114:$DH114,EB$10)/'SERVIÇOS EXECUTADOS'!$F114*100))</f>
        <v>0</v>
      </c>
      <c r="EC114" s="62">
        <f>IF('SERVIÇOS EXECUTADOS'!$F114=0,0,(COUNTIF('SERVIÇOS EXECUTADOS'!$I114:$DH114,EC$10)/'SERVIÇOS EXECUTADOS'!$F114*100))</f>
        <v>0</v>
      </c>
      <c r="ED114" s="62">
        <f>IF('SERVIÇOS EXECUTADOS'!$F114=0,0,(COUNTIF('SERVIÇOS EXECUTADOS'!$I114:$DH114,ED$10)/'SERVIÇOS EXECUTADOS'!$F114*100))</f>
        <v>0</v>
      </c>
      <c r="EE114" s="62">
        <f>IF('SERVIÇOS EXECUTADOS'!$F114=0,0,(COUNTIF('SERVIÇOS EXECUTADOS'!$I114:$DH114,EE$10)/'SERVIÇOS EXECUTADOS'!$F114*100))</f>
        <v>0</v>
      </c>
      <c r="EF114" s="62">
        <f>IF('SERVIÇOS EXECUTADOS'!$F114=0,0,(COUNTIF('SERVIÇOS EXECUTADOS'!$I114:$DH114,EF$10)/'SERVIÇOS EXECUTADOS'!$F114*100))</f>
        <v>0</v>
      </c>
      <c r="EG114" s="62">
        <f>IF('SERVIÇOS EXECUTADOS'!$F114=0,0,(COUNTIF('SERVIÇOS EXECUTADOS'!$I114:$DH114,EG$10)/'SERVIÇOS EXECUTADOS'!$F114*100))</f>
        <v>0</v>
      </c>
      <c r="EH114" s="62">
        <f>IF('SERVIÇOS EXECUTADOS'!$F114=0,0,(COUNTIF('SERVIÇOS EXECUTADOS'!$I114:$DH114,EH$10)/'SERVIÇOS EXECUTADOS'!$F114*100))</f>
        <v>0</v>
      </c>
      <c r="EI114" s="62">
        <f>IF('SERVIÇOS EXECUTADOS'!$F114=0,0,(COUNTIF('SERVIÇOS EXECUTADOS'!$I114:$DH114,EI$10)/'SERVIÇOS EXECUTADOS'!$F114*100))</f>
        <v>0</v>
      </c>
      <c r="EJ114" s="62">
        <f>IF('SERVIÇOS EXECUTADOS'!$F114=0,0,(COUNTIF('SERVIÇOS EXECUTADOS'!$I114:$DH114,EJ$10)/'SERVIÇOS EXECUTADOS'!$F114*100))</f>
        <v>0</v>
      </c>
      <c r="EK114" s="62">
        <f>IF('SERVIÇOS EXECUTADOS'!$F114=0,0,(COUNTIF('SERVIÇOS EXECUTADOS'!$I114:$DH114,EK$10)/'SERVIÇOS EXECUTADOS'!$F114*100))</f>
        <v>0</v>
      </c>
      <c r="EL114" s="62">
        <f>IF('SERVIÇOS EXECUTADOS'!$F114=0,0,(COUNTIF('SERVIÇOS EXECUTADOS'!$I114:$DH114,EL$10)/'SERVIÇOS EXECUTADOS'!$F114*100))</f>
        <v>0</v>
      </c>
      <c r="EM114" s="62">
        <f>IF('SERVIÇOS EXECUTADOS'!$F114=0,0,(COUNTIF('SERVIÇOS EXECUTADOS'!$I114:$DH114,EM$10)/'SERVIÇOS EXECUTADOS'!$F114*100))</f>
        <v>0</v>
      </c>
      <c r="EN114" s="62">
        <f>IF('SERVIÇOS EXECUTADOS'!$F114=0,0,(COUNTIF('SERVIÇOS EXECUTADOS'!$I114:$DH114,EN$10)/'SERVIÇOS EXECUTADOS'!$F114*100))</f>
        <v>0</v>
      </c>
      <c r="EO114" s="62">
        <f>IF('SERVIÇOS EXECUTADOS'!$F114=0,0,(COUNTIF('SERVIÇOS EXECUTADOS'!$I114:$DH114,EO$10)/'SERVIÇOS EXECUTADOS'!$F114*100))</f>
        <v>0</v>
      </c>
      <c r="EP114" s="62">
        <f>IF('SERVIÇOS EXECUTADOS'!$F114=0,0,(COUNTIF('SERVIÇOS EXECUTADOS'!$I114:$DH114,EP$10)/'SERVIÇOS EXECUTADOS'!$F114*100))</f>
        <v>0</v>
      </c>
      <c r="EQ114" s="62">
        <f>IF('SERVIÇOS EXECUTADOS'!$F114=0,0,(COUNTIF('SERVIÇOS EXECUTADOS'!$I114:$DH114,EQ$10)/'SERVIÇOS EXECUTADOS'!$F114*100))</f>
        <v>0</v>
      </c>
      <c r="ER114" s="62">
        <f>IF('SERVIÇOS EXECUTADOS'!$F114=0,0,(COUNTIF('SERVIÇOS EXECUTADOS'!$I114:$DH114,ER$10)/'SERVIÇOS EXECUTADOS'!$F114*100))</f>
        <v>0</v>
      </c>
      <c r="ES114" s="62">
        <f>IF('SERVIÇOS EXECUTADOS'!$F114=0,0,(COUNTIF('SERVIÇOS EXECUTADOS'!$I114:$DH114,ES$10)/'SERVIÇOS EXECUTADOS'!$F114*100))</f>
        <v>0</v>
      </c>
      <c r="ET114" s="62">
        <f>IF('SERVIÇOS EXECUTADOS'!$F114=0,0,(COUNTIF('SERVIÇOS EXECUTADOS'!$I114:$DH114,ET$10)/'SERVIÇOS EXECUTADOS'!$F114*100))</f>
        <v>0</v>
      </c>
      <c r="EU114" s="62">
        <f>IF('SERVIÇOS EXECUTADOS'!$F114=0,0,(COUNTIF('SERVIÇOS EXECUTADOS'!$I114:$DH114,EU$10)/'SERVIÇOS EXECUTADOS'!$F114*100))</f>
        <v>0</v>
      </c>
      <c r="EV114" s="62">
        <f>IF('SERVIÇOS EXECUTADOS'!$F114=0,0,(COUNTIF('SERVIÇOS EXECUTADOS'!$I114:$DH114,EV$10)/'SERVIÇOS EXECUTADOS'!$F114*100))</f>
        <v>0</v>
      </c>
      <c r="EW114" s="62">
        <f>IF('SERVIÇOS EXECUTADOS'!$F114=0,0,(COUNTIF('SERVIÇOS EXECUTADOS'!$I114:$DH114,EW$10)/'SERVIÇOS EXECUTADOS'!$F114*100))</f>
        <v>0</v>
      </c>
    </row>
    <row r="115" spans="1:153" ht="12" customHeight="1" outlineLevel="2">
      <c r="A115" s="1"/>
      <c r="B115" s="197" t="s">
        <v>189</v>
      </c>
      <c r="C115" s="196"/>
      <c r="D115" s="485"/>
      <c r="E115" s="192">
        <f t="shared" si="31"/>
        <v>0</v>
      </c>
      <c r="F115" s="489"/>
      <c r="G115" s="271" t="s">
        <v>122</v>
      </c>
      <c r="H115" s="132">
        <f t="shared" si="39"/>
        <v>0</v>
      </c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V115" s="59"/>
      <c r="BW115" s="59"/>
      <c r="BX115" s="59"/>
      <c r="BY115" s="59"/>
      <c r="BZ115" s="59"/>
      <c r="CA115" s="59"/>
      <c r="CB115" s="59"/>
      <c r="CC115" s="59"/>
      <c r="CD115" s="59"/>
      <c r="CE115" s="59"/>
      <c r="CF115" s="59"/>
      <c r="CG115" s="59"/>
      <c r="CH115" s="59"/>
      <c r="CI115" s="59"/>
      <c r="CJ115" s="59"/>
      <c r="CK115" s="59"/>
      <c r="CL115" s="59"/>
      <c r="CM115" s="59"/>
      <c r="CN115" s="59"/>
      <c r="CO115" s="59"/>
      <c r="CP115" s="59"/>
      <c r="CQ115" s="59"/>
      <c r="CR115" s="59"/>
      <c r="CS115" s="59"/>
      <c r="CT115" s="59"/>
      <c r="CU115" s="59"/>
      <c r="CV115" s="59"/>
      <c r="CW115" s="59"/>
      <c r="CX115" s="59"/>
      <c r="CY115" s="59"/>
      <c r="CZ115" s="59"/>
      <c r="DA115" s="59"/>
      <c r="DB115" s="59"/>
      <c r="DC115" s="59"/>
      <c r="DD115" s="59"/>
      <c r="DE115" s="59"/>
      <c r="DF115" s="59"/>
      <c r="DG115" s="59"/>
      <c r="DH115" s="59"/>
      <c r="DI115" s="60">
        <f t="shared" si="45"/>
        <v>0</v>
      </c>
      <c r="DJ115" s="61">
        <f t="shared" si="46"/>
        <v>0</v>
      </c>
      <c r="DK115" s="61">
        <f t="shared" si="47"/>
        <v>0</v>
      </c>
      <c r="DL115" s="62">
        <f t="shared" si="48"/>
        <v>0</v>
      </c>
      <c r="DM115" s="62">
        <f t="shared" si="37"/>
        <v>0</v>
      </c>
      <c r="DN115" s="64" t="str">
        <f t="shared" si="49"/>
        <v/>
      </c>
      <c r="DO115" s="252" t="b">
        <f t="shared" si="32"/>
        <v>0</v>
      </c>
      <c r="DP115" s="188"/>
      <c r="DS115" s="62">
        <f>IF('SERVIÇOS EXECUTADOS'!$F115=0,0,(COUNTIF('SERVIÇOS EXECUTADOS'!$I115:$DH115,DS$10)/'SERVIÇOS EXECUTADOS'!$F115*100))</f>
        <v>0</v>
      </c>
      <c r="DT115" s="62">
        <f>IF('SERVIÇOS EXECUTADOS'!$F115=0,0,(COUNTIF('SERVIÇOS EXECUTADOS'!$I115:$DH115,DT$10)/'SERVIÇOS EXECUTADOS'!$F115*100))</f>
        <v>0</v>
      </c>
      <c r="DU115" s="62">
        <f>IF('SERVIÇOS EXECUTADOS'!$F115=0,0,(COUNTIF('SERVIÇOS EXECUTADOS'!$I115:$DH115,DU$10)/'SERVIÇOS EXECUTADOS'!$F115*100))</f>
        <v>0</v>
      </c>
      <c r="DV115" s="62">
        <f>IF('SERVIÇOS EXECUTADOS'!$F115=0,0,(COUNTIF('SERVIÇOS EXECUTADOS'!$I115:$DH115,DV$10)/'SERVIÇOS EXECUTADOS'!$F115*100))</f>
        <v>0</v>
      </c>
      <c r="DW115" s="62">
        <f>IF('SERVIÇOS EXECUTADOS'!$F115=0,0,(COUNTIF('SERVIÇOS EXECUTADOS'!$I115:$DH115,DW$10)/'SERVIÇOS EXECUTADOS'!$F115*100))</f>
        <v>0</v>
      </c>
      <c r="DX115" s="62">
        <f>IF('SERVIÇOS EXECUTADOS'!$F115=0,0,(COUNTIF('SERVIÇOS EXECUTADOS'!$I115:$DH115,DX$10)/'SERVIÇOS EXECUTADOS'!$F115*100))</f>
        <v>0</v>
      </c>
      <c r="DY115" s="62">
        <f>IF('SERVIÇOS EXECUTADOS'!$F115=0,0,(COUNTIF('SERVIÇOS EXECUTADOS'!$I115:$DH115,DY$10)/'SERVIÇOS EXECUTADOS'!$F115*100))</f>
        <v>0</v>
      </c>
      <c r="DZ115" s="62">
        <f>IF('SERVIÇOS EXECUTADOS'!$F115=0,0,(COUNTIF('SERVIÇOS EXECUTADOS'!$I115:$DH115,DZ$10)/'SERVIÇOS EXECUTADOS'!$F115*100))</f>
        <v>0</v>
      </c>
      <c r="EA115" s="62">
        <f>IF('SERVIÇOS EXECUTADOS'!$F115=0,0,(COUNTIF('SERVIÇOS EXECUTADOS'!$I115:$DH115,EA$10)/'SERVIÇOS EXECUTADOS'!$F115*100))</f>
        <v>0</v>
      </c>
      <c r="EB115" s="62">
        <f>IF('SERVIÇOS EXECUTADOS'!$F115=0,0,(COUNTIF('SERVIÇOS EXECUTADOS'!$I115:$DH115,EB$10)/'SERVIÇOS EXECUTADOS'!$F115*100))</f>
        <v>0</v>
      </c>
      <c r="EC115" s="62">
        <f>IF('SERVIÇOS EXECUTADOS'!$F115=0,0,(COUNTIF('SERVIÇOS EXECUTADOS'!$I115:$DH115,EC$10)/'SERVIÇOS EXECUTADOS'!$F115*100))</f>
        <v>0</v>
      </c>
      <c r="ED115" s="62">
        <f>IF('SERVIÇOS EXECUTADOS'!$F115=0,0,(COUNTIF('SERVIÇOS EXECUTADOS'!$I115:$DH115,ED$10)/'SERVIÇOS EXECUTADOS'!$F115*100))</f>
        <v>0</v>
      </c>
      <c r="EE115" s="62">
        <f>IF('SERVIÇOS EXECUTADOS'!$F115=0,0,(COUNTIF('SERVIÇOS EXECUTADOS'!$I115:$DH115,EE$10)/'SERVIÇOS EXECUTADOS'!$F115*100))</f>
        <v>0</v>
      </c>
      <c r="EF115" s="62">
        <f>IF('SERVIÇOS EXECUTADOS'!$F115=0,0,(COUNTIF('SERVIÇOS EXECUTADOS'!$I115:$DH115,EF$10)/'SERVIÇOS EXECUTADOS'!$F115*100))</f>
        <v>0</v>
      </c>
      <c r="EG115" s="62">
        <f>IF('SERVIÇOS EXECUTADOS'!$F115=0,0,(COUNTIF('SERVIÇOS EXECUTADOS'!$I115:$DH115,EG$10)/'SERVIÇOS EXECUTADOS'!$F115*100))</f>
        <v>0</v>
      </c>
      <c r="EH115" s="62">
        <f>IF('SERVIÇOS EXECUTADOS'!$F115=0,0,(COUNTIF('SERVIÇOS EXECUTADOS'!$I115:$DH115,EH$10)/'SERVIÇOS EXECUTADOS'!$F115*100))</f>
        <v>0</v>
      </c>
      <c r="EI115" s="62">
        <f>IF('SERVIÇOS EXECUTADOS'!$F115=0,0,(COUNTIF('SERVIÇOS EXECUTADOS'!$I115:$DH115,EI$10)/'SERVIÇOS EXECUTADOS'!$F115*100))</f>
        <v>0</v>
      </c>
      <c r="EJ115" s="62">
        <f>IF('SERVIÇOS EXECUTADOS'!$F115=0,0,(COUNTIF('SERVIÇOS EXECUTADOS'!$I115:$DH115,EJ$10)/'SERVIÇOS EXECUTADOS'!$F115*100))</f>
        <v>0</v>
      </c>
      <c r="EK115" s="62">
        <f>IF('SERVIÇOS EXECUTADOS'!$F115=0,0,(COUNTIF('SERVIÇOS EXECUTADOS'!$I115:$DH115,EK$10)/'SERVIÇOS EXECUTADOS'!$F115*100))</f>
        <v>0</v>
      </c>
      <c r="EL115" s="62">
        <f>IF('SERVIÇOS EXECUTADOS'!$F115=0,0,(COUNTIF('SERVIÇOS EXECUTADOS'!$I115:$DH115,EL$10)/'SERVIÇOS EXECUTADOS'!$F115*100))</f>
        <v>0</v>
      </c>
      <c r="EM115" s="62">
        <f>IF('SERVIÇOS EXECUTADOS'!$F115=0,0,(COUNTIF('SERVIÇOS EXECUTADOS'!$I115:$DH115,EM$10)/'SERVIÇOS EXECUTADOS'!$F115*100))</f>
        <v>0</v>
      </c>
      <c r="EN115" s="62">
        <f>IF('SERVIÇOS EXECUTADOS'!$F115=0,0,(COUNTIF('SERVIÇOS EXECUTADOS'!$I115:$DH115,EN$10)/'SERVIÇOS EXECUTADOS'!$F115*100))</f>
        <v>0</v>
      </c>
      <c r="EO115" s="62">
        <f>IF('SERVIÇOS EXECUTADOS'!$F115=0,0,(COUNTIF('SERVIÇOS EXECUTADOS'!$I115:$DH115,EO$10)/'SERVIÇOS EXECUTADOS'!$F115*100))</f>
        <v>0</v>
      </c>
      <c r="EP115" s="62">
        <f>IF('SERVIÇOS EXECUTADOS'!$F115=0,0,(COUNTIF('SERVIÇOS EXECUTADOS'!$I115:$DH115,EP$10)/'SERVIÇOS EXECUTADOS'!$F115*100))</f>
        <v>0</v>
      </c>
      <c r="EQ115" s="62">
        <f>IF('SERVIÇOS EXECUTADOS'!$F115=0,0,(COUNTIF('SERVIÇOS EXECUTADOS'!$I115:$DH115,EQ$10)/'SERVIÇOS EXECUTADOS'!$F115*100))</f>
        <v>0</v>
      </c>
      <c r="ER115" s="62">
        <f>IF('SERVIÇOS EXECUTADOS'!$F115=0,0,(COUNTIF('SERVIÇOS EXECUTADOS'!$I115:$DH115,ER$10)/'SERVIÇOS EXECUTADOS'!$F115*100))</f>
        <v>0</v>
      </c>
      <c r="ES115" s="62">
        <f>IF('SERVIÇOS EXECUTADOS'!$F115=0,0,(COUNTIF('SERVIÇOS EXECUTADOS'!$I115:$DH115,ES$10)/'SERVIÇOS EXECUTADOS'!$F115*100))</f>
        <v>0</v>
      </c>
      <c r="ET115" s="62">
        <f>IF('SERVIÇOS EXECUTADOS'!$F115=0,0,(COUNTIF('SERVIÇOS EXECUTADOS'!$I115:$DH115,ET$10)/'SERVIÇOS EXECUTADOS'!$F115*100))</f>
        <v>0</v>
      </c>
      <c r="EU115" s="62">
        <f>IF('SERVIÇOS EXECUTADOS'!$F115=0,0,(COUNTIF('SERVIÇOS EXECUTADOS'!$I115:$DH115,EU$10)/'SERVIÇOS EXECUTADOS'!$F115*100))</f>
        <v>0</v>
      </c>
      <c r="EV115" s="62">
        <f>IF('SERVIÇOS EXECUTADOS'!$F115=0,0,(COUNTIF('SERVIÇOS EXECUTADOS'!$I115:$DH115,EV$10)/'SERVIÇOS EXECUTADOS'!$F115*100))</f>
        <v>0</v>
      </c>
      <c r="EW115" s="62">
        <f>IF('SERVIÇOS EXECUTADOS'!$F115=0,0,(COUNTIF('SERVIÇOS EXECUTADOS'!$I115:$DH115,EW$10)/'SERVIÇOS EXECUTADOS'!$F115*100))</f>
        <v>0</v>
      </c>
    </row>
    <row r="116" spans="1:153" ht="12" customHeight="1" outlineLevel="2">
      <c r="A116" s="1"/>
      <c r="B116" s="197" t="s">
        <v>191</v>
      </c>
      <c r="C116" s="196"/>
      <c r="D116" s="485"/>
      <c r="E116" s="192">
        <f t="shared" si="31"/>
        <v>0</v>
      </c>
      <c r="F116" s="489"/>
      <c r="G116" s="271" t="s">
        <v>147</v>
      </c>
      <c r="H116" s="131">
        <f t="shared" si="39"/>
        <v>0</v>
      </c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9"/>
      <c r="BT116" s="59"/>
      <c r="BU116" s="59"/>
      <c r="BV116" s="59"/>
      <c r="BW116" s="59"/>
      <c r="BX116" s="59"/>
      <c r="BY116" s="59"/>
      <c r="BZ116" s="59"/>
      <c r="CA116" s="59"/>
      <c r="CB116" s="59"/>
      <c r="CC116" s="59"/>
      <c r="CD116" s="59"/>
      <c r="CE116" s="59"/>
      <c r="CF116" s="59"/>
      <c r="CG116" s="59"/>
      <c r="CH116" s="59"/>
      <c r="CI116" s="59"/>
      <c r="CJ116" s="59"/>
      <c r="CK116" s="59"/>
      <c r="CL116" s="59"/>
      <c r="CM116" s="59"/>
      <c r="CN116" s="59"/>
      <c r="CO116" s="59"/>
      <c r="CP116" s="59"/>
      <c r="CQ116" s="59"/>
      <c r="CR116" s="59"/>
      <c r="CS116" s="59"/>
      <c r="CT116" s="59"/>
      <c r="CU116" s="59"/>
      <c r="CV116" s="59"/>
      <c r="CW116" s="59"/>
      <c r="CX116" s="59"/>
      <c r="CY116" s="59"/>
      <c r="CZ116" s="59"/>
      <c r="DA116" s="59"/>
      <c r="DB116" s="59"/>
      <c r="DC116" s="59"/>
      <c r="DD116" s="59"/>
      <c r="DE116" s="59"/>
      <c r="DF116" s="59"/>
      <c r="DG116" s="59"/>
      <c r="DH116" s="59"/>
      <c r="DI116" s="60">
        <f t="shared" si="45"/>
        <v>0</v>
      </c>
      <c r="DJ116" s="61">
        <f t="shared" si="46"/>
        <v>0</v>
      </c>
      <c r="DK116" s="61">
        <f t="shared" si="47"/>
        <v>0</v>
      </c>
      <c r="DL116" s="62">
        <f t="shared" si="48"/>
        <v>0</v>
      </c>
      <c r="DM116" s="62">
        <f t="shared" si="37"/>
        <v>0</v>
      </c>
      <c r="DN116" s="64" t="str">
        <f t="shared" si="49"/>
        <v/>
      </c>
      <c r="DO116" s="252" t="b">
        <f t="shared" si="32"/>
        <v>0</v>
      </c>
      <c r="DP116" s="188"/>
      <c r="DS116" s="62">
        <f>IF('SERVIÇOS EXECUTADOS'!$F116=0,0,(COUNTIF('SERVIÇOS EXECUTADOS'!$I116:$DH116,DS$10)/'SERVIÇOS EXECUTADOS'!$F116*100))</f>
        <v>0</v>
      </c>
      <c r="DT116" s="62">
        <f>IF('SERVIÇOS EXECUTADOS'!$F116=0,0,(COUNTIF('SERVIÇOS EXECUTADOS'!$I116:$DH116,DT$10)/'SERVIÇOS EXECUTADOS'!$F116*100))</f>
        <v>0</v>
      </c>
      <c r="DU116" s="62">
        <f>IF('SERVIÇOS EXECUTADOS'!$F116=0,0,(COUNTIF('SERVIÇOS EXECUTADOS'!$I116:$DH116,DU$10)/'SERVIÇOS EXECUTADOS'!$F116*100))</f>
        <v>0</v>
      </c>
      <c r="DV116" s="62">
        <f>IF('SERVIÇOS EXECUTADOS'!$F116=0,0,(COUNTIF('SERVIÇOS EXECUTADOS'!$I116:$DH116,DV$10)/'SERVIÇOS EXECUTADOS'!$F116*100))</f>
        <v>0</v>
      </c>
      <c r="DW116" s="62">
        <f>IF('SERVIÇOS EXECUTADOS'!$F116=0,0,(COUNTIF('SERVIÇOS EXECUTADOS'!$I116:$DH116,DW$10)/'SERVIÇOS EXECUTADOS'!$F116*100))</f>
        <v>0</v>
      </c>
      <c r="DX116" s="62">
        <f>IF('SERVIÇOS EXECUTADOS'!$F116=0,0,(COUNTIF('SERVIÇOS EXECUTADOS'!$I116:$DH116,DX$10)/'SERVIÇOS EXECUTADOS'!$F116*100))</f>
        <v>0</v>
      </c>
      <c r="DY116" s="62">
        <f>IF('SERVIÇOS EXECUTADOS'!$F116=0,0,(COUNTIF('SERVIÇOS EXECUTADOS'!$I116:$DH116,DY$10)/'SERVIÇOS EXECUTADOS'!$F116*100))</f>
        <v>0</v>
      </c>
      <c r="DZ116" s="62">
        <f>IF('SERVIÇOS EXECUTADOS'!$F116=0,0,(COUNTIF('SERVIÇOS EXECUTADOS'!$I116:$DH116,DZ$10)/'SERVIÇOS EXECUTADOS'!$F116*100))</f>
        <v>0</v>
      </c>
      <c r="EA116" s="62">
        <f>IF('SERVIÇOS EXECUTADOS'!$F116=0,0,(COUNTIF('SERVIÇOS EXECUTADOS'!$I116:$DH116,EA$10)/'SERVIÇOS EXECUTADOS'!$F116*100))</f>
        <v>0</v>
      </c>
      <c r="EB116" s="62">
        <f>IF('SERVIÇOS EXECUTADOS'!$F116=0,0,(COUNTIF('SERVIÇOS EXECUTADOS'!$I116:$DH116,EB$10)/'SERVIÇOS EXECUTADOS'!$F116*100))</f>
        <v>0</v>
      </c>
      <c r="EC116" s="62">
        <f>IF('SERVIÇOS EXECUTADOS'!$F116=0,0,(COUNTIF('SERVIÇOS EXECUTADOS'!$I116:$DH116,EC$10)/'SERVIÇOS EXECUTADOS'!$F116*100))</f>
        <v>0</v>
      </c>
      <c r="ED116" s="62">
        <f>IF('SERVIÇOS EXECUTADOS'!$F116=0,0,(COUNTIF('SERVIÇOS EXECUTADOS'!$I116:$DH116,ED$10)/'SERVIÇOS EXECUTADOS'!$F116*100))</f>
        <v>0</v>
      </c>
      <c r="EE116" s="62">
        <f>IF('SERVIÇOS EXECUTADOS'!$F116=0,0,(COUNTIF('SERVIÇOS EXECUTADOS'!$I116:$DH116,EE$10)/'SERVIÇOS EXECUTADOS'!$F116*100))</f>
        <v>0</v>
      </c>
      <c r="EF116" s="62">
        <f>IF('SERVIÇOS EXECUTADOS'!$F116=0,0,(COUNTIF('SERVIÇOS EXECUTADOS'!$I116:$DH116,EF$10)/'SERVIÇOS EXECUTADOS'!$F116*100))</f>
        <v>0</v>
      </c>
      <c r="EG116" s="62">
        <f>IF('SERVIÇOS EXECUTADOS'!$F116=0,0,(COUNTIF('SERVIÇOS EXECUTADOS'!$I116:$DH116,EG$10)/'SERVIÇOS EXECUTADOS'!$F116*100))</f>
        <v>0</v>
      </c>
      <c r="EH116" s="62">
        <f>IF('SERVIÇOS EXECUTADOS'!$F116=0,0,(COUNTIF('SERVIÇOS EXECUTADOS'!$I116:$DH116,EH$10)/'SERVIÇOS EXECUTADOS'!$F116*100))</f>
        <v>0</v>
      </c>
      <c r="EI116" s="62">
        <f>IF('SERVIÇOS EXECUTADOS'!$F116=0,0,(COUNTIF('SERVIÇOS EXECUTADOS'!$I116:$DH116,EI$10)/'SERVIÇOS EXECUTADOS'!$F116*100))</f>
        <v>0</v>
      </c>
      <c r="EJ116" s="62">
        <f>IF('SERVIÇOS EXECUTADOS'!$F116=0,0,(COUNTIF('SERVIÇOS EXECUTADOS'!$I116:$DH116,EJ$10)/'SERVIÇOS EXECUTADOS'!$F116*100))</f>
        <v>0</v>
      </c>
      <c r="EK116" s="62">
        <f>IF('SERVIÇOS EXECUTADOS'!$F116=0,0,(COUNTIF('SERVIÇOS EXECUTADOS'!$I116:$DH116,EK$10)/'SERVIÇOS EXECUTADOS'!$F116*100))</f>
        <v>0</v>
      </c>
      <c r="EL116" s="62">
        <f>IF('SERVIÇOS EXECUTADOS'!$F116=0,0,(COUNTIF('SERVIÇOS EXECUTADOS'!$I116:$DH116,EL$10)/'SERVIÇOS EXECUTADOS'!$F116*100))</f>
        <v>0</v>
      </c>
      <c r="EM116" s="62">
        <f>IF('SERVIÇOS EXECUTADOS'!$F116=0,0,(COUNTIF('SERVIÇOS EXECUTADOS'!$I116:$DH116,EM$10)/'SERVIÇOS EXECUTADOS'!$F116*100))</f>
        <v>0</v>
      </c>
      <c r="EN116" s="62">
        <f>IF('SERVIÇOS EXECUTADOS'!$F116=0,0,(COUNTIF('SERVIÇOS EXECUTADOS'!$I116:$DH116,EN$10)/'SERVIÇOS EXECUTADOS'!$F116*100))</f>
        <v>0</v>
      </c>
      <c r="EO116" s="62">
        <f>IF('SERVIÇOS EXECUTADOS'!$F116=0,0,(COUNTIF('SERVIÇOS EXECUTADOS'!$I116:$DH116,EO$10)/'SERVIÇOS EXECUTADOS'!$F116*100))</f>
        <v>0</v>
      </c>
      <c r="EP116" s="62">
        <f>IF('SERVIÇOS EXECUTADOS'!$F116=0,0,(COUNTIF('SERVIÇOS EXECUTADOS'!$I116:$DH116,EP$10)/'SERVIÇOS EXECUTADOS'!$F116*100))</f>
        <v>0</v>
      </c>
      <c r="EQ116" s="62">
        <f>IF('SERVIÇOS EXECUTADOS'!$F116=0,0,(COUNTIF('SERVIÇOS EXECUTADOS'!$I116:$DH116,EQ$10)/'SERVIÇOS EXECUTADOS'!$F116*100))</f>
        <v>0</v>
      </c>
      <c r="ER116" s="62">
        <f>IF('SERVIÇOS EXECUTADOS'!$F116=0,0,(COUNTIF('SERVIÇOS EXECUTADOS'!$I116:$DH116,ER$10)/'SERVIÇOS EXECUTADOS'!$F116*100))</f>
        <v>0</v>
      </c>
      <c r="ES116" s="62">
        <f>IF('SERVIÇOS EXECUTADOS'!$F116=0,0,(COUNTIF('SERVIÇOS EXECUTADOS'!$I116:$DH116,ES$10)/'SERVIÇOS EXECUTADOS'!$F116*100))</f>
        <v>0</v>
      </c>
      <c r="ET116" s="62">
        <f>IF('SERVIÇOS EXECUTADOS'!$F116=0,0,(COUNTIF('SERVIÇOS EXECUTADOS'!$I116:$DH116,ET$10)/'SERVIÇOS EXECUTADOS'!$F116*100))</f>
        <v>0</v>
      </c>
      <c r="EU116" s="62">
        <f>IF('SERVIÇOS EXECUTADOS'!$F116=0,0,(COUNTIF('SERVIÇOS EXECUTADOS'!$I116:$DH116,EU$10)/'SERVIÇOS EXECUTADOS'!$F116*100))</f>
        <v>0</v>
      </c>
      <c r="EV116" s="62">
        <f>IF('SERVIÇOS EXECUTADOS'!$F116=0,0,(COUNTIF('SERVIÇOS EXECUTADOS'!$I116:$DH116,EV$10)/'SERVIÇOS EXECUTADOS'!$F116*100))</f>
        <v>0</v>
      </c>
      <c r="EW116" s="62">
        <f>IF('SERVIÇOS EXECUTADOS'!$F116=0,0,(COUNTIF('SERVIÇOS EXECUTADOS'!$I116:$DH116,EW$10)/'SERVIÇOS EXECUTADOS'!$F116*100))</f>
        <v>0</v>
      </c>
    </row>
    <row r="117" spans="1:153" ht="12" customHeight="1" outlineLevel="1">
      <c r="A117" s="1"/>
      <c r="B117" s="305" t="s">
        <v>197</v>
      </c>
      <c r="C117" s="306" t="s">
        <v>198</v>
      </c>
      <c r="D117" s="307">
        <f>SUM(D118:D124)</f>
        <v>0</v>
      </c>
      <c r="E117" s="308">
        <f t="shared" si="31"/>
        <v>0</v>
      </c>
      <c r="F117" s="312"/>
      <c r="G117" s="312"/>
      <c r="H117" s="312">
        <f t="shared" si="39"/>
        <v>0</v>
      </c>
      <c r="I117" s="310"/>
      <c r="J117" s="310"/>
      <c r="K117" s="310"/>
      <c r="L117" s="310"/>
      <c r="M117" s="310"/>
      <c r="N117" s="310"/>
      <c r="O117" s="310"/>
      <c r="P117" s="310"/>
      <c r="Q117" s="310"/>
      <c r="R117" s="310"/>
      <c r="S117" s="310"/>
      <c r="T117" s="310"/>
      <c r="U117" s="310"/>
      <c r="V117" s="310"/>
      <c r="W117" s="310"/>
      <c r="X117" s="310"/>
      <c r="Y117" s="310"/>
      <c r="Z117" s="310"/>
      <c r="AA117" s="310"/>
      <c r="AB117" s="310"/>
      <c r="AC117" s="310"/>
      <c r="AD117" s="310"/>
      <c r="AE117" s="310"/>
      <c r="AF117" s="310"/>
      <c r="AG117" s="310"/>
      <c r="AH117" s="310"/>
      <c r="AI117" s="310"/>
      <c r="AJ117" s="310"/>
      <c r="AK117" s="310"/>
      <c r="AL117" s="310"/>
      <c r="AM117" s="310"/>
      <c r="AN117" s="310"/>
      <c r="AO117" s="310"/>
      <c r="AP117" s="310"/>
      <c r="AQ117" s="310"/>
      <c r="AR117" s="310"/>
      <c r="AS117" s="310"/>
      <c r="AT117" s="310"/>
      <c r="AU117" s="310"/>
      <c r="AV117" s="310"/>
      <c r="AW117" s="310"/>
      <c r="AX117" s="310"/>
      <c r="AY117" s="310"/>
      <c r="AZ117" s="310"/>
      <c r="BA117" s="310"/>
      <c r="BB117" s="310"/>
      <c r="BC117" s="310"/>
      <c r="BD117" s="310"/>
      <c r="BE117" s="310"/>
      <c r="BF117" s="310"/>
      <c r="BG117" s="310"/>
      <c r="BH117" s="310"/>
      <c r="BI117" s="310"/>
      <c r="BJ117" s="310"/>
      <c r="BK117" s="310"/>
      <c r="BL117" s="310"/>
      <c r="BM117" s="310"/>
      <c r="BN117" s="310"/>
      <c r="BO117" s="310"/>
      <c r="BP117" s="310"/>
      <c r="BQ117" s="310"/>
      <c r="BR117" s="310"/>
      <c r="BS117" s="310"/>
      <c r="BT117" s="310"/>
      <c r="BU117" s="310"/>
      <c r="BV117" s="310"/>
      <c r="BW117" s="310"/>
      <c r="BX117" s="310"/>
      <c r="BY117" s="310"/>
      <c r="BZ117" s="310"/>
      <c r="CA117" s="310"/>
      <c r="CB117" s="310"/>
      <c r="CC117" s="310"/>
      <c r="CD117" s="310"/>
      <c r="CE117" s="310"/>
      <c r="CF117" s="310"/>
      <c r="CG117" s="310"/>
      <c r="CH117" s="310"/>
      <c r="CI117" s="310"/>
      <c r="CJ117" s="310"/>
      <c r="CK117" s="310"/>
      <c r="CL117" s="310"/>
      <c r="CM117" s="310"/>
      <c r="CN117" s="310"/>
      <c r="CO117" s="310"/>
      <c r="CP117" s="310"/>
      <c r="CQ117" s="310"/>
      <c r="CR117" s="310"/>
      <c r="CS117" s="310"/>
      <c r="CT117" s="310"/>
      <c r="CU117" s="310"/>
      <c r="CV117" s="310"/>
      <c r="CW117" s="310"/>
      <c r="CX117" s="310"/>
      <c r="CY117" s="310"/>
      <c r="CZ117" s="310"/>
      <c r="DA117" s="310"/>
      <c r="DB117" s="310"/>
      <c r="DC117" s="310"/>
      <c r="DD117" s="310"/>
      <c r="DE117" s="310"/>
      <c r="DF117" s="310"/>
      <c r="DG117" s="310"/>
      <c r="DH117" s="310"/>
      <c r="DI117" s="311"/>
      <c r="DJ117" s="309"/>
      <c r="DK117" s="309"/>
      <c r="DL117" s="313"/>
      <c r="DM117" s="313">
        <f t="shared" si="37"/>
        <v>0</v>
      </c>
      <c r="DN117" s="350">
        <f>SUM(DN118:DN124)</f>
        <v>0</v>
      </c>
      <c r="DO117" s="314" t="b">
        <f t="shared" si="32"/>
        <v>1</v>
      </c>
      <c r="DP117" s="316"/>
      <c r="DQ117" s="316"/>
      <c r="DR117" s="316"/>
      <c r="DS117" s="317">
        <f>IF('SERVIÇOS EXECUTADOS'!$F117=0,0,(COUNTIF('SERVIÇOS EXECUTADOS'!$I117:$DH117,DS$10)/'SERVIÇOS EXECUTADOS'!$F117*100))</f>
        <v>0</v>
      </c>
      <c r="DT117" s="317">
        <f>IF('SERVIÇOS EXECUTADOS'!$F117=0,0,(COUNTIF('SERVIÇOS EXECUTADOS'!$I117:$DH117,DT$10)/'SERVIÇOS EXECUTADOS'!$F117*100))</f>
        <v>0</v>
      </c>
      <c r="DU117" s="317">
        <f>IF('SERVIÇOS EXECUTADOS'!$F117=0,0,(COUNTIF('SERVIÇOS EXECUTADOS'!$I117:$DH117,DU$10)/'SERVIÇOS EXECUTADOS'!$F117*100))</f>
        <v>0</v>
      </c>
      <c r="DV117" s="317">
        <f>IF('SERVIÇOS EXECUTADOS'!$F117=0,0,(COUNTIF('SERVIÇOS EXECUTADOS'!$I117:$DH117,DV$10)/'SERVIÇOS EXECUTADOS'!$F117*100))</f>
        <v>0</v>
      </c>
      <c r="DW117" s="317">
        <f>IF('SERVIÇOS EXECUTADOS'!$F117=0,0,(COUNTIF('SERVIÇOS EXECUTADOS'!$I117:$DH117,DW$10)/'SERVIÇOS EXECUTADOS'!$F117*100))</f>
        <v>0</v>
      </c>
      <c r="DX117" s="317">
        <f>IF('SERVIÇOS EXECUTADOS'!$F117=0,0,(COUNTIF('SERVIÇOS EXECUTADOS'!$I117:$DH117,DX$10)/'SERVIÇOS EXECUTADOS'!$F117*100))</f>
        <v>0</v>
      </c>
      <c r="DY117" s="317">
        <f>IF('SERVIÇOS EXECUTADOS'!$F117=0,0,(COUNTIF('SERVIÇOS EXECUTADOS'!$I117:$DH117,DY$10)/'SERVIÇOS EXECUTADOS'!$F117*100))</f>
        <v>0</v>
      </c>
      <c r="DZ117" s="317">
        <f>IF('SERVIÇOS EXECUTADOS'!$F117=0,0,(COUNTIF('SERVIÇOS EXECUTADOS'!$I117:$DH117,DZ$10)/'SERVIÇOS EXECUTADOS'!$F117*100))</f>
        <v>0</v>
      </c>
      <c r="EA117" s="317">
        <f>IF('SERVIÇOS EXECUTADOS'!$F117=0,0,(COUNTIF('SERVIÇOS EXECUTADOS'!$I117:$DH117,EA$10)/'SERVIÇOS EXECUTADOS'!$F117*100))</f>
        <v>0</v>
      </c>
      <c r="EB117" s="317">
        <f>IF('SERVIÇOS EXECUTADOS'!$F117=0,0,(COUNTIF('SERVIÇOS EXECUTADOS'!$I117:$DH117,EB$10)/'SERVIÇOS EXECUTADOS'!$F117*100))</f>
        <v>0</v>
      </c>
      <c r="EC117" s="317">
        <f>IF('SERVIÇOS EXECUTADOS'!$F117=0,0,(COUNTIF('SERVIÇOS EXECUTADOS'!$I117:$DH117,EC$10)/'SERVIÇOS EXECUTADOS'!$F117*100))</f>
        <v>0</v>
      </c>
      <c r="ED117" s="317">
        <f>IF('SERVIÇOS EXECUTADOS'!$F117=0,0,(COUNTIF('SERVIÇOS EXECUTADOS'!$I117:$DH117,ED$10)/'SERVIÇOS EXECUTADOS'!$F117*100))</f>
        <v>0</v>
      </c>
      <c r="EE117" s="317">
        <f>IF('SERVIÇOS EXECUTADOS'!$F117=0,0,(COUNTIF('SERVIÇOS EXECUTADOS'!$I117:$DH117,EE$10)/'SERVIÇOS EXECUTADOS'!$F117*100))</f>
        <v>0</v>
      </c>
      <c r="EF117" s="317">
        <f>IF('SERVIÇOS EXECUTADOS'!$F117=0,0,(COUNTIF('SERVIÇOS EXECUTADOS'!$I117:$DH117,EF$10)/'SERVIÇOS EXECUTADOS'!$F117*100))</f>
        <v>0</v>
      </c>
      <c r="EG117" s="317">
        <f>IF('SERVIÇOS EXECUTADOS'!$F117=0,0,(COUNTIF('SERVIÇOS EXECUTADOS'!$I117:$DH117,EG$10)/'SERVIÇOS EXECUTADOS'!$F117*100))</f>
        <v>0</v>
      </c>
      <c r="EH117" s="317">
        <f>IF('SERVIÇOS EXECUTADOS'!$F117=0,0,(COUNTIF('SERVIÇOS EXECUTADOS'!$I117:$DH117,EH$10)/'SERVIÇOS EXECUTADOS'!$F117*100))</f>
        <v>0</v>
      </c>
      <c r="EI117" s="317">
        <f>IF('SERVIÇOS EXECUTADOS'!$F117=0,0,(COUNTIF('SERVIÇOS EXECUTADOS'!$I117:$DH117,EI$10)/'SERVIÇOS EXECUTADOS'!$F117*100))</f>
        <v>0</v>
      </c>
      <c r="EJ117" s="317">
        <f>IF('SERVIÇOS EXECUTADOS'!$F117=0,0,(COUNTIF('SERVIÇOS EXECUTADOS'!$I117:$DH117,EJ$10)/'SERVIÇOS EXECUTADOS'!$F117*100))</f>
        <v>0</v>
      </c>
      <c r="EK117" s="317">
        <f>IF('SERVIÇOS EXECUTADOS'!$F117=0,0,(COUNTIF('SERVIÇOS EXECUTADOS'!$I117:$DH117,EK$10)/'SERVIÇOS EXECUTADOS'!$F117*100))</f>
        <v>0</v>
      </c>
      <c r="EL117" s="317">
        <f>IF('SERVIÇOS EXECUTADOS'!$F117=0,0,(COUNTIF('SERVIÇOS EXECUTADOS'!$I117:$DH117,EL$10)/'SERVIÇOS EXECUTADOS'!$F117*100))</f>
        <v>0</v>
      </c>
      <c r="EM117" s="317">
        <f>IF('SERVIÇOS EXECUTADOS'!$F117=0,0,(COUNTIF('SERVIÇOS EXECUTADOS'!$I117:$DH117,EM$10)/'SERVIÇOS EXECUTADOS'!$F117*100))</f>
        <v>0</v>
      </c>
      <c r="EN117" s="317">
        <f>IF('SERVIÇOS EXECUTADOS'!$F117=0,0,(COUNTIF('SERVIÇOS EXECUTADOS'!$I117:$DH117,EN$10)/'SERVIÇOS EXECUTADOS'!$F117*100))</f>
        <v>0</v>
      </c>
      <c r="EO117" s="317">
        <f>IF('SERVIÇOS EXECUTADOS'!$F117=0,0,(COUNTIF('SERVIÇOS EXECUTADOS'!$I117:$DH117,EO$10)/'SERVIÇOS EXECUTADOS'!$F117*100))</f>
        <v>0</v>
      </c>
      <c r="EP117" s="317">
        <f>IF('SERVIÇOS EXECUTADOS'!$F117=0,0,(COUNTIF('SERVIÇOS EXECUTADOS'!$I117:$DH117,EP$10)/'SERVIÇOS EXECUTADOS'!$F117*100))</f>
        <v>0</v>
      </c>
      <c r="EQ117" s="317">
        <f>IF('SERVIÇOS EXECUTADOS'!$F117=0,0,(COUNTIF('SERVIÇOS EXECUTADOS'!$I117:$DH117,EQ$10)/'SERVIÇOS EXECUTADOS'!$F117*100))</f>
        <v>0</v>
      </c>
      <c r="ER117" s="317">
        <f>IF('SERVIÇOS EXECUTADOS'!$F117=0,0,(COUNTIF('SERVIÇOS EXECUTADOS'!$I117:$DH117,ER$10)/'SERVIÇOS EXECUTADOS'!$F117*100))</f>
        <v>0</v>
      </c>
      <c r="ES117" s="317">
        <f>IF('SERVIÇOS EXECUTADOS'!$F117=0,0,(COUNTIF('SERVIÇOS EXECUTADOS'!$I117:$DH117,ES$10)/'SERVIÇOS EXECUTADOS'!$F117*100))</f>
        <v>0</v>
      </c>
      <c r="ET117" s="317">
        <f>IF('SERVIÇOS EXECUTADOS'!$F117=0,0,(COUNTIF('SERVIÇOS EXECUTADOS'!$I117:$DH117,ET$10)/'SERVIÇOS EXECUTADOS'!$F117*100))</f>
        <v>0</v>
      </c>
      <c r="EU117" s="317">
        <f>IF('SERVIÇOS EXECUTADOS'!$F117=0,0,(COUNTIF('SERVIÇOS EXECUTADOS'!$I117:$DH117,EU$10)/'SERVIÇOS EXECUTADOS'!$F117*100))</f>
        <v>0</v>
      </c>
      <c r="EV117" s="317">
        <f>IF('SERVIÇOS EXECUTADOS'!$F117=0,0,(COUNTIF('SERVIÇOS EXECUTADOS'!$I117:$DH117,EV$10)/'SERVIÇOS EXECUTADOS'!$F117*100))</f>
        <v>0</v>
      </c>
      <c r="EW117" s="317">
        <f>IF('SERVIÇOS EXECUTADOS'!$F117=0,0,(COUNTIF('SERVIÇOS EXECUTADOS'!$I117:$DH117,EW$10)/'SERVIÇOS EXECUTADOS'!$F117*100))</f>
        <v>0</v>
      </c>
    </row>
    <row r="118" spans="1:153" ht="12" customHeight="1" outlineLevel="2">
      <c r="A118" s="1"/>
      <c r="B118" s="197" t="s">
        <v>199</v>
      </c>
      <c r="C118" s="196" t="s">
        <v>200</v>
      </c>
      <c r="D118" s="485"/>
      <c r="E118" s="192">
        <f t="shared" si="31"/>
        <v>0</v>
      </c>
      <c r="F118" s="489"/>
      <c r="G118" s="271" t="s">
        <v>122</v>
      </c>
      <c r="H118" s="132">
        <f t="shared" si="39"/>
        <v>0</v>
      </c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  <c r="CU118" s="59"/>
      <c r="CV118" s="59"/>
      <c r="CW118" s="59"/>
      <c r="CX118" s="59"/>
      <c r="CY118" s="59"/>
      <c r="CZ118" s="59"/>
      <c r="DA118" s="59"/>
      <c r="DB118" s="59"/>
      <c r="DC118" s="59"/>
      <c r="DD118" s="59"/>
      <c r="DE118" s="59"/>
      <c r="DF118" s="59"/>
      <c r="DG118" s="59"/>
      <c r="DH118" s="59"/>
      <c r="DI118" s="60">
        <f t="shared" ref="DI118:DI124" si="50">COUNTIF(I118:DH118,"&lt;"&amp;$G$2)</f>
        <v>0</v>
      </c>
      <c r="DJ118" s="61">
        <f t="shared" ref="DJ118:DJ124" si="51">COUNTIF(I118:DH118,$G$2)</f>
        <v>0</v>
      </c>
      <c r="DK118" s="61">
        <f t="shared" ref="DK118:DK124" si="52">+DJ118+DI118</f>
        <v>0</v>
      </c>
      <c r="DL118" s="62">
        <f t="shared" ref="DL118:DL124" si="53">IF(F118=0,0,(DJ118/F118)*100)</f>
        <v>0</v>
      </c>
      <c r="DM118" s="62">
        <f t="shared" si="37"/>
        <v>0</v>
      </c>
      <c r="DN118" s="64" t="str">
        <f t="shared" ref="DN118:DN124" si="54">IFERROR(DK118/F118*E118,"")</f>
        <v/>
      </c>
      <c r="DO118" s="252" t="b">
        <f t="shared" si="32"/>
        <v>0</v>
      </c>
      <c r="DP118" s="188"/>
      <c r="DS118" s="62">
        <f>IF('SERVIÇOS EXECUTADOS'!$F118=0,0,(COUNTIF('SERVIÇOS EXECUTADOS'!$I118:$DH118,DS$10)/'SERVIÇOS EXECUTADOS'!$F118*100))</f>
        <v>0</v>
      </c>
      <c r="DT118" s="62">
        <f>IF('SERVIÇOS EXECUTADOS'!$F118=0,0,(COUNTIF('SERVIÇOS EXECUTADOS'!$I118:$DH118,DT$10)/'SERVIÇOS EXECUTADOS'!$F118*100))</f>
        <v>0</v>
      </c>
      <c r="DU118" s="62">
        <f>IF('SERVIÇOS EXECUTADOS'!$F118=0,0,(COUNTIF('SERVIÇOS EXECUTADOS'!$I118:$DH118,DU$10)/'SERVIÇOS EXECUTADOS'!$F118*100))</f>
        <v>0</v>
      </c>
      <c r="DV118" s="62">
        <f>IF('SERVIÇOS EXECUTADOS'!$F118=0,0,(COUNTIF('SERVIÇOS EXECUTADOS'!$I118:$DH118,DV$10)/'SERVIÇOS EXECUTADOS'!$F118*100))</f>
        <v>0</v>
      </c>
      <c r="DW118" s="62">
        <f>IF('SERVIÇOS EXECUTADOS'!$F118=0,0,(COUNTIF('SERVIÇOS EXECUTADOS'!$I118:$DH118,DW$10)/'SERVIÇOS EXECUTADOS'!$F118*100))</f>
        <v>0</v>
      </c>
      <c r="DX118" s="62">
        <f>IF('SERVIÇOS EXECUTADOS'!$F118=0,0,(COUNTIF('SERVIÇOS EXECUTADOS'!$I118:$DH118,DX$10)/'SERVIÇOS EXECUTADOS'!$F118*100))</f>
        <v>0</v>
      </c>
      <c r="DY118" s="62">
        <f>IF('SERVIÇOS EXECUTADOS'!$F118=0,0,(COUNTIF('SERVIÇOS EXECUTADOS'!$I118:$DH118,DY$10)/'SERVIÇOS EXECUTADOS'!$F118*100))</f>
        <v>0</v>
      </c>
      <c r="DZ118" s="62">
        <f>IF('SERVIÇOS EXECUTADOS'!$F118=0,0,(COUNTIF('SERVIÇOS EXECUTADOS'!$I118:$DH118,DZ$10)/'SERVIÇOS EXECUTADOS'!$F118*100))</f>
        <v>0</v>
      </c>
      <c r="EA118" s="62">
        <f>IF('SERVIÇOS EXECUTADOS'!$F118=0,0,(COUNTIF('SERVIÇOS EXECUTADOS'!$I118:$DH118,EA$10)/'SERVIÇOS EXECUTADOS'!$F118*100))</f>
        <v>0</v>
      </c>
      <c r="EB118" s="62">
        <f>IF('SERVIÇOS EXECUTADOS'!$F118=0,0,(COUNTIF('SERVIÇOS EXECUTADOS'!$I118:$DH118,EB$10)/'SERVIÇOS EXECUTADOS'!$F118*100))</f>
        <v>0</v>
      </c>
      <c r="EC118" s="62">
        <f>IF('SERVIÇOS EXECUTADOS'!$F118=0,0,(COUNTIF('SERVIÇOS EXECUTADOS'!$I118:$DH118,EC$10)/'SERVIÇOS EXECUTADOS'!$F118*100))</f>
        <v>0</v>
      </c>
      <c r="ED118" s="62">
        <f>IF('SERVIÇOS EXECUTADOS'!$F118=0,0,(COUNTIF('SERVIÇOS EXECUTADOS'!$I118:$DH118,ED$10)/'SERVIÇOS EXECUTADOS'!$F118*100))</f>
        <v>0</v>
      </c>
      <c r="EE118" s="62">
        <f>IF('SERVIÇOS EXECUTADOS'!$F118=0,0,(COUNTIF('SERVIÇOS EXECUTADOS'!$I118:$DH118,EE$10)/'SERVIÇOS EXECUTADOS'!$F118*100))</f>
        <v>0</v>
      </c>
      <c r="EF118" s="62">
        <f>IF('SERVIÇOS EXECUTADOS'!$F118=0,0,(COUNTIF('SERVIÇOS EXECUTADOS'!$I118:$DH118,EF$10)/'SERVIÇOS EXECUTADOS'!$F118*100))</f>
        <v>0</v>
      </c>
      <c r="EG118" s="62">
        <f>IF('SERVIÇOS EXECUTADOS'!$F118=0,0,(COUNTIF('SERVIÇOS EXECUTADOS'!$I118:$DH118,EG$10)/'SERVIÇOS EXECUTADOS'!$F118*100))</f>
        <v>0</v>
      </c>
      <c r="EH118" s="62">
        <f>IF('SERVIÇOS EXECUTADOS'!$F118=0,0,(COUNTIF('SERVIÇOS EXECUTADOS'!$I118:$DH118,EH$10)/'SERVIÇOS EXECUTADOS'!$F118*100))</f>
        <v>0</v>
      </c>
      <c r="EI118" s="62">
        <f>IF('SERVIÇOS EXECUTADOS'!$F118=0,0,(COUNTIF('SERVIÇOS EXECUTADOS'!$I118:$DH118,EI$10)/'SERVIÇOS EXECUTADOS'!$F118*100))</f>
        <v>0</v>
      </c>
      <c r="EJ118" s="62">
        <f>IF('SERVIÇOS EXECUTADOS'!$F118=0,0,(COUNTIF('SERVIÇOS EXECUTADOS'!$I118:$DH118,EJ$10)/'SERVIÇOS EXECUTADOS'!$F118*100))</f>
        <v>0</v>
      </c>
      <c r="EK118" s="62">
        <f>IF('SERVIÇOS EXECUTADOS'!$F118=0,0,(COUNTIF('SERVIÇOS EXECUTADOS'!$I118:$DH118,EK$10)/'SERVIÇOS EXECUTADOS'!$F118*100))</f>
        <v>0</v>
      </c>
      <c r="EL118" s="62">
        <f>IF('SERVIÇOS EXECUTADOS'!$F118=0,0,(COUNTIF('SERVIÇOS EXECUTADOS'!$I118:$DH118,EL$10)/'SERVIÇOS EXECUTADOS'!$F118*100))</f>
        <v>0</v>
      </c>
      <c r="EM118" s="62">
        <f>IF('SERVIÇOS EXECUTADOS'!$F118=0,0,(COUNTIF('SERVIÇOS EXECUTADOS'!$I118:$DH118,EM$10)/'SERVIÇOS EXECUTADOS'!$F118*100))</f>
        <v>0</v>
      </c>
      <c r="EN118" s="62">
        <f>IF('SERVIÇOS EXECUTADOS'!$F118=0,0,(COUNTIF('SERVIÇOS EXECUTADOS'!$I118:$DH118,EN$10)/'SERVIÇOS EXECUTADOS'!$F118*100))</f>
        <v>0</v>
      </c>
      <c r="EO118" s="62">
        <f>IF('SERVIÇOS EXECUTADOS'!$F118=0,0,(COUNTIF('SERVIÇOS EXECUTADOS'!$I118:$DH118,EO$10)/'SERVIÇOS EXECUTADOS'!$F118*100))</f>
        <v>0</v>
      </c>
      <c r="EP118" s="62">
        <f>IF('SERVIÇOS EXECUTADOS'!$F118=0,0,(COUNTIF('SERVIÇOS EXECUTADOS'!$I118:$DH118,EP$10)/'SERVIÇOS EXECUTADOS'!$F118*100))</f>
        <v>0</v>
      </c>
      <c r="EQ118" s="62">
        <f>IF('SERVIÇOS EXECUTADOS'!$F118=0,0,(COUNTIF('SERVIÇOS EXECUTADOS'!$I118:$DH118,EQ$10)/'SERVIÇOS EXECUTADOS'!$F118*100))</f>
        <v>0</v>
      </c>
      <c r="ER118" s="62">
        <f>IF('SERVIÇOS EXECUTADOS'!$F118=0,0,(COUNTIF('SERVIÇOS EXECUTADOS'!$I118:$DH118,ER$10)/'SERVIÇOS EXECUTADOS'!$F118*100))</f>
        <v>0</v>
      </c>
      <c r="ES118" s="62">
        <f>IF('SERVIÇOS EXECUTADOS'!$F118=0,0,(COUNTIF('SERVIÇOS EXECUTADOS'!$I118:$DH118,ES$10)/'SERVIÇOS EXECUTADOS'!$F118*100))</f>
        <v>0</v>
      </c>
      <c r="ET118" s="62">
        <f>IF('SERVIÇOS EXECUTADOS'!$F118=0,0,(COUNTIF('SERVIÇOS EXECUTADOS'!$I118:$DH118,ET$10)/'SERVIÇOS EXECUTADOS'!$F118*100))</f>
        <v>0</v>
      </c>
      <c r="EU118" s="62">
        <f>IF('SERVIÇOS EXECUTADOS'!$F118=0,0,(COUNTIF('SERVIÇOS EXECUTADOS'!$I118:$DH118,EU$10)/'SERVIÇOS EXECUTADOS'!$F118*100))</f>
        <v>0</v>
      </c>
      <c r="EV118" s="62">
        <f>IF('SERVIÇOS EXECUTADOS'!$F118=0,0,(COUNTIF('SERVIÇOS EXECUTADOS'!$I118:$DH118,EV$10)/'SERVIÇOS EXECUTADOS'!$F118*100))</f>
        <v>0</v>
      </c>
      <c r="EW118" s="62">
        <f>IF('SERVIÇOS EXECUTADOS'!$F118=0,0,(COUNTIF('SERVIÇOS EXECUTADOS'!$I118:$DH118,EW$10)/'SERVIÇOS EXECUTADOS'!$F118*100))</f>
        <v>0</v>
      </c>
    </row>
    <row r="119" spans="1:153" ht="12" customHeight="1" outlineLevel="2">
      <c r="A119" s="1"/>
      <c r="B119" s="197" t="s">
        <v>201</v>
      </c>
      <c r="C119" s="196" t="s">
        <v>202</v>
      </c>
      <c r="D119" s="485"/>
      <c r="E119" s="192">
        <f t="shared" si="31"/>
        <v>0</v>
      </c>
      <c r="F119" s="489"/>
      <c r="G119" s="272" t="s">
        <v>147</v>
      </c>
      <c r="H119" s="131">
        <f t="shared" si="39"/>
        <v>0</v>
      </c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59"/>
      <c r="CE119" s="59"/>
      <c r="CF119" s="59"/>
      <c r="CG119" s="59"/>
      <c r="CH119" s="59"/>
      <c r="CI119" s="59"/>
      <c r="CJ119" s="59"/>
      <c r="CK119" s="59"/>
      <c r="CL119" s="59"/>
      <c r="CM119" s="59"/>
      <c r="CN119" s="59"/>
      <c r="CO119" s="59"/>
      <c r="CP119" s="59"/>
      <c r="CQ119" s="59"/>
      <c r="CR119" s="59"/>
      <c r="CS119" s="59"/>
      <c r="CT119" s="59"/>
      <c r="CU119" s="59"/>
      <c r="CV119" s="59"/>
      <c r="CW119" s="59"/>
      <c r="CX119" s="59"/>
      <c r="CY119" s="59"/>
      <c r="CZ119" s="59"/>
      <c r="DA119" s="59"/>
      <c r="DB119" s="59"/>
      <c r="DC119" s="59"/>
      <c r="DD119" s="59"/>
      <c r="DE119" s="59"/>
      <c r="DF119" s="59"/>
      <c r="DG119" s="59"/>
      <c r="DH119" s="59"/>
      <c r="DI119" s="60">
        <f t="shared" si="50"/>
        <v>0</v>
      </c>
      <c r="DJ119" s="61">
        <f t="shared" si="51"/>
        <v>0</v>
      </c>
      <c r="DK119" s="61">
        <f t="shared" si="52"/>
        <v>0</v>
      </c>
      <c r="DL119" s="62">
        <f t="shared" si="53"/>
        <v>0</v>
      </c>
      <c r="DM119" s="62">
        <f t="shared" si="37"/>
        <v>0</v>
      </c>
      <c r="DN119" s="64" t="str">
        <f t="shared" si="54"/>
        <v/>
      </c>
      <c r="DO119" s="252" t="b">
        <f t="shared" si="32"/>
        <v>0</v>
      </c>
      <c r="DP119" s="188"/>
      <c r="DS119" s="62">
        <f>IF('SERVIÇOS EXECUTADOS'!$F119=0,0,(COUNTIF('SERVIÇOS EXECUTADOS'!$I119:$DH119,DS$10)/'SERVIÇOS EXECUTADOS'!$F119*100))</f>
        <v>0</v>
      </c>
      <c r="DT119" s="62">
        <f>IF('SERVIÇOS EXECUTADOS'!$F119=0,0,(COUNTIF('SERVIÇOS EXECUTADOS'!$I119:$DH119,DT$10)/'SERVIÇOS EXECUTADOS'!$F119*100))</f>
        <v>0</v>
      </c>
      <c r="DU119" s="62">
        <f>IF('SERVIÇOS EXECUTADOS'!$F119=0,0,(COUNTIF('SERVIÇOS EXECUTADOS'!$I119:$DH119,DU$10)/'SERVIÇOS EXECUTADOS'!$F119*100))</f>
        <v>0</v>
      </c>
      <c r="DV119" s="62">
        <f>IF('SERVIÇOS EXECUTADOS'!$F119=0,0,(COUNTIF('SERVIÇOS EXECUTADOS'!$I119:$DH119,DV$10)/'SERVIÇOS EXECUTADOS'!$F119*100))</f>
        <v>0</v>
      </c>
      <c r="DW119" s="62">
        <f>IF('SERVIÇOS EXECUTADOS'!$F119=0,0,(COUNTIF('SERVIÇOS EXECUTADOS'!$I119:$DH119,DW$10)/'SERVIÇOS EXECUTADOS'!$F119*100))</f>
        <v>0</v>
      </c>
      <c r="DX119" s="62">
        <f>IF('SERVIÇOS EXECUTADOS'!$F119=0,0,(COUNTIF('SERVIÇOS EXECUTADOS'!$I119:$DH119,DX$10)/'SERVIÇOS EXECUTADOS'!$F119*100))</f>
        <v>0</v>
      </c>
      <c r="DY119" s="62">
        <f>IF('SERVIÇOS EXECUTADOS'!$F119=0,0,(COUNTIF('SERVIÇOS EXECUTADOS'!$I119:$DH119,DY$10)/'SERVIÇOS EXECUTADOS'!$F119*100))</f>
        <v>0</v>
      </c>
      <c r="DZ119" s="62">
        <f>IF('SERVIÇOS EXECUTADOS'!$F119=0,0,(COUNTIF('SERVIÇOS EXECUTADOS'!$I119:$DH119,DZ$10)/'SERVIÇOS EXECUTADOS'!$F119*100))</f>
        <v>0</v>
      </c>
      <c r="EA119" s="62">
        <f>IF('SERVIÇOS EXECUTADOS'!$F119=0,0,(COUNTIF('SERVIÇOS EXECUTADOS'!$I119:$DH119,EA$10)/'SERVIÇOS EXECUTADOS'!$F119*100))</f>
        <v>0</v>
      </c>
      <c r="EB119" s="62">
        <f>IF('SERVIÇOS EXECUTADOS'!$F119=0,0,(COUNTIF('SERVIÇOS EXECUTADOS'!$I119:$DH119,EB$10)/'SERVIÇOS EXECUTADOS'!$F119*100))</f>
        <v>0</v>
      </c>
      <c r="EC119" s="62">
        <f>IF('SERVIÇOS EXECUTADOS'!$F119=0,0,(COUNTIF('SERVIÇOS EXECUTADOS'!$I119:$DH119,EC$10)/'SERVIÇOS EXECUTADOS'!$F119*100))</f>
        <v>0</v>
      </c>
      <c r="ED119" s="62">
        <f>IF('SERVIÇOS EXECUTADOS'!$F119=0,0,(COUNTIF('SERVIÇOS EXECUTADOS'!$I119:$DH119,ED$10)/'SERVIÇOS EXECUTADOS'!$F119*100))</f>
        <v>0</v>
      </c>
      <c r="EE119" s="62">
        <f>IF('SERVIÇOS EXECUTADOS'!$F119=0,0,(COUNTIF('SERVIÇOS EXECUTADOS'!$I119:$DH119,EE$10)/'SERVIÇOS EXECUTADOS'!$F119*100))</f>
        <v>0</v>
      </c>
      <c r="EF119" s="62">
        <f>IF('SERVIÇOS EXECUTADOS'!$F119=0,0,(COUNTIF('SERVIÇOS EXECUTADOS'!$I119:$DH119,EF$10)/'SERVIÇOS EXECUTADOS'!$F119*100))</f>
        <v>0</v>
      </c>
      <c r="EG119" s="62">
        <f>IF('SERVIÇOS EXECUTADOS'!$F119=0,0,(COUNTIF('SERVIÇOS EXECUTADOS'!$I119:$DH119,EG$10)/'SERVIÇOS EXECUTADOS'!$F119*100))</f>
        <v>0</v>
      </c>
      <c r="EH119" s="62">
        <f>IF('SERVIÇOS EXECUTADOS'!$F119=0,0,(COUNTIF('SERVIÇOS EXECUTADOS'!$I119:$DH119,EH$10)/'SERVIÇOS EXECUTADOS'!$F119*100))</f>
        <v>0</v>
      </c>
      <c r="EI119" s="62">
        <f>IF('SERVIÇOS EXECUTADOS'!$F119=0,0,(COUNTIF('SERVIÇOS EXECUTADOS'!$I119:$DH119,EI$10)/'SERVIÇOS EXECUTADOS'!$F119*100))</f>
        <v>0</v>
      </c>
      <c r="EJ119" s="62">
        <f>IF('SERVIÇOS EXECUTADOS'!$F119=0,0,(COUNTIF('SERVIÇOS EXECUTADOS'!$I119:$DH119,EJ$10)/'SERVIÇOS EXECUTADOS'!$F119*100))</f>
        <v>0</v>
      </c>
      <c r="EK119" s="62">
        <f>IF('SERVIÇOS EXECUTADOS'!$F119=0,0,(COUNTIF('SERVIÇOS EXECUTADOS'!$I119:$DH119,EK$10)/'SERVIÇOS EXECUTADOS'!$F119*100))</f>
        <v>0</v>
      </c>
      <c r="EL119" s="62">
        <f>IF('SERVIÇOS EXECUTADOS'!$F119=0,0,(COUNTIF('SERVIÇOS EXECUTADOS'!$I119:$DH119,EL$10)/'SERVIÇOS EXECUTADOS'!$F119*100))</f>
        <v>0</v>
      </c>
      <c r="EM119" s="62">
        <f>IF('SERVIÇOS EXECUTADOS'!$F119=0,0,(COUNTIF('SERVIÇOS EXECUTADOS'!$I119:$DH119,EM$10)/'SERVIÇOS EXECUTADOS'!$F119*100))</f>
        <v>0</v>
      </c>
      <c r="EN119" s="62">
        <f>IF('SERVIÇOS EXECUTADOS'!$F119=0,0,(COUNTIF('SERVIÇOS EXECUTADOS'!$I119:$DH119,EN$10)/'SERVIÇOS EXECUTADOS'!$F119*100))</f>
        <v>0</v>
      </c>
      <c r="EO119" s="62">
        <f>IF('SERVIÇOS EXECUTADOS'!$F119=0,0,(COUNTIF('SERVIÇOS EXECUTADOS'!$I119:$DH119,EO$10)/'SERVIÇOS EXECUTADOS'!$F119*100))</f>
        <v>0</v>
      </c>
      <c r="EP119" s="62">
        <f>IF('SERVIÇOS EXECUTADOS'!$F119=0,0,(COUNTIF('SERVIÇOS EXECUTADOS'!$I119:$DH119,EP$10)/'SERVIÇOS EXECUTADOS'!$F119*100))</f>
        <v>0</v>
      </c>
      <c r="EQ119" s="62">
        <f>IF('SERVIÇOS EXECUTADOS'!$F119=0,0,(COUNTIF('SERVIÇOS EXECUTADOS'!$I119:$DH119,EQ$10)/'SERVIÇOS EXECUTADOS'!$F119*100))</f>
        <v>0</v>
      </c>
      <c r="ER119" s="62">
        <f>IF('SERVIÇOS EXECUTADOS'!$F119=0,0,(COUNTIF('SERVIÇOS EXECUTADOS'!$I119:$DH119,ER$10)/'SERVIÇOS EXECUTADOS'!$F119*100))</f>
        <v>0</v>
      </c>
      <c r="ES119" s="62">
        <f>IF('SERVIÇOS EXECUTADOS'!$F119=0,0,(COUNTIF('SERVIÇOS EXECUTADOS'!$I119:$DH119,ES$10)/'SERVIÇOS EXECUTADOS'!$F119*100))</f>
        <v>0</v>
      </c>
      <c r="ET119" s="62">
        <f>IF('SERVIÇOS EXECUTADOS'!$F119=0,0,(COUNTIF('SERVIÇOS EXECUTADOS'!$I119:$DH119,ET$10)/'SERVIÇOS EXECUTADOS'!$F119*100))</f>
        <v>0</v>
      </c>
      <c r="EU119" s="62">
        <f>IF('SERVIÇOS EXECUTADOS'!$F119=0,0,(COUNTIF('SERVIÇOS EXECUTADOS'!$I119:$DH119,EU$10)/'SERVIÇOS EXECUTADOS'!$F119*100))</f>
        <v>0</v>
      </c>
      <c r="EV119" s="62">
        <f>IF('SERVIÇOS EXECUTADOS'!$F119=0,0,(COUNTIF('SERVIÇOS EXECUTADOS'!$I119:$DH119,EV$10)/'SERVIÇOS EXECUTADOS'!$F119*100))</f>
        <v>0</v>
      </c>
      <c r="EW119" s="62">
        <f>IF('SERVIÇOS EXECUTADOS'!$F119=0,0,(COUNTIF('SERVIÇOS EXECUTADOS'!$I119:$DH119,EW$10)/'SERVIÇOS EXECUTADOS'!$F119*100))</f>
        <v>0</v>
      </c>
    </row>
    <row r="120" spans="1:153" ht="12" customHeight="1" outlineLevel="2">
      <c r="A120" s="1"/>
      <c r="B120" s="197" t="s">
        <v>199</v>
      </c>
      <c r="C120" s="196" t="s">
        <v>203</v>
      </c>
      <c r="D120" s="485"/>
      <c r="E120" s="192">
        <f t="shared" si="31"/>
        <v>0</v>
      </c>
      <c r="F120" s="489"/>
      <c r="G120" s="271" t="s">
        <v>122</v>
      </c>
      <c r="H120" s="132">
        <f t="shared" si="39"/>
        <v>0</v>
      </c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59"/>
      <c r="CD120" s="59"/>
      <c r="CE120" s="59"/>
      <c r="CF120" s="59"/>
      <c r="CG120" s="59"/>
      <c r="CH120" s="59"/>
      <c r="CI120" s="59"/>
      <c r="CJ120" s="59"/>
      <c r="CK120" s="59"/>
      <c r="CL120" s="59"/>
      <c r="CM120" s="59"/>
      <c r="CN120" s="59"/>
      <c r="CO120" s="59"/>
      <c r="CP120" s="59"/>
      <c r="CQ120" s="59"/>
      <c r="CR120" s="59"/>
      <c r="CS120" s="59"/>
      <c r="CT120" s="59"/>
      <c r="CU120" s="59"/>
      <c r="CV120" s="59"/>
      <c r="CW120" s="59"/>
      <c r="CX120" s="59"/>
      <c r="CY120" s="59"/>
      <c r="CZ120" s="59"/>
      <c r="DA120" s="59"/>
      <c r="DB120" s="59"/>
      <c r="DC120" s="59"/>
      <c r="DD120" s="59"/>
      <c r="DE120" s="59"/>
      <c r="DF120" s="59"/>
      <c r="DG120" s="59"/>
      <c r="DH120" s="59"/>
      <c r="DI120" s="60">
        <f t="shared" si="50"/>
        <v>0</v>
      </c>
      <c r="DJ120" s="61">
        <f t="shared" si="51"/>
        <v>0</v>
      </c>
      <c r="DK120" s="61">
        <f t="shared" si="52"/>
        <v>0</v>
      </c>
      <c r="DL120" s="62">
        <f t="shared" si="53"/>
        <v>0</v>
      </c>
      <c r="DM120" s="62">
        <f t="shared" si="37"/>
        <v>0</v>
      </c>
      <c r="DN120" s="64" t="str">
        <f t="shared" si="54"/>
        <v/>
      </c>
      <c r="DO120" s="252" t="b">
        <f t="shared" si="32"/>
        <v>0</v>
      </c>
      <c r="DP120" s="188"/>
      <c r="DS120" s="62">
        <f>IF('SERVIÇOS EXECUTADOS'!$F120=0,0,(COUNTIF('SERVIÇOS EXECUTADOS'!$I120:$DH120,DS$10)/'SERVIÇOS EXECUTADOS'!$F120*100))</f>
        <v>0</v>
      </c>
      <c r="DT120" s="62">
        <f>IF('SERVIÇOS EXECUTADOS'!$F120=0,0,(COUNTIF('SERVIÇOS EXECUTADOS'!$I120:$DH120,DT$10)/'SERVIÇOS EXECUTADOS'!$F120*100))</f>
        <v>0</v>
      </c>
      <c r="DU120" s="62">
        <f>IF('SERVIÇOS EXECUTADOS'!$F120=0,0,(COUNTIF('SERVIÇOS EXECUTADOS'!$I120:$DH120,DU$10)/'SERVIÇOS EXECUTADOS'!$F120*100))</f>
        <v>0</v>
      </c>
      <c r="DV120" s="62">
        <f>IF('SERVIÇOS EXECUTADOS'!$F120=0,0,(COUNTIF('SERVIÇOS EXECUTADOS'!$I120:$DH120,DV$10)/'SERVIÇOS EXECUTADOS'!$F120*100))</f>
        <v>0</v>
      </c>
      <c r="DW120" s="62">
        <f>IF('SERVIÇOS EXECUTADOS'!$F120=0,0,(COUNTIF('SERVIÇOS EXECUTADOS'!$I120:$DH120,DW$10)/'SERVIÇOS EXECUTADOS'!$F120*100))</f>
        <v>0</v>
      </c>
      <c r="DX120" s="62">
        <f>IF('SERVIÇOS EXECUTADOS'!$F120=0,0,(COUNTIF('SERVIÇOS EXECUTADOS'!$I120:$DH120,DX$10)/'SERVIÇOS EXECUTADOS'!$F120*100))</f>
        <v>0</v>
      </c>
      <c r="DY120" s="62">
        <f>IF('SERVIÇOS EXECUTADOS'!$F120=0,0,(COUNTIF('SERVIÇOS EXECUTADOS'!$I120:$DH120,DY$10)/'SERVIÇOS EXECUTADOS'!$F120*100))</f>
        <v>0</v>
      </c>
      <c r="DZ120" s="62">
        <f>IF('SERVIÇOS EXECUTADOS'!$F120=0,0,(COUNTIF('SERVIÇOS EXECUTADOS'!$I120:$DH120,DZ$10)/'SERVIÇOS EXECUTADOS'!$F120*100))</f>
        <v>0</v>
      </c>
      <c r="EA120" s="62">
        <f>IF('SERVIÇOS EXECUTADOS'!$F120=0,0,(COUNTIF('SERVIÇOS EXECUTADOS'!$I120:$DH120,EA$10)/'SERVIÇOS EXECUTADOS'!$F120*100))</f>
        <v>0</v>
      </c>
      <c r="EB120" s="62">
        <f>IF('SERVIÇOS EXECUTADOS'!$F120=0,0,(COUNTIF('SERVIÇOS EXECUTADOS'!$I120:$DH120,EB$10)/'SERVIÇOS EXECUTADOS'!$F120*100))</f>
        <v>0</v>
      </c>
      <c r="EC120" s="62">
        <f>IF('SERVIÇOS EXECUTADOS'!$F120=0,0,(COUNTIF('SERVIÇOS EXECUTADOS'!$I120:$DH120,EC$10)/'SERVIÇOS EXECUTADOS'!$F120*100))</f>
        <v>0</v>
      </c>
      <c r="ED120" s="62">
        <f>IF('SERVIÇOS EXECUTADOS'!$F120=0,0,(COUNTIF('SERVIÇOS EXECUTADOS'!$I120:$DH120,ED$10)/'SERVIÇOS EXECUTADOS'!$F120*100))</f>
        <v>0</v>
      </c>
      <c r="EE120" s="62">
        <f>IF('SERVIÇOS EXECUTADOS'!$F120=0,0,(COUNTIF('SERVIÇOS EXECUTADOS'!$I120:$DH120,EE$10)/'SERVIÇOS EXECUTADOS'!$F120*100))</f>
        <v>0</v>
      </c>
      <c r="EF120" s="62">
        <f>IF('SERVIÇOS EXECUTADOS'!$F120=0,0,(COUNTIF('SERVIÇOS EXECUTADOS'!$I120:$DH120,EF$10)/'SERVIÇOS EXECUTADOS'!$F120*100))</f>
        <v>0</v>
      </c>
      <c r="EG120" s="62">
        <f>IF('SERVIÇOS EXECUTADOS'!$F120=0,0,(COUNTIF('SERVIÇOS EXECUTADOS'!$I120:$DH120,EG$10)/'SERVIÇOS EXECUTADOS'!$F120*100))</f>
        <v>0</v>
      </c>
      <c r="EH120" s="62">
        <f>IF('SERVIÇOS EXECUTADOS'!$F120=0,0,(COUNTIF('SERVIÇOS EXECUTADOS'!$I120:$DH120,EH$10)/'SERVIÇOS EXECUTADOS'!$F120*100))</f>
        <v>0</v>
      </c>
      <c r="EI120" s="62">
        <f>IF('SERVIÇOS EXECUTADOS'!$F120=0,0,(COUNTIF('SERVIÇOS EXECUTADOS'!$I120:$DH120,EI$10)/'SERVIÇOS EXECUTADOS'!$F120*100))</f>
        <v>0</v>
      </c>
      <c r="EJ120" s="62">
        <f>IF('SERVIÇOS EXECUTADOS'!$F120=0,0,(COUNTIF('SERVIÇOS EXECUTADOS'!$I120:$DH120,EJ$10)/'SERVIÇOS EXECUTADOS'!$F120*100))</f>
        <v>0</v>
      </c>
      <c r="EK120" s="62">
        <f>IF('SERVIÇOS EXECUTADOS'!$F120=0,0,(COUNTIF('SERVIÇOS EXECUTADOS'!$I120:$DH120,EK$10)/'SERVIÇOS EXECUTADOS'!$F120*100))</f>
        <v>0</v>
      </c>
      <c r="EL120" s="62">
        <f>IF('SERVIÇOS EXECUTADOS'!$F120=0,0,(COUNTIF('SERVIÇOS EXECUTADOS'!$I120:$DH120,EL$10)/'SERVIÇOS EXECUTADOS'!$F120*100))</f>
        <v>0</v>
      </c>
      <c r="EM120" s="62">
        <f>IF('SERVIÇOS EXECUTADOS'!$F120=0,0,(COUNTIF('SERVIÇOS EXECUTADOS'!$I120:$DH120,EM$10)/'SERVIÇOS EXECUTADOS'!$F120*100))</f>
        <v>0</v>
      </c>
      <c r="EN120" s="62">
        <f>IF('SERVIÇOS EXECUTADOS'!$F120=0,0,(COUNTIF('SERVIÇOS EXECUTADOS'!$I120:$DH120,EN$10)/'SERVIÇOS EXECUTADOS'!$F120*100))</f>
        <v>0</v>
      </c>
      <c r="EO120" s="62">
        <f>IF('SERVIÇOS EXECUTADOS'!$F120=0,0,(COUNTIF('SERVIÇOS EXECUTADOS'!$I120:$DH120,EO$10)/'SERVIÇOS EXECUTADOS'!$F120*100))</f>
        <v>0</v>
      </c>
      <c r="EP120" s="62">
        <f>IF('SERVIÇOS EXECUTADOS'!$F120=0,0,(COUNTIF('SERVIÇOS EXECUTADOS'!$I120:$DH120,EP$10)/'SERVIÇOS EXECUTADOS'!$F120*100))</f>
        <v>0</v>
      </c>
      <c r="EQ120" s="62">
        <f>IF('SERVIÇOS EXECUTADOS'!$F120=0,0,(COUNTIF('SERVIÇOS EXECUTADOS'!$I120:$DH120,EQ$10)/'SERVIÇOS EXECUTADOS'!$F120*100))</f>
        <v>0</v>
      </c>
      <c r="ER120" s="62">
        <f>IF('SERVIÇOS EXECUTADOS'!$F120=0,0,(COUNTIF('SERVIÇOS EXECUTADOS'!$I120:$DH120,ER$10)/'SERVIÇOS EXECUTADOS'!$F120*100))</f>
        <v>0</v>
      </c>
      <c r="ES120" s="62">
        <f>IF('SERVIÇOS EXECUTADOS'!$F120=0,0,(COUNTIF('SERVIÇOS EXECUTADOS'!$I120:$DH120,ES$10)/'SERVIÇOS EXECUTADOS'!$F120*100))</f>
        <v>0</v>
      </c>
      <c r="ET120" s="62">
        <f>IF('SERVIÇOS EXECUTADOS'!$F120=0,0,(COUNTIF('SERVIÇOS EXECUTADOS'!$I120:$DH120,ET$10)/'SERVIÇOS EXECUTADOS'!$F120*100))</f>
        <v>0</v>
      </c>
      <c r="EU120" s="62">
        <f>IF('SERVIÇOS EXECUTADOS'!$F120=0,0,(COUNTIF('SERVIÇOS EXECUTADOS'!$I120:$DH120,EU$10)/'SERVIÇOS EXECUTADOS'!$F120*100))</f>
        <v>0</v>
      </c>
      <c r="EV120" s="62">
        <f>IF('SERVIÇOS EXECUTADOS'!$F120=0,0,(COUNTIF('SERVIÇOS EXECUTADOS'!$I120:$DH120,EV$10)/'SERVIÇOS EXECUTADOS'!$F120*100))</f>
        <v>0</v>
      </c>
      <c r="EW120" s="62">
        <f>IF('SERVIÇOS EXECUTADOS'!$F120=0,0,(COUNTIF('SERVIÇOS EXECUTADOS'!$I120:$DH120,EW$10)/'SERVIÇOS EXECUTADOS'!$F120*100))</f>
        <v>0</v>
      </c>
    </row>
    <row r="121" spans="1:153" ht="12" customHeight="1" outlineLevel="2">
      <c r="A121" s="1"/>
      <c r="B121" s="197" t="s">
        <v>199</v>
      </c>
      <c r="C121" s="196" t="s">
        <v>204</v>
      </c>
      <c r="D121" s="485"/>
      <c r="E121" s="192">
        <f t="shared" si="31"/>
        <v>0</v>
      </c>
      <c r="F121" s="489"/>
      <c r="G121" s="271" t="s">
        <v>122</v>
      </c>
      <c r="H121" s="132">
        <f t="shared" si="39"/>
        <v>0</v>
      </c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59"/>
      <c r="BX121" s="59"/>
      <c r="BY121" s="59"/>
      <c r="BZ121" s="59"/>
      <c r="CA121" s="59"/>
      <c r="CB121" s="59"/>
      <c r="CC121" s="59"/>
      <c r="CD121" s="59"/>
      <c r="CE121" s="59"/>
      <c r="CF121" s="59"/>
      <c r="CG121" s="59"/>
      <c r="CH121" s="59"/>
      <c r="CI121" s="59"/>
      <c r="CJ121" s="59"/>
      <c r="CK121" s="59"/>
      <c r="CL121" s="59"/>
      <c r="CM121" s="59"/>
      <c r="CN121" s="59"/>
      <c r="CO121" s="59"/>
      <c r="CP121" s="59"/>
      <c r="CQ121" s="59"/>
      <c r="CR121" s="59"/>
      <c r="CS121" s="59"/>
      <c r="CT121" s="59"/>
      <c r="CU121" s="59"/>
      <c r="CV121" s="59"/>
      <c r="CW121" s="59"/>
      <c r="CX121" s="59"/>
      <c r="CY121" s="59"/>
      <c r="CZ121" s="59"/>
      <c r="DA121" s="59"/>
      <c r="DB121" s="59"/>
      <c r="DC121" s="59"/>
      <c r="DD121" s="59"/>
      <c r="DE121" s="59"/>
      <c r="DF121" s="59"/>
      <c r="DG121" s="59"/>
      <c r="DH121" s="59"/>
      <c r="DI121" s="60">
        <f t="shared" si="50"/>
        <v>0</v>
      </c>
      <c r="DJ121" s="61">
        <f t="shared" si="51"/>
        <v>0</v>
      </c>
      <c r="DK121" s="61">
        <f t="shared" si="52"/>
        <v>0</v>
      </c>
      <c r="DL121" s="62">
        <f t="shared" si="53"/>
        <v>0</v>
      </c>
      <c r="DM121" s="62">
        <f t="shared" si="37"/>
        <v>0</v>
      </c>
      <c r="DN121" s="64" t="str">
        <f t="shared" si="54"/>
        <v/>
      </c>
      <c r="DO121" s="252" t="b">
        <f t="shared" si="32"/>
        <v>0</v>
      </c>
      <c r="DP121" s="188"/>
      <c r="DS121" s="62">
        <f>IF('SERVIÇOS EXECUTADOS'!$F121=0,0,(COUNTIF('SERVIÇOS EXECUTADOS'!$I121:$DH121,DS$10)/'SERVIÇOS EXECUTADOS'!$F121*100))</f>
        <v>0</v>
      </c>
      <c r="DT121" s="62">
        <f>IF('SERVIÇOS EXECUTADOS'!$F121=0,0,(COUNTIF('SERVIÇOS EXECUTADOS'!$I121:$DH121,DT$10)/'SERVIÇOS EXECUTADOS'!$F121*100))</f>
        <v>0</v>
      </c>
      <c r="DU121" s="62">
        <f>IF('SERVIÇOS EXECUTADOS'!$F121=0,0,(COUNTIF('SERVIÇOS EXECUTADOS'!$I121:$DH121,DU$10)/'SERVIÇOS EXECUTADOS'!$F121*100))</f>
        <v>0</v>
      </c>
      <c r="DV121" s="62">
        <f>IF('SERVIÇOS EXECUTADOS'!$F121=0,0,(COUNTIF('SERVIÇOS EXECUTADOS'!$I121:$DH121,DV$10)/'SERVIÇOS EXECUTADOS'!$F121*100))</f>
        <v>0</v>
      </c>
      <c r="DW121" s="62">
        <f>IF('SERVIÇOS EXECUTADOS'!$F121=0,0,(COUNTIF('SERVIÇOS EXECUTADOS'!$I121:$DH121,DW$10)/'SERVIÇOS EXECUTADOS'!$F121*100))</f>
        <v>0</v>
      </c>
      <c r="DX121" s="62">
        <f>IF('SERVIÇOS EXECUTADOS'!$F121=0,0,(COUNTIF('SERVIÇOS EXECUTADOS'!$I121:$DH121,DX$10)/'SERVIÇOS EXECUTADOS'!$F121*100))</f>
        <v>0</v>
      </c>
      <c r="DY121" s="62">
        <f>IF('SERVIÇOS EXECUTADOS'!$F121=0,0,(COUNTIF('SERVIÇOS EXECUTADOS'!$I121:$DH121,DY$10)/'SERVIÇOS EXECUTADOS'!$F121*100))</f>
        <v>0</v>
      </c>
      <c r="DZ121" s="62">
        <f>IF('SERVIÇOS EXECUTADOS'!$F121=0,0,(COUNTIF('SERVIÇOS EXECUTADOS'!$I121:$DH121,DZ$10)/'SERVIÇOS EXECUTADOS'!$F121*100))</f>
        <v>0</v>
      </c>
      <c r="EA121" s="62">
        <f>IF('SERVIÇOS EXECUTADOS'!$F121=0,0,(COUNTIF('SERVIÇOS EXECUTADOS'!$I121:$DH121,EA$10)/'SERVIÇOS EXECUTADOS'!$F121*100))</f>
        <v>0</v>
      </c>
      <c r="EB121" s="62">
        <f>IF('SERVIÇOS EXECUTADOS'!$F121=0,0,(COUNTIF('SERVIÇOS EXECUTADOS'!$I121:$DH121,EB$10)/'SERVIÇOS EXECUTADOS'!$F121*100))</f>
        <v>0</v>
      </c>
      <c r="EC121" s="62">
        <f>IF('SERVIÇOS EXECUTADOS'!$F121=0,0,(COUNTIF('SERVIÇOS EXECUTADOS'!$I121:$DH121,EC$10)/'SERVIÇOS EXECUTADOS'!$F121*100))</f>
        <v>0</v>
      </c>
      <c r="ED121" s="62">
        <f>IF('SERVIÇOS EXECUTADOS'!$F121=0,0,(COUNTIF('SERVIÇOS EXECUTADOS'!$I121:$DH121,ED$10)/'SERVIÇOS EXECUTADOS'!$F121*100))</f>
        <v>0</v>
      </c>
      <c r="EE121" s="62">
        <f>IF('SERVIÇOS EXECUTADOS'!$F121=0,0,(COUNTIF('SERVIÇOS EXECUTADOS'!$I121:$DH121,EE$10)/'SERVIÇOS EXECUTADOS'!$F121*100))</f>
        <v>0</v>
      </c>
      <c r="EF121" s="62">
        <f>IF('SERVIÇOS EXECUTADOS'!$F121=0,0,(COUNTIF('SERVIÇOS EXECUTADOS'!$I121:$DH121,EF$10)/'SERVIÇOS EXECUTADOS'!$F121*100))</f>
        <v>0</v>
      </c>
      <c r="EG121" s="62">
        <f>IF('SERVIÇOS EXECUTADOS'!$F121=0,0,(COUNTIF('SERVIÇOS EXECUTADOS'!$I121:$DH121,EG$10)/'SERVIÇOS EXECUTADOS'!$F121*100))</f>
        <v>0</v>
      </c>
      <c r="EH121" s="62">
        <f>IF('SERVIÇOS EXECUTADOS'!$F121=0,0,(COUNTIF('SERVIÇOS EXECUTADOS'!$I121:$DH121,EH$10)/'SERVIÇOS EXECUTADOS'!$F121*100))</f>
        <v>0</v>
      </c>
      <c r="EI121" s="62">
        <f>IF('SERVIÇOS EXECUTADOS'!$F121=0,0,(COUNTIF('SERVIÇOS EXECUTADOS'!$I121:$DH121,EI$10)/'SERVIÇOS EXECUTADOS'!$F121*100))</f>
        <v>0</v>
      </c>
      <c r="EJ121" s="62">
        <f>IF('SERVIÇOS EXECUTADOS'!$F121=0,0,(COUNTIF('SERVIÇOS EXECUTADOS'!$I121:$DH121,EJ$10)/'SERVIÇOS EXECUTADOS'!$F121*100))</f>
        <v>0</v>
      </c>
      <c r="EK121" s="62">
        <f>IF('SERVIÇOS EXECUTADOS'!$F121=0,0,(COUNTIF('SERVIÇOS EXECUTADOS'!$I121:$DH121,EK$10)/'SERVIÇOS EXECUTADOS'!$F121*100))</f>
        <v>0</v>
      </c>
      <c r="EL121" s="62">
        <f>IF('SERVIÇOS EXECUTADOS'!$F121=0,0,(COUNTIF('SERVIÇOS EXECUTADOS'!$I121:$DH121,EL$10)/'SERVIÇOS EXECUTADOS'!$F121*100))</f>
        <v>0</v>
      </c>
      <c r="EM121" s="62">
        <f>IF('SERVIÇOS EXECUTADOS'!$F121=0,0,(COUNTIF('SERVIÇOS EXECUTADOS'!$I121:$DH121,EM$10)/'SERVIÇOS EXECUTADOS'!$F121*100))</f>
        <v>0</v>
      </c>
      <c r="EN121" s="62">
        <f>IF('SERVIÇOS EXECUTADOS'!$F121=0,0,(COUNTIF('SERVIÇOS EXECUTADOS'!$I121:$DH121,EN$10)/'SERVIÇOS EXECUTADOS'!$F121*100))</f>
        <v>0</v>
      </c>
      <c r="EO121" s="62">
        <f>IF('SERVIÇOS EXECUTADOS'!$F121=0,0,(COUNTIF('SERVIÇOS EXECUTADOS'!$I121:$DH121,EO$10)/'SERVIÇOS EXECUTADOS'!$F121*100))</f>
        <v>0</v>
      </c>
      <c r="EP121" s="62">
        <f>IF('SERVIÇOS EXECUTADOS'!$F121=0,0,(COUNTIF('SERVIÇOS EXECUTADOS'!$I121:$DH121,EP$10)/'SERVIÇOS EXECUTADOS'!$F121*100))</f>
        <v>0</v>
      </c>
      <c r="EQ121" s="62">
        <f>IF('SERVIÇOS EXECUTADOS'!$F121=0,0,(COUNTIF('SERVIÇOS EXECUTADOS'!$I121:$DH121,EQ$10)/'SERVIÇOS EXECUTADOS'!$F121*100))</f>
        <v>0</v>
      </c>
      <c r="ER121" s="62">
        <f>IF('SERVIÇOS EXECUTADOS'!$F121=0,0,(COUNTIF('SERVIÇOS EXECUTADOS'!$I121:$DH121,ER$10)/'SERVIÇOS EXECUTADOS'!$F121*100))</f>
        <v>0</v>
      </c>
      <c r="ES121" s="62">
        <f>IF('SERVIÇOS EXECUTADOS'!$F121=0,0,(COUNTIF('SERVIÇOS EXECUTADOS'!$I121:$DH121,ES$10)/'SERVIÇOS EXECUTADOS'!$F121*100))</f>
        <v>0</v>
      </c>
      <c r="ET121" s="62">
        <f>IF('SERVIÇOS EXECUTADOS'!$F121=0,0,(COUNTIF('SERVIÇOS EXECUTADOS'!$I121:$DH121,ET$10)/'SERVIÇOS EXECUTADOS'!$F121*100))</f>
        <v>0</v>
      </c>
      <c r="EU121" s="62">
        <f>IF('SERVIÇOS EXECUTADOS'!$F121=0,0,(COUNTIF('SERVIÇOS EXECUTADOS'!$I121:$DH121,EU$10)/'SERVIÇOS EXECUTADOS'!$F121*100))</f>
        <v>0</v>
      </c>
      <c r="EV121" s="62">
        <f>IF('SERVIÇOS EXECUTADOS'!$F121=0,0,(COUNTIF('SERVIÇOS EXECUTADOS'!$I121:$DH121,EV$10)/'SERVIÇOS EXECUTADOS'!$F121*100))</f>
        <v>0</v>
      </c>
      <c r="EW121" s="62">
        <f>IF('SERVIÇOS EXECUTADOS'!$F121=0,0,(COUNTIF('SERVIÇOS EXECUTADOS'!$I121:$DH121,EW$10)/'SERVIÇOS EXECUTADOS'!$F121*100))</f>
        <v>0</v>
      </c>
    </row>
    <row r="122" spans="1:153" ht="12" customHeight="1" outlineLevel="2">
      <c r="A122" s="1"/>
      <c r="B122" s="197" t="s">
        <v>201</v>
      </c>
      <c r="C122" s="196"/>
      <c r="D122" s="485"/>
      <c r="E122" s="192">
        <f t="shared" si="31"/>
        <v>0</v>
      </c>
      <c r="F122" s="489"/>
      <c r="G122" s="272" t="s">
        <v>147</v>
      </c>
      <c r="H122" s="131">
        <f t="shared" si="39"/>
        <v>0</v>
      </c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  <c r="CM122" s="59"/>
      <c r="CN122" s="59"/>
      <c r="CO122" s="59"/>
      <c r="CP122" s="59"/>
      <c r="CQ122" s="59"/>
      <c r="CR122" s="59"/>
      <c r="CS122" s="59"/>
      <c r="CT122" s="59"/>
      <c r="CU122" s="59"/>
      <c r="CV122" s="59"/>
      <c r="CW122" s="59"/>
      <c r="CX122" s="59"/>
      <c r="CY122" s="59"/>
      <c r="CZ122" s="59"/>
      <c r="DA122" s="59"/>
      <c r="DB122" s="59"/>
      <c r="DC122" s="59"/>
      <c r="DD122" s="59"/>
      <c r="DE122" s="59"/>
      <c r="DF122" s="59"/>
      <c r="DG122" s="59"/>
      <c r="DH122" s="59"/>
      <c r="DI122" s="60">
        <f t="shared" si="50"/>
        <v>0</v>
      </c>
      <c r="DJ122" s="61">
        <f t="shared" si="51"/>
        <v>0</v>
      </c>
      <c r="DK122" s="61">
        <f t="shared" si="52"/>
        <v>0</v>
      </c>
      <c r="DL122" s="62">
        <f t="shared" si="53"/>
        <v>0</v>
      </c>
      <c r="DM122" s="62">
        <f t="shared" si="37"/>
        <v>0</v>
      </c>
      <c r="DN122" s="64" t="str">
        <f t="shared" si="54"/>
        <v/>
      </c>
      <c r="DO122" s="252" t="b">
        <f t="shared" si="32"/>
        <v>0</v>
      </c>
      <c r="DP122" s="188"/>
      <c r="DS122" s="62">
        <f>IF('SERVIÇOS EXECUTADOS'!$F122=0,0,(COUNTIF('SERVIÇOS EXECUTADOS'!$I122:$DH122,DS$10)/'SERVIÇOS EXECUTADOS'!$F122*100))</f>
        <v>0</v>
      </c>
      <c r="DT122" s="62">
        <f>IF('SERVIÇOS EXECUTADOS'!$F122=0,0,(COUNTIF('SERVIÇOS EXECUTADOS'!$I122:$DH122,DT$10)/'SERVIÇOS EXECUTADOS'!$F122*100))</f>
        <v>0</v>
      </c>
      <c r="DU122" s="62">
        <f>IF('SERVIÇOS EXECUTADOS'!$F122=0,0,(COUNTIF('SERVIÇOS EXECUTADOS'!$I122:$DH122,DU$10)/'SERVIÇOS EXECUTADOS'!$F122*100))</f>
        <v>0</v>
      </c>
      <c r="DV122" s="62">
        <f>IF('SERVIÇOS EXECUTADOS'!$F122=0,0,(COUNTIF('SERVIÇOS EXECUTADOS'!$I122:$DH122,DV$10)/'SERVIÇOS EXECUTADOS'!$F122*100))</f>
        <v>0</v>
      </c>
      <c r="DW122" s="62">
        <f>IF('SERVIÇOS EXECUTADOS'!$F122=0,0,(COUNTIF('SERVIÇOS EXECUTADOS'!$I122:$DH122,DW$10)/'SERVIÇOS EXECUTADOS'!$F122*100))</f>
        <v>0</v>
      </c>
      <c r="DX122" s="62">
        <f>IF('SERVIÇOS EXECUTADOS'!$F122=0,0,(COUNTIF('SERVIÇOS EXECUTADOS'!$I122:$DH122,DX$10)/'SERVIÇOS EXECUTADOS'!$F122*100))</f>
        <v>0</v>
      </c>
      <c r="DY122" s="62">
        <f>IF('SERVIÇOS EXECUTADOS'!$F122=0,0,(COUNTIF('SERVIÇOS EXECUTADOS'!$I122:$DH122,DY$10)/'SERVIÇOS EXECUTADOS'!$F122*100))</f>
        <v>0</v>
      </c>
      <c r="DZ122" s="62">
        <f>IF('SERVIÇOS EXECUTADOS'!$F122=0,0,(COUNTIF('SERVIÇOS EXECUTADOS'!$I122:$DH122,DZ$10)/'SERVIÇOS EXECUTADOS'!$F122*100))</f>
        <v>0</v>
      </c>
      <c r="EA122" s="62">
        <f>IF('SERVIÇOS EXECUTADOS'!$F122=0,0,(COUNTIF('SERVIÇOS EXECUTADOS'!$I122:$DH122,EA$10)/'SERVIÇOS EXECUTADOS'!$F122*100))</f>
        <v>0</v>
      </c>
      <c r="EB122" s="62">
        <f>IF('SERVIÇOS EXECUTADOS'!$F122=0,0,(COUNTIF('SERVIÇOS EXECUTADOS'!$I122:$DH122,EB$10)/'SERVIÇOS EXECUTADOS'!$F122*100))</f>
        <v>0</v>
      </c>
      <c r="EC122" s="62">
        <f>IF('SERVIÇOS EXECUTADOS'!$F122=0,0,(COUNTIF('SERVIÇOS EXECUTADOS'!$I122:$DH122,EC$10)/'SERVIÇOS EXECUTADOS'!$F122*100))</f>
        <v>0</v>
      </c>
      <c r="ED122" s="62">
        <f>IF('SERVIÇOS EXECUTADOS'!$F122=0,0,(COUNTIF('SERVIÇOS EXECUTADOS'!$I122:$DH122,ED$10)/'SERVIÇOS EXECUTADOS'!$F122*100))</f>
        <v>0</v>
      </c>
      <c r="EE122" s="62">
        <f>IF('SERVIÇOS EXECUTADOS'!$F122=0,0,(COUNTIF('SERVIÇOS EXECUTADOS'!$I122:$DH122,EE$10)/'SERVIÇOS EXECUTADOS'!$F122*100))</f>
        <v>0</v>
      </c>
      <c r="EF122" s="62">
        <f>IF('SERVIÇOS EXECUTADOS'!$F122=0,0,(COUNTIF('SERVIÇOS EXECUTADOS'!$I122:$DH122,EF$10)/'SERVIÇOS EXECUTADOS'!$F122*100))</f>
        <v>0</v>
      </c>
      <c r="EG122" s="62">
        <f>IF('SERVIÇOS EXECUTADOS'!$F122=0,0,(COUNTIF('SERVIÇOS EXECUTADOS'!$I122:$DH122,EG$10)/'SERVIÇOS EXECUTADOS'!$F122*100))</f>
        <v>0</v>
      </c>
      <c r="EH122" s="62">
        <f>IF('SERVIÇOS EXECUTADOS'!$F122=0,0,(COUNTIF('SERVIÇOS EXECUTADOS'!$I122:$DH122,EH$10)/'SERVIÇOS EXECUTADOS'!$F122*100))</f>
        <v>0</v>
      </c>
      <c r="EI122" s="62">
        <f>IF('SERVIÇOS EXECUTADOS'!$F122=0,0,(COUNTIF('SERVIÇOS EXECUTADOS'!$I122:$DH122,EI$10)/'SERVIÇOS EXECUTADOS'!$F122*100))</f>
        <v>0</v>
      </c>
      <c r="EJ122" s="62">
        <f>IF('SERVIÇOS EXECUTADOS'!$F122=0,0,(COUNTIF('SERVIÇOS EXECUTADOS'!$I122:$DH122,EJ$10)/'SERVIÇOS EXECUTADOS'!$F122*100))</f>
        <v>0</v>
      </c>
      <c r="EK122" s="62">
        <f>IF('SERVIÇOS EXECUTADOS'!$F122=0,0,(COUNTIF('SERVIÇOS EXECUTADOS'!$I122:$DH122,EK$10)/'SERVIÇOS EXECUTADOS'!$F122*100))</f>
        <v>0</v>
      </c>
      <c r="EL122" s="62">
        <f>IF('SERVIÇOS EXECUTADOS'!$F122=0,0,(COUNTIF('SERVIÇOS EXECUTADOS'!$I122:$DH122,EL$10)/'SERVIÇOS EXECUTADOS'!$F122*100))</f>
        <v>0</v>
      </c>
      <c r="EM122" s="62">
        <f>IF('SERVIÇOS EXECUTADOS'!$F122=0,0,(COUNTIF('SERVIÇOS EXECUTADOS'!$I122:$DH122,EM$10)/'SERVIÇOS EXECUTADOS'!$F122*100))</f>
        <v>0</v>
      </c>
      <c r="EN122" s="62">
        <f>IF('SERVIÇOS EXECUTADOS'!$F122=0,0,(COUNTIF('SERVIÇOS EXECUTADOS'!$I122:$DH122,EN$10)/'SERVIÇOS EXECUTADOS'!$F122*100))</f>
        <v>0</v>
      </c>
      <c r="EO122" s="62">
        <f>IF('SERVIÇOS EXECUTADOS'!$F122=0,0,(COUNTIF('SERVIÇOS EXECUTADOS'!$I122:$DH122,EO$10)/'SERVIÇOS EXECUTADOS'!$F122*100))</f>
        <v>0</v>
      </c>
      <c r="EP122" s="62">
        <f>IF('SERVIÇOS EXECUTADOS'!$F122=0,0,(COUNTIF('SERVIÇOS EXECUTADOS'!$I122:$DH122,EP$10)/'SERVIÇOS EXECUTADOS'!$F122*100))</f>
        <v>0</v>
      </c>
      <c r="EQ122" s="62">
        <f>IF('SERVIÇOS EXECUTADOS'!$F122=0,0,(COUNTIF('SERVIÇOS EXECUTADOS'!$I122:$DH122,EQ$10)/'SERVIÇOS EXECUTADOS'!$F122*100))</f>
        <v>0</v>
      </c>
      <c r="ER122" s="62">
        <f>IF('SERVIÇOS EXECUTADOS'!$F122=0,0,(COUNTIF('SERVIÇOS EXECUTADOS'!$I122:$DH122,ER$10)/'SERVIÇOS EXECUTADOS'!$F122*100))</f>
        <v>0</v>
      </c>
      <c r="ES122" s="62">
        <f>IF('SERVIÇOS EXECUTADOS'!$F122=0,0,(COUNTIF('SERVIÇOS EXECUTADOS'!$I122:$DH122,ES$10)/'SERVIÇOS EXECUTADOS'!$F122*100))</f>
        <v>0</v>
      </c>
      <c r="ET122" s="62">
        <f>IF('SERVIÇOS EXECUTADOS'!$F122=0,0,(COUNTIF('SERVIÇOS EXECUTADOS'!$I122:$DH122,ET$10)/'SERVIÇOS EXECUTADOS'!$F122*100))</f>
        <v>0</v>
      </c>
      <c r="EU122" s="62">
        <f>IF('SERVIÇOS EXECUTADOS'!$F122=0,0,(COUNTIF('SERVIÇOS EXECUTADOS'!$I122:$DH122,EU$10)/'SERVIÇOS EXECUTADOS'!$F122*100))</f>
        <v>0</v>
      </c>
      <c r="EV122" s="62">
        <f>IF('SERVIÇOS EXECUTADOS'!$F122=0,0,(COUNTIF('SERVIÇOS EXECUTADOS'!$I122:$DH122,EV$10)/'SERVIÇOS EXECUTADOS'!$F122*100))</f>
        <v>0</v>
      </c>
      <c r="EW122" s="62">
        <f>IF('SERVIÇOS EXECUTADOS'!$F122=0,0,(COUNTIF('SERVIÇOS EXECUTADOS'!$I122:$DH122,EW$10)/'SERVIÇOS EXECUTADOS'!$F122*100))</f>
        <v>0</v>
      </c>
    </row>
    <row r="123" spans="1:153" ht="12" customHeight="1" outlineLevel="2">
      <c r="A123" s="1"/>
      <c r="B123" s="197" t="s">
        <v>199</v>
      </c>
      <c r="C123" s="196"/>
      <c r="D123" s="485"/>
      <c r="E123" s="192">
        <f t="shared" si="31"/>
        <v>0</v>
      </c>
      <c r="F123" s="489"/>
      <c r="G123" s="271" t="s">
        <v>122</v>
      </c>
      <c r="H123" s="132">
        <f t="shared" si="39"/>
        <v>0</v>
      </c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59"/>
      <c r="CE123" s="59"/>
      <c r="CF123" s="59"/>
      <c r="CG123" s="59"/>
      <c r="CH123" s="59"/>
      <c r="CI123" s="59"/>
      <c r="CJ123" s="59"/>
      <c r="CK123" s="59"/>
      <c r="CL123" s="59"/>
      <c r="CM123" s="59"/>
      <c r="CN123" s="59"/>
      <c r="CO123" s="59"/>
      <c r="CP123" s="59"/>
      <c r="CQ123" s="59"/>
      <c r="CR123" s="59"/>
      <c r="CS123" s="59"/>
      <c r="CT123" s="59"/>
      <c r="CU123" s="59"/>
      <c r="CV123" s="59"/>
      <c r="CW123" s="59"/>
      <c r="CX123" s="59"/>
      <c r="CY123" s="59"/>
      <c r="CZ123" s="59"/>
      <c r="DA123" s="59"/>
      <c r="DB123" s="59"/>
      <c r="DC123" s="59"/>
      <c r="DD123" s="59"/>
      <c r="DE123" s="59"/>
      <c r="DF123" s="59"/>
      <c r="DG123" s="59"/>
      <c r="DH123" s="59"/>
      <c r="DI123" s="60">
        <f t="shared" si="50"/>
        <v>0</v>
      </c>
      <c r="DJ123" s="61">
        <f t="shared" si="51"/>
        <v>0</v>
      </c>
      <c r="DK123" s="61">
        <f t="shared" si="52"/>
        <v>0</v>
      </c>
      <c r="DL123" s="62">
        <f t="shared" si="53"/>
        <v>0</v>
      </c>
      <c r="DM123" s="62">
        <f t="shared" si="37"/>
        <v>0</v>
      </c>
      <c r="DN123" s="64" t="str">
        <f t="shared" si="54"/>
        <v/>
      </c>
      <c r="DO123" s="252" t="b">
        <f t="shared" si="32"/>
        <v>0</v>
      </c>
      <c r="DP123" s="188"/>
      <c r="DS123" s="62">
        <f>IF('SERVIÇOS EXECUTADOS'!$F123=0,0,(COUNTIF('SERVIÇOS EXECUTADOS'!$I123:$DH123,DS$10)/'SERVIÇOS EXECUTADOS'!$F123*100))</f>
        <v>0</v>
      </c>
      <c r="DT123" s="62">
        <f>IF('SERVIÇOS EXECUTADOS'!$F123=0,0,(COUNTIF('SERVIÇOS EXECUTADOS'!$I123:$DH123,DT$10)/'SERVIÇOS EXECUTADOS'!$F123*100))</f>
        <v>0</v>
      </c>
      <c r="DU123" s="62">
        <f>IF('SERVIÇOS EXECUTADOS'!$F123=0,0,(COUNTIF('SERVIÇOS EXECUTADOS'!$I123:$DH123,DU$10)/'SERVIÇOS EXECUTADOS'!$F123*100))</f>
        <v>0</v>
      </c>
      <c r="DV123" s="62">
        <f>IF('SERVIÇOS EXECUTADOS'!$F123=0,0,(COUNTIF('SERVIÇOS EXECUTADOS'!$I123:$DH123,DV$10)/'SERVIÇOS EXECUTADOS'!$F123*100))</f>
        <v>0</v>
      </c>
      <c r="DW123" s="62">
        <f>IF('SERVIÇOS EXECUTADOS'!$F123=0,0,(COUNTIF('SERVIÇOS EXECUTADOS'!$I123:$DH123,DW$10)/'SERVIÇOS EXECUTADOS'!$F123*100))</f>
        <v>0</v>
      </c>
      <c r="DX123" s="62">
        <f>IF('SERVIÇOS EXECUTADOS'!$F123=0,0,(COUNTIF('SERVIÇOS EXECUTADOS'!$I123:$DH123,DX$10)/'SERVIÇOS EXECUTADOS'!$F123*100))</f>
        <v>0</v>
      </c>
      <c r="DY123" s="62">
        <f>IF('SERVIÇOS EXECUTADOS'!$F123=0,0,(COUNTIF('SERVIÇOS EXECUTADOS'!$I123:$DH123,DY$10)/'SERVIÇOS EXECUTADOS'!$F123*100))</f>
        <v>0</v>
      </c>
      <c r="DZ123" s="62">
        <f>IF('SERVIÇOS EXECUTADOS'!$F123=0,0,(COUNTIF('SERVIÇOS EXECUTADOS'!$I123:$DH123,DZ$10)/'SERVIÇOS EXECUTADOS'!$F123*100))</f>
        <v>0</v>
      </c>
      <c r="EA123" s="62">
        <f>IF('SERVIÇOS EXECUTADOS'!$F123=0,0,(COUNTIF('SERVIÇOS EXECUTADOS'!$I123:$DH123,EA$10)/'SERVIÇOS EXECUTADOS'!$F123*100))</f>
        <v>0</v>
      </c>
      <c r="EB123" s="62">
        <f>IF('SERVIÇOS EXECUTADOS'!$F123=0,0,(COUNTIF('SERVIÇOS EXECUTADOS'!$I123:$DH123,EB$10)/'SERVIÇOS EXECUTADOS'!$F123*100))</f>
        <v>0</v>
      </c>
      <c r="EC123" s="62">
        <f>IF('SERVIÇOS EXECUTADOS'!$F123=0,0,(COUNTIF('SERVIÇOS EXECUTADOS'!$I123:$DH123,EC$10)/'SERVIÇOS EXECUTADOS'!$F123*100))</f>
        <v>0</v>
      </c>
      <c r="ED123" s="62">
        <f>IF('SERVIÇOS EXECUTADOS'!$F123=0,0,(COUNTIF('SERVIÇOS EXECUTADOS'!$I123:$DH123,ED$10)/'SERVIÇOS EXECUTADOS'!$F123*100))</f>
        <v>0</v>
      </c>
      <c r="EE123" s="62">
        <f>IF('SERVIÇOS EXECUTADOS'!$F123=0,0,(COUNTIF('SERVIÇOS EXECUTADOS'!$I123:$DH123,EE$10)/'SERVIÇOS EXECUTADOS'!$F123*100))</f>
        <v>0</v>
      </c>
      <c r="EF123" s="62">
        <f>IF('SERVIÇOS EXECUTADOS'!$F123=0,0,(COUNTIF('SERVIÇOS EXECUTADOS'!$I123:$DH123,EF$10)/'SERVIÇOS EXECUTADOS'!$F123*100))</f>
        <v>0</v>
      </c>
      <c r="EG123" s="62">
        <f>IF('SERVIÇOS EXECUTADOS'!$F123=0,0,(COUNTIF('SERVIÇOS EXECUTADOS'!$I123:$DH123,EG$10)/'SERVIÇOS EXECUTADOS'!$F123*100))</f>
        <v>0</v>
      </c>
      <c r="EH123" s="62">
        <f>IF('SERVIÇOS EXECUTADOS'!$F123=0,0,(COUNTIF('SERVIÇOS EXECUTADOS'!$I123:$DH123,EH$10)/'SERVIÇOS EXECUTADOS'!$F123*100))</f>
        <v>0</v>
      </c>
      <c r="EI123" s="62">
        <f>IF('SERVIÇOS EXECUTADOS'!$F123=0,0,(COUNTIF('SERVIÇOS EXECUTADOS'!$I123:$DH123,EI$10)/'SERVIÇOS EXECUTADOS'!$F123*100))</f>
        <v>0</v>
      </c>
      <c r="EJ123" s="62">
        <f>IF('SERVIÇOS EXECUTADOS'!$F123=0,0,(COUNTIF('SERVIÇOS EXECUTADOS'!$I123:$DH123,EJ$10)/'SERVIÇOS EXECUTADOS'!$F123*100))</f>
        <v>0</v>
      </c>
      <c r="EK123" s="62">
        <f>IF('SERVIÇOS EXECUTADOS'!$F123=0,0,(COUNTIF('SERVIÇOS EXECUTADOS'!$I123:$DH123,EK$10)/'SERVIÇOS EXECUTADOS'!$F123*100))</f>
        <v>0</v>
      </c>
      <c r="EL123" s="62">
        <f>IF('SERVIÇOS EXECUTADOS'!$F123=0,0,(COUNTIF('SERVIÇOS EXECUTADOS'!$I123:$DH123,EL$10)/'SERVIÇOS EXECUTADOS'!$F123*100))</f>
        <v>0</v>
      </c>
      <c r="EM123" s="62">
        <f>IF('SERVIÇOS EXECUTADOS'!$F123=0,0,(COUNTIF('SERVIÇOS EXECUTADOS'!$I123:$DH123,EM$10)/'SERVIÇOS EXECUTADOS'!$F123*100))</f>
        <v>0</v>
      </c>
      <c r="EN123" s="62">
        <f>IF('SERVIÇOS EXECUTADOS'!$F123=0,0,(COUNTIF('SERVIÇOS EXECUTADOS'!$I123:$DH123,EN$10)/'SERVIÇOS EXECUTADOS'!$F123*100))</f>
        <v>0</v>
      </c>
      <c r="EO123" s="62">
        <f>IF('SERVIÇOS EXECUTADOS'!$F123=0,0,(COUNTIF('SERVIÇOS EXECUTADOS'!$I123:$DH123,EO$10)/'SERVIÇOS EXECUTADOS'!$F123*100))</f>
        <v>0</v>
      </c>
      <c r="EP123" s="62">
        <f>IF('SERVIÇOS EXECUTADOS'!$F123=0,0,(COUNTIF('SERVIÇOS EXECUTADOS'!$I123:$DH123,EP$10)/'SERVIÇOS EXECUTADOS'!$F123*100))</f>
        <v>0</v>
      </c>
      <c r="EQ123" s="62">
        <f>IF('SERVIÇOS EXECUTADOS'!$F123=0,0,(COUNTIF('SERVIÇOS EXECUTADOS'!$I123:$DH123,EQ$10)/'SERVIÇOS EXECUTADOS'!$F123*100))</f>
        <v>0</v>
      </c>
      <c r="ER123" s="62">
        <f>IF('SERVIÇOS EXECUTADOS'!$F123=0,0,(COUNTIF('SERVIÇOS EXECUTADOS'!$I123:$DH123,ER$10)/'SERVIÇOS EXECUTADOS'!$F123*100))</f>
        <v>0</v>
      </c>
      <c r="ES123" s="62">
        <f>IF('SERVIÇOS EXECUTADOS'!$F123=0,0,(COUNTIF('SERVIÇOS EXECUTADOS'!$I123:$DH123,ES$10)/'SERVIÇOS EXECUTADOS'!$F123*100))</f>
        <v>0</v>
      </c>
      <c r="ET123" s="62">
        <f>IF('SERVIÇOS EXECUTADOS'!$F123=0,0,(COUNTIF('SERVIÇOS EXECUTADOS'!$I123:$DH123,ET$10)/'SERVIÇOS EXECUTADOS'!$F123*100))</f>
        <v>0</v>
      </c>
      <c r="EU123" s="62">
        <f>IF('SERVIÇOS EXECUTADOS'!$F123=0,0,(COUNTIF('SERVIÇOS EXECUTADOS'!$I123:$DH123,EU$10)/'SERVIÇOS EXECUTADOS'!$F123*100))</f>
        <v>0</v>
      </c>
      <c r="EV123" s="62">
        <f>IF('SERVIÇOS EXECUTADOS'!$F123=0,0,(COUNTIF('SERVIÇOS EXECUTADOS'!$I123:$DH123,EV$10)/'SERVIÇOS EXECUTADOS'!$F123*100))</f>
        <v>0</v>
      </c>
      <c r="EW123" s="62">
        <f>IF('SERVIÇOS EXECUTADOS'!$F123=0,0,(COUNTIF('SERVIÇOS EXECUTADOS'!$I123:$DH123,EW$10)/'SERVIÇOS EXECUTADOS'!$F123*100))</f>
        <v>0</v>
      </c>
    </row>
    <row r="124" spans="1:153" ht="12" customHeight="1" outlineLevel="2">
      <c r="A124" s="1"/>
      <c r="B124" s="197" t="s">
        <v>201</v>
      </c>
      <c r="C124" s="196"/>
      <c r="D124" s="485"/>
      <c r="E124" s="192">
        <f t="shared" si="31"/>
        <v>0</v>
      </c>
      <c r="F124" s="489"/>
      <c r="G124" s="272" t="s">
        <v>147</v>
      </c>
      <c r="H124" s="131">
        <f t="shared" si="39"/>
        <v>0</v>
      </c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  <c r="CM124" s="59"/>
      <c r="CN124" s="59"/>
      <c r="CO124" s="59"/>
      <c r="CP124" s="59"/>
      <c r="CQ124" s="59"/>
      <c r="CR124" s="59"/>
      <c r="CS124" s="59"/>
      <c r="CT124" s="59"/>
      <c r="CU124" s="59"/>
      <c r="CV124" s="59"/>
      <c r="CW124" s="59"/>
      <c r="CX124" s="59"/>
      <c r="CY124" s="59"/>
      <c r="CZ124" s="59"/>
      <c r="DA124" s="59"/>
      <c r="DB124" s="59"/>
      <c r="DC124" s="59"/>
      <c r="DD124" s="59"/>
      <c r="DE124" s="59"/>
      <c r="DF124" s="59"/>
      <c r="DG124" s="59"/>
      <c r="DH124" s="59"/>
      <c r="DI124" s="60">
        <f t="shared" si="50"/>
        <v>0</v>
      </c>
      <c r="DJ124" s="61">
        <f t="shared" si="51"/>
        <v>0</v>
      </c>
      <c r="DK124" s="61">
        <f t="shared" si="52"/>
        <v>0</v>
      </c>
      <c r="DL124" s="62">
        <f t="shared" si="53"/>
        <v>0</v>
      </c>
      <c r="DM124" s="62">
        <f t="shared" si="37"/>
        <v>0</v>
      </c>
      <c r="DN124" s="64" t="str">
        <f t="shared" si="54"/>
        <v/>
      </c>
      <c r="DO124" s="252" t="b">
        <f t="shared" si="32"/>
        <v>0</v>
      </c>
      <c r="DP124" s="188"/>
      <c r="DS124" s="62">
        <f>IF('SERVIÇOS EXECUTADOS'!$F124=0,0,(COUNTIF('SERVIÇOS EXECUTADOS'!$I124:$DH124,DS$10)/'SERVIÇOS EXECUTADOS'!$F124*100))</f>
        <v>0</v>
      </c>
      <c r="DT124" s="62">
        <f>IF('SERVIÇOS EXECUTADOS'!$F124=0,0,(COUNTIF('SERVIÇOS EXECUTADOS'!$I124:$DH124,DT$10)/'SERVIÇOS EXECUTADOS'!$F124*100))</f>
        <v>0</v>
      </c>
      <c r="DU124" s="62">
        <f>IF('SERVIÇOS EXECUTADOS'!$F124=0,0,(COUNTIF('SERVIÇOS EXECUTADOS'!$I124:$DH124,DU$10)/'SERVIÇOS EXECUTADOS'!$F124*100))</f>
        <v>0</v>
      </c>
      <c r="DV124" s="62">
        <f>IF('SERVIÇOS EXECUTADOS'!$F124=0,0,(COUNTIF('SERVIÇOS EXECUTADOS'!$I124:$DH124,DV$10)/'SERVIÇOS EXECUTADOS'!$F124*100))</f>
        <v>0</v>
      </c>
      <c r="DW124" s="62">
        <f>IF('SERVIÇOS EXECUTADOS'!$F124=0,0,(COUNTIF('SERVIÇOS EXECUTADOS'!$I124:$DH124,DW$10)/'SERVIÇOS EXECUTADOS'!$F124*100))</f>
        <v>0</v>
      </c>
      <c r="DX124" s="62">
        <f>IF('SERVIÇOS EXECUTADOS'!$F124=0,0,(COUNTIF('SERVIÇOS EXECUTADOS'!$I124:$DH124,DX$10)/'SERVIÇOS EXECUTADOS'!$F124*100))</f>
        <v>0</v>
      </c>
      <c r="DY124" s="62">
        <f>IF('SERVIÇOS EXECUTADOS'!$F124=0,0,(COUNTIF('SERVIÇOS EXECUTADOS'!$I124:$DH124,DY$10)/'SERVIÇOS EXECUTADOS'!$F124*100))</f>
        <v>0</v>
      </c>
      <c r="DZ124" s="62">
        <f>IF('SERVIÇOS EXECUTADOS'!$F124=0,0,(COUNTIF('SERVIÇOS EXECUTADOS'!$I124:$DH124,DZ$10)/'SERVIÇOS EXECUTADOS'!$F124*100))</f>
        <v>0</v>
      </c>
      <c r="EA124" s="62">
        <f>IF('SERVIÇOS EXECUTADOS'!$F124=0,0,(COUNTIF('SERVIÇOS EXECUTADOS'!$I124:$DH124,EA$10)/'SERVIÇOS EXECUTADOS'!$F124*100))</f>
        <v>0</v>
      </c>
      <c r="EB124" s="62">
        <f>IF('SERVIÇOS EXECUTADOS'!$F124=0,0,(COUNTIF('SERVIÇOS EXECUTADOS'!$I124:$DH124,EB$10)/'SERVIÇOS EXECUTADOS'!$F124*100))</f>
        <v>0</v>
      </c>
      <c r="EC124" s="62">
        <f>IF('SERVIÇOS EXECUTADOS'!$F124=0,0,(COUNTIF('SERVIÇOS EXECUTADOS'!$I124:$DH124,EC$10)/'SERVIÇOS EXECUTADOS'!$F124*100))</f>
        <v>0</v>
      </c>
      <c r="ED124" s="62">
        <f>IF('SERVIÇOS EXECUTADOS'!$F124=0,0,(COUNTIF('SERVIÇOS EXECUTADOS'!$I124:$DH124,ED$10)/'SERVIÇOS EXECUTADOS'!$F124*100))</f>
        <v>0</v>
      </c>
      <c r="EE124" s="62">
        <f>IF('SERVIÇOS EXECUTADOS'!$F124=0,0,(COUNTIF('SERVIÇOS EXECUTADOS'!$I124:$DH124,EE$10)/'SERVIÇOS EXECUTADOS'!$F124*100))</f>
        <v>0</v>
      </c>
      <c r="EF124" s="62">
        <f>IF('SERVIÇOS EXECUTADOS'!$F124=0,0,(COUNTIF('SERVIÇOS EXECUTADOS'!$I124:$DH124,EF$10)/'SERVIÇOS EXECUTADOS'!$F124*100))</f>
        <v>0</v>
      </c>
      <c r="EG124" s="62">
        <f>IF('SERVIÇOS EXECUTADOS'!$F124=0,0,(COUNTIF('SERVIÇOS EXECUTADOS'!$I124:$DH124,EG$10)/'SERVIÇOS EXECUTADOS'!$F124*100))</f>
        <v>0</v>
      </c>
      <c r="EH124" s="62">
        <f>IF('SERVIÇOS EXECUTADOS'!$F124=0,0,(COUNTIF('SERVIÇOS EXECUTADOS'!$I124:$DH124,EH$10)/'SERVIÇOS EXECUTADOS'!$F124*100))</f>
        <v>0</v>
      </c>
      <c r="EI124" s="62">
        <f>IF('SERVIÇOS EXECUTADOS'!$F124=0,0,(COUNTIF('SERVIÇOS EXECUTADOS'!$I124:$DH124,EI$10)/'SERVIÇOS EXECUTADOS'!$F124*100))</f>
        <v>0</v>
      </c>
      <c r="EJ124" s="62">
        <f>IF('SERVIÇOS EXECUTADOS'!$F124=0,0,(COUNTIF('SERVIÇOS EXECUTADOS'!$I124:$DH124,EJ$10)/'SERVIÇOS EXECUTADOS'!$F124*100))</f>
        <v>0</v>
      </c>
      <c r="EK124" s="62">
        <f>IF('SERVIÇOS EXECUTADOS'!$F124=0,0,(COUNTIF('SERVIÇOS EXECUTADOS'!$I124:$DH124,EK$10)/'SERVIÇOS EXECUTADOS'!$F124*100))</f>
        <v>0</v>
      </c>
      <c r="EL124" s="62">
        <f>IF('SERVIÇOS EXECUTADOS'!$F124=0,0,(COUNTIF('SERVIÇOS EXECUTADOS'!$I124:$DH124,EL$10)/'SERVIÇOS EXECUTADOS'!$F124*100))</f>
        <v>0</v>
      </c>
      <c r="EM124" s="62">
        <f>IF('SERVIÇOS EXECUTADOS'!$F124=0,0,(COUNTIF('SERVIÇOS EXECUTADOS'!$I124:$DH124,EM$10)/'SERVIÇOS EXECUTADOS'!$F124*100))</f>
        <v>0</v>
      </c>
      <c r="EN124" s="62">
        <f>IF('SERVIÇOS EXECUTADOS'!$F124=0,0,(COUNTIF('SERVIÇOS EXECUTADOS'!$I124:$DH124,EN$10)/'SERVIÇOS EXECUTADOS'!$F124*100))</f>
        <v>0</v>
      </c>
      <c r="EO124" s="62">
        <f>IF('SERVIÇOS EXECUTADOS'!$F124=0,0,(COUNTIF('SERVIÇOS EXECUTADOS'!$I124:$DH124,EO$10)/'SERVIÇOS EXECUTADOS'!$F124*100))</f>
        <v>0</v>
      </c>
      <c r="EP124" s="62">
        <f>IF('SERVIÇOS EXECUTADOS'!$F124=0,0,(COUNTIF('SERVIÇOS EXECUTADOS'!$I124:$DH124,EP$10)/'SERVIÇOS EXECUTADOS'!$F124*100))</f>
        <v>0</v>
      </c>
      <c r="EQ124" s="62">
        <f>IF('SERVIÇOS EXECUTADOS'!$F124=0,0,(COUNTIF('SERVIÇOS EXECUTADOS'!$I124:$DH124,EQ$10)/'SERVIÇOS EXECUTADOS'!$F124*100))</f>
        <v>0</v>
      </c>
      <c r="ER124" s="62">
        <f>IF('SERVIÇOS EXECUTADOS'!$F124=0,0,(COUNTIF('SERVIÇOS EXECUTADOS'!$I124:$DH124,ER$10)/'SERVIÇOS EXECUTADOS'!$F124*100))</f>
        <v>0</v>
      </c>
      <c r="ES124" s="62">
        <f>IF('SERVIÇOS EXECUTADOS'!$F124=0,0,(COUNTIF('SERVIÇOS EXECUTADOS'!$I124:$DH124,ES$10)/'SERVIÇOS EXECUTADOS'!$F124*100))</f>
        <v>0</v>
      </c>
      <c r="ET124" s="62">
        <f>IF('SERVIÇOS EXECUTADOS'!$F124=0,0,(COUNTIF('SERVIÇOS EXECUTADOS'!$I124:$DH124,ET$10)/'SERVIÇOS EXECUTADOS'!$F124*100))</f>
        <v>0</v>
      </c>
      <c r="EU124" s="62">
        <f>IF('SERVIÇOS EXECUTADOS'!$F124=0,0,(COUNTIF('SERVIÇOS EXECUTADOS'!$I124:$DH124,EU$10)/'SERVIÇOS EXECUTADOS'!$F124*100))</f>
        <v>0</v>
      </c>
      <c r="EV124" s="62">
        <f>IF('SERVIÇOS EXECUTADOS'!$F124=0,0,(COUNTIF('SERVIÇOS EXECUTADOS'!$I124:$DH124,EV$10)/'SERVIÇOS EXECUTADOS'!$F124*100))</f>
        <v>0</v>
      </c>
      <c r="EW124" s="62">
        <f>IF('SERVIÇOS EXECUTADOS'!$F124=0,0,(COUNTIF('SERVIÇOS EXECUTADOS'!$I124:$DH124,EW$10)/'SERVIÇOS EXECUTADOS'!$F124*100))</f>
        <v>0</v>
      </c>
    </row>
    <row r="125" spans="1:153" ht="12" customHeight="1" outlineLevel="1">
      <c r="A125" s="1"/>
      <c r="B125" s="305" t="s">
        <v>205</v>
      </c>
      <c r="C125" s="306" t="s">
        <v>206</v>
      </c>
      <c r="D125" s="307">
        <f>SUM(D126:D129)</f>
        <v>0</v>
      </c>
      <c r="E125" s="308">
        <f t="shared" si="31"/>
        <v>0</v>
      </c>
      <c r="F125" s="312"/>
      <c r="G125" s="312"/>
      <c r="H125" s="312">
        <f t="shared" si="39"/>
        <v>0</v>
      </c>
      <c r="I125" s="310"/>
      <c r="J125" s="310"/>
      <c r="K125" s="310"/>
      <c r="L125" s="310"/>
      <c r="M125" s="310"/>
      <c r="N125" s="310"/>
      <c r="O125" s="310"/>
      <c r="P125" s="310"/>
      <c r="Q125" s="310"/>
      <c r="R125" s="310"/>
      <c r="S125" s="310"/>
      <c r="T125" s="310"/>
      <c r="U125" s="310"/>
      <c r="V125" s="310"/>
      <c r="W125" s="310"/>
      <c r="X125" s="310"/>
      <c r="Y125" s="310"/>
      <c r="Z125" s="310"/>
      <c r="AA125" s="310"/>
      <c r="AB125" s="310"/>
      <c r="AC125" s="310"/>
      <c r="AD125" s="310"/>
      <c r="AE125" s="310"/>
      <c r="AF125" s="310"/>
      <c r="AG125" s="310"/>
      <c r="AH125" s="310"/>
      <c r="AI125" s="310"/>
      <c r="AJ125" s="310"/>
      <c r="AK125" s="310"/>
      <c r="AL125" s="310"/>
      <c r="AM125" s="310"/>
      <c r="AN125" s="310"/>
      <c r="AO125" s="310"/>
      <c r="AP125" s="310"/>
      <c r="AQ125" s="310"/>
      <c r="AR125" s="310"/>
      <c r="AS125" s="310"/>
      <c r="AT125" s="310"/>
      <c r="AU125" s="310"/>
      <c r="AV125" s="310"/>
      <c r="AW125" s="310"/>
      <c r="AX125" s="310"/>
      <c r="AY125" s="310"/>
      <c r="AZ125" s="310"/>
      <c r="BA125" s="310"/>
      <c r="BB125" s="310"/>
      <c r="BC125" s="310"/>
      <c r="BD125" s="310"/>
      <c r="BE125" s="310"/>
      <c r="BF125" s="310"/>
      <c r="BG125" s="310"/>
      <c r="BH125" s="310"/>
      <c r="BI125" s="310"/>
      <c r="BJ125" s="310"/>
      <c r="BK125" s="310"/>
      <c r="BL125" s="310"/>
      <c r="BM125" s="310"/>
      <c r="BN125" s="310"/>
      <c r="BO125" s="310"/>
      <c r="BP125" s="310"/>
      <c r="BQ125" s="310"/>
      <c r="BR125" s="310"/>
      <c r="BS125" s="310"/>
      <c r="BT125" s="310"/>
      <c r="BU125" s="310"/>
      <c r="BV125" s="310"/>
      <c r="BW125" s="310"/>
      <c r="BX125" s="310"/>
      <c r="BY125" s="310"/>
      <c r="BZ125" s="310"/>
      <c r="CA125" s="310"/>
      <c r="CB125" s="310"/>
      <c r="CC125" s="310"/>
      <c r="CD125" s="310"/>
      <c r="CE125" s="310"/>
      <c r="CF125" s="310"/>
      <c r="CG125" s="310"/>
      <c r="CH125" s="310"/>
      <c r="CI125" s="310"/>
      <c r="CJ125" s="310"/>
      <c r="CK125" s="310"/>
      <c r="CL125" s="310"/>
      <c r="CM125" s="310"/>
      <c r="CN125" s="310"/>
      <c r="CO125" s="310"/>
      <c r="CP125" s="310"/>
      <c r="CQ125" s="310"/>
      <c r="CR125" s="310"/>
      <c r="CS125" s="310"/>
      <c r="CT125" s="310"/>
      <c r="CU125" s="310"/>
      <c r="CV125" s="310"/>
      <c r="CW125" s="310"/>
      <c r="CX125" s="310"/>
      <c r="CY125" s="310"/>
      <c r="CZ125" s="310"/>
      <c r="DA125" s="310"/>
      <c r="DB125" s="310"/>
      <c r="DC125" s="310"/>
      <c r="DD125" s="310"/>
      <c r="DE125" s="310"/>
      <c r="DF125" s="310"/>
      <c r="DG125" s="310"/>
      <c r="DH125" s="310"/>
      <c r="DI125" s="311"/>
      <c r="DJ125" s="309"/>
      <c r="DK125" s="309"/>
      <c r="DL125" s="313"/>
      <c r="DM125" s="313">
        <f t="shared" si="37"/>
        <v>0</v>
      </c>
      <c r="DN125" s="350">
        <f>SUM(DN126:DN129)</f>
        <v>0</v>
      </c>
      <c r="DO125" s="314" t="b">
        <f t="shared" si="32"/>
        <v>1</v>
      </c>
      <c r="DP125" s="316"/>
      <c r="DQ125" s="316"/>
      <c r="DR125" s="316"/>
      <c r="DS125" s="317">
        <f>IF('SERVIÇOS EXECUTADOS'!$F125=0,0,(COUNTIF('SERVIÇOS EXECUTADOS'!$I125:$DH125,DS$10)/'SERVIÇOS EXECUTADOS'!$F125*100))</f>
        <v>0</v>
      </c>
      <c r="DT125" s="317">
        <f>IF('SERVIÇOS EXECUTADOS'!$F125=0,0,(COUNTIF('SERVIÇOS EXECUTADOS'!$I125:$DH125,DT$10)/'SERVIÇOS EXECUTADOS'!$F125*100))</f>
        <v>0</v>
      </c>
      <c r="DU125" s="317">
        <f>IF('SERVIÇOS EXECUTADOS'!$F125=0,0,(COUNTIF('SERVIÇOS EXECUTADOS'!$I125:$DH125,DU$10)/'SERVIÇOS EXECUTADOS'!$F125*100))</f>
        <v>0</v>
      </c>
      <c r="DV125" s="317">
        <f>IF('SERVIÇOS EXECUTADOS'!$F125=0,0,(COUNTIF('SERVIÇOS EXECUTADOS'!$I125:$DH125,DV$10)/'SERVIÇOS EXECUTADOS'!$F125*100))</f>
        <v>0</v>
      </c>
      <c r="DW125" s="317">
        <f>IF('SERVIÇOS EXECUTADOS'!$F125=0,0,(COUNTIF('SERVIÇOS EXECUTADOS'!$I125:$DH125,DW$10)/'SERVIÇOS EXECUTADOS'!$F125*100))</f>
        <v>0</v>
      </c>
      <c r="DX125" s="317">
        <f>IF('SERVIÇOS EXECUTADOS'!$F125=0,0,(COUNTIF('SERVIÇOS EXECUTADOS'!$I125:$DH125,DX$10)/'SERVIÇOS EXECUTADOS'!$F125*100))</f>
        <v>0</v>
      </c>
      <c r="DY125" s="317">
        <f>IF('SERVIÇOS EXECUTADOS'!$F125=0,0,(COUNTIF('SERVIÇOS EXECUTADOS'!$I125:$DH125,DY$10)/'SERVIÇOS EXECUTADOS'!$F125*100))</f>
        <v>0</v>
      </c>
      <c r="DZ125" s="317">
        <f>IF('SERVIÇOS EXECUTADOS'!$F125=0,0,(COUNTIF('SERVIÇOS EXECUTADOS'!$I125:$DH125,DZ$10)/'SERVIÇOS EXECUTADOS'!$F125*100))</f>
        <v>0</v>
      </c>
      <c r="EA125" s="317">
        <f>IF('SERVIÇOS EXECUTADOS'!$F125=0,0,(COUNTIF('SERVIÇOS EXECUTADOS'!$I125:$DH125,EA$10)/'SERVIÇOS EXECUTADOS'!$F125*100))</f>
        <v>0</v>
      </c>
      <c r="EB125" s="317">
        <f>IF('SERVIÇOS EXECUTADOS'!$F125=0,0,(COUNTIF('SERVIÇOS EXECUTADOS'!$I125:$DH125,EB$10)/'SERVIÇOS EXECUTADOS'!$F125*100))</f>
        <v>0</v>
      </c>
      <c r="EC125" s="317">
        <f>IF('SERVIÇOS EXECUTADOS'!$F125=0,0,(COUNTIF('SERVIÇOS EXECUTADOS'!$I125:$DH125,EC$10)/'SERVIÇOS EXECUTADOS'!$F125*100))</f>
        <v>0</v>
      </c>
      <c r="ED125" s="317">
        <f>IF('SERVIÇOS EXECUTADOS'!$F125=0,0,(COUNTIF('SERVIÇOS EXECUTADOS'!$I125:$DH125,ED$10)/'SERVIÇOS EXECUTADOS'!$F125*100))</f>
        <v>0</v>
      </c>
      <c r="EE125" s="317">
        <f>IF('SERVIÇOS EXECUTADOS'!$F125=0,0,(COUNTIF('SERVIÇOS EXECUTADOS'!$I125:$DH125,EE$10)/'SERVIÇOS EXECUTADOS'!$F125*100))</f>
        <v>0</v>
      </c>
      <c r="EF125" s="317">
        <f>IF('SERVIÇOS EXECUTADOS'!$F125=0,0,(COUNTIF('SERVIÇOS EXECUTADOS'!$I125:$DH125,EF$10)/'SERVIÇOS EXECUTADOS'!$F125*100))</f>
        <v>0</v>
      </c>
      <c r="EG125" s="317">
        <f>IF('SERVIÇOS EXECUTADOS'!$F125=0,0,(COUNTIF('SERVIÇOS EXECUTADOS'!$I125:$DH125,EG$10)/'SERVIÇOS EXECUTADOS'!$F125*100))</f>
        <v>0</v>
      </c>
      <c r="EH125" s="317">
        <f>IF('SERVIÇOS EXECUTADOS'!$F125=0,0,(COUNTIF('SERVIÇOS EXECUTADOS'!$I125:$DH125,EH$10)/'SERVIÇOS EXECUTADOS'!$F125*100))</f>
        <v>0</v>
      </c>
      <c r="EI125" s="317">
        <f>IF('SERVIÇOS EXECUTADOS'!$F125=0,0,(COUNTIF('SERVIÇOS EXECUTADOS'!$I125:$DH125,EI$10)/'SERVIÇOS EXECUTADOS'!$F125*100))</f>
        <v>0</v>
      </c>
      <c r="EJ125" s="317">
        <f>IF('SERVIÇOS EXECUTADOS'!$F125=0,0,(COUNTIF('SERVIÇOS EXECUTADOS'!$I125:$DH125,EJ$10)/'SERVIÇOS EXECUTADOS'!$F125*100))</f>
        <v>0</v>
      </c>
      <c r="EK125" s="317">
        <f>IF('SERVIÇOS EXECUTADOS'!$F125=0,0,(COUNTIF('SERVIÇOS EXECUTADOS'!$I125:$DH125,EK$10)/'SERVIÇOS EXECUTADOS'!$F125*100))</f>
        <v>0</v>
      </c>
      <c r="EL125" s="317">
        <f>IF('SERVIÇOS EXECUTADOS'!$F125=0,0,(COUNTIF('SERVIÇOS EXECUTADOS'!$I125:$DH125,EL$10)/'SERVIÇOS EXECUTADOS'!$F125*100))</f>
        <v>0</v>
      </c>
      <c r="EM125" s="317">
        <f>IF('SERVIÇOS EXECUTADOS'!$F125=0,0,(COUNTIF('SERVIÇOS EXECUTADOS'!$I125:$DH125,EM$10)/'SERVIÇOS EXECUTADOS'!$F125*100))</f>
        <v>0</v>
      </c>
      <c r="EN125" s="317">
        <f>IF('SERVIÇOS EXECUTADOS'!$F125=0,0,(COUNTIF('SERVIÇOS EXECUTADOS'!$I125:$DH125,EN$10)/'SERVIÇOS EXECUTADOS'!$F125*100))</f>
        <v>0</v>
      </c>
      <c r="EO125" s="317">
        <f>IF('SERVIÇOS EXECUTADOS'!$F125=0,0,(COUNTIF('SERVIÇOS EXECUTADOS'!$I125:$DH125,EO$10)/'SERVIÇOS EXECUTADOS'!$F125*100))</f>
        <v>0</v>
      </c>
      <c r="EP125" s="317">
        <f>IF('SERVIÇOS EXECUTADOS'!$F125=0,0,(COUNTIF('SERVIÇOS EXECUTADOS'!$I125:$DH125,EP$10)/'SERVIÇOS EXECUTADOS'!$F125*100))</f>
        <v>0</v>
      </c>
      <c r="EQ125" s="317">
        <f>IF('SERVIÇOS EXECUTADOS'!$F125=0,0,(COUNTIF('SERVIÇOS EXECUTADOS'!$I125:$DH125,EQ$10)/'SERVIÇOS EXECUTADOS'!$F125*100))</f>
        <v>0</v>
      </c>
      <c r="ER125" s="317">
        <f>IF('SERVIÇOS EXECUTADOS'!$F125=0,0,(COUNTIF('SERVIÇOS EXECUTADOS'!$I125:$DH125,ER$10)/'SERVIÇOS EXECUTADOS'!$F125*100))</f>
        <v>0</v>
      </c>
      <c r="ES125" s="317">
        <f>IF('SERVIÇOS EXECUTADOS'!$F125=0,0,(COUNTIF('SERVIÇOS EXECUTADOS'!$I125:$DH125,ES$10)/'SERVIÇOS EXECUTADOS'!$F125*100))</f>
        <v>0</v>
      </c>
      <c r="ET125" s="317">
        <f>IF('SERVIÇOS EXECUTADOS'!$F125=0,0,(COUNTIF('SERVIÇOS EXECUTADOS'!$I125:$DH125,ET$10)/'SERVIÇOS EXECUTADOS'!$F125*100))</f>
        <v>0</v>
      </c>
      <c r="EU125" s="317">
        <f>IF('SERVIÇOS EXECUTADOS'!$F125=0,0,(COUNTIF('SERVIÇOS EXECUTADOS'!$I125:$DH125,EU$10)/'SERVIÇOS EXECUTADOS'!$F125*100))</f>
        <v>0</v>
      </c>
      <c r="EV125" s="317">
        <f>IF('SERVIÇOS EXECUTADOS'!$F125=0,0,(COUNTIF('SERVIÇOS EXECUTADOS'!$I125:$DH125,EV$10)/'SERVIÇOS EXECUTADOS'!$F125*100))</f>
        <v>0</v>
      </c>
      <c r="EW125" s="317">
        <f>IF('SERVIÇOS EXECUTADOS'!$F125=0,0,(COUNTIF('SERVIÇOS EXECUTADOS'!$I125:$DH125,EW$10)/'SERVIÇOS EXECUTADOS'!$F125*100))</f>
        <v>0</v>
      </c>
    </row>
    <row r="126" spans="1:153" ht="12" customHeight="1" outlineLevel="2">
      <c r="A126" s="1"/>
      <c r="B126" s="197" t="s">
        <v>207</v>
      </c>
      <c r="C126" s="196" t="s">
        <v>208</v>
      </c>
      <c r="D126" s="485"/>
      <c r="E126" s="192">
        <f t="shared" si="31"/>
        <v>0</v>
      </c>
      <c r="F126" s="489"/>
      <c r="G126" s="271" t="s">
        <v>122</v>
      </c>
      <c r="H126" s="132">
        <f t="shared" si="39"/>
        <v>0</v>
      </c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59"/>
      <c r="CD126" s="59"/>
      <c r="CE126" s="59"/>
      <c r="CF126" s="59"/>
      <c r="CG126" s="59"/>
      <c r="CH126" s="59"/>
      <c r="CI126" s="59"/>
      <c r="CJ126" s="59"/>
      <c r="CK126" s="59"/>
      <c r="CL126" s="59"/>
      <c r="CM126" s="59"/>
      <c r="CN126" s="59"/>
      <c r="CO126" s="59"/>
      <c r="CP126" s="59"/>
      <c r="CQ126" s="59"/>
      <c r="CR126" s="59"/>
      <c r="CS126" s="59"/>
      <c r="CT126" s="59"/>
      <c r="CU126" s="59"/>
      <c r="CV126" s="59"/>
      <c r="CW126" s="59"/>
      <c r="CX126" s="59"/>
      <c r="CY126" s="59"/>
      <c r="CZ126" s="59"/>
      <c r="DA126" s="59"/>
      <c r="DB126" s="59"/>
      <c r="DC126" s="59"/>
      <c r="DD126" s="59"/>
      <c r="DE126" s="59"/>
      <c r="DF126" s="59"/>
      <c r="DG126" s="59"/>
      <c r="DH126" s="59"/>
      <c r="DI126" s="60">
        <f>COUNTIF(I126:DH126,"&lt;"&amp;$G$2)</f>
        <v>0</v>
      </c>
      <c r="DJ126" s="61">
        <f>COUNTIF(I126:DH126,$G$2)</f>
        <v>0</v>
      </c>
      <c r="DK126" s="61">
        <f>+DJ126+DI126</f>
        <v>0</v>
      </c>
      <c r="DL126" s="62">
        <f>IF(F126=0,0,(DJ126/F126)*100)</f>
        <v>0</v>
      </c>
      <c r="DM126" s="62">
        <f t="shared" si="37"/>
        <v>0</v>
      </c>
      <c r="DN126" s="64" t="str">
        <f>IFERROR(DK126/F126*E126,"")</f>
        <v/>
      </c>
      <c r="DO126" s="252" t="b">
        <f t="shared" si="32"/>
        <v>0</v>
      </c>
      <c r="DP126" s="188"/>
      <c r="DS126" s="62">
        <f>IF('SERVIÇOS EXECUTADOS'!$F126=0,0,(COUNTIF('SERVIÇOS EXECUTADOS'!$I126:$DH126,DS$10)/'SERVIÇOS EXECUTADOS'!$F126*100))</f>
        <v>0</v>
      </c>
      <c r="DT126" s="62">
        <f>IF('SERVIÇOS EXECUTADOS'!$F126=0,0,(COUNTIF('SERVIÇOS EXECUTADOS'!$I126:$DH126,DT$10)/'SERVIÇOS EXECUTADOS'!$F126*100))</f>
        <v>0</v>
      </c>
      <c r="DU126" s="62">
        <f>IF('SERVIÇOS EXECUTADOS'!$F126=0,0,(COUNTIF('SERVIÇOS EXECUTADOS'!$I126:$DH126,DU$10)/'SERVIÇOS EXECUTADOS'!$F126*100))</f>
        <v>0</v>
      </c>
      <c r="DV126" s="62">
        <f>IF('SERVIÇOS EXECUTADOS'!$F126=0,0,(COUNTIF('SERVIÇOS EXECUTADOS'!$I126:$DH126,DV$10)/'SERVIÇOS EXECUTADOS'!$F126*100))</f>
        <v>0</v>
      </c>
      <c r="DW126" s="62">
        <f>IF('SERVIÇOS EXECUTADOS'!$F126=0,0,(COUNTIF('SERVIÇOS EXECUTADOS'!$I126:$DH126,DW$10)/'SERVIÇOS EXECUTADOS'!$F126*100))</f>
        <v>0</v>
      </c>
      <c r="DX126" s="62">
        <f>IF('SERVIÇOS EXECUTADOS'!$F126=0,0,(COUNTIF('SERVIÇOS EXECUTADOS'!$I126:$DH126,DX$10)/'SERVIÇOS EXECUTADOS'!$F126*100))</f>
        <v>0</v>
      </c>
      <c r="DY126" s="62">
        <f>IF('SERVIÇOS EXECUTADOS'!$F126=0,0,(COUNTIF('SERVIÇOS EXECUTADOS'!$I126:$DH126,DY$10)/'SERVIÇOS EXECUTADOS'!$F126*100))</f>
        <v>0</v>
      </c>
      <c r="DZ126" s="62">
        <f>IF('SERVIÇOS EXECUTADOS'!$F126=0,0,(COUNTIF('SERVIÇOS EXECUTADOS'!$I126:$DH126,DZ$10)/'SERVIÇOS EXECUTADOS'!$F126*100))</f>
        <v>0</v>
      </c>
      <c r="EA126" s="62">
        <f>IF('SERVIÇOS EXECUTADOS'!$F126=0,0,(COUNTIF('SERVIÇOS EXECUTADOS'!$I126:$DH126,EA$10)/'SERVIÇOS EXECUTADOS'!$F126*100))</f>
        <v>0</v>
      </c>
      <c r="EB126" s="62">
        <f>IF('SERVIÇOS EXECUTADOS'!$F126=0,0,(COUNTIF('SERVIÇOS EXECUTADOS'!$I126:$DH126,EB$10)/'SERVIÇOS EXECUTADOS'!$F126*100))</f>
        <v>0</v>
      </c>
      <c r="EC126" s="62">
        <f>IF('SERVIÇOS EXECUTADOS'!$F126=0,0,(COUNTIF('SERVIÇOS EXECUTADOS'!$I126:$DH126,EC$10)/'SERVIÇOS EXECUTADOS'!$F126*100))</f>
        <v>0</v>
      </c>
      <c r="ED126" s="62">
        <f>IF('SERVIÇOS EXECUTADOS'!$F126=0,0,(COUNTIF('SERVIÇOS EXECUTADOS'!$I126:$DH126,ED$10)/'SERVIÇOS EXECUTADOS'!$F126*100))</f>
        <v>0</v>
      </c>
      <c r="EE126" s="62">
        <f>IF('SERVIÇOS EXECUTADOS'!$F126=0,0,(COUNTIF('SERVIÇOS EXECUTADOS'!$I126:$DH126,EE$10)/'SERVIÇOS EXECUTADOS'!$F126*100))</f>
        <v>0</v>
      </c>
      <c r="EF126" s="62">
        <f>IF('SERVIÇOS EXECUTADOS'!$F126=0,0,(COUNTIF('SERVIÇOS EXECUTADOS'!$I126:$DH126,EF$10)/'SERVIÇOS EXECUTADOS'!$F126*100))</f>
        <v>0</v>
      </c>
      <c r="EG126" s="62">
        <f>IF('SERVIÇOS EXECUTADOS'!$F126=0,0,(COUNTIF('SERVIÇOS EXECUTADOS'!$I126:$DH126,EG$10)/'SERVIÇOS EXECUTADOS'!$F126*100))</f>
        <v>0</v>
      </c>
      <c r="EH126" s="62">
        <f>IF('SERVIÇOS EXECUTADOS'!$F126=0,0,(COUNTIF('SERVIÇOS EXECUTADOS'!$I126:$DH126,EH$10)/'SERVIÇOS EXECUTADOS'!$F126*100))</f>
        <v>0</v>
      </c>
      <c r="EI126" s="62">
        <f>IF('SERVIÇOS EXECUTADOS'!$F126=0,0,(COUNTIF('SERVIÇOS EXECUTADOS'!$I126:$DH126,EI$10)/'SERVIÇOS EXECUTADOS'!$F126*100))</f>
        <v>0</v>
      </c>
      <c r="EJ126" s="62">
        <f>IF('SERVIÇOS EXECUTADOS'!$F126=0,0,(COUNTIF('SERVIÇOS EXECUTADOS'!$I126:$DH126,EJ$10)/'SERVIÇOS EXECUTADOS'!$F126*100))</f>
        <v>0</v>
      </c>
      <c r="EK126" s="62">
        <f>IF('SERVIÇOS EXECUTADOS'!$F126=0,0,(COUNTIF('SERVIÇOS EXECUTADOS'!$I126:$DH126,EK$10)/'SERVIÇOS EXECUTADOS'!$F126*100))</f>
        <v>0</v>
      </c>
      <c r="EL126" s="62">
        <f>IF('SERVIÇOS EXECUTADOS'!$F126=0,0,(COUNTIF('SERVIÇOS EXECUTADOS'!$I126:$DH126,EL$10)/'SERVIÇOS EXECUTADOS'!$F126*100))</f>
        <v>0</v>
      </c>
      <c r="EM126" s="62">
        <f>IF('SERVIÇOS EXECUTADOS'!$F126=0,0,(COUNTIF('SERVIÇOS EXECUTADOS'!$I126:$DH126,EM$10)/'SERVIÇOS EXECUTADOS'!$F126*100))</f>
        <v>0</v>
      </c>
      <c r="EN126" s="62">
        <f>IF('SERVIÇOS EXECUTADOS'!$F126=0,0,(COUNTIF('SERVIÇOS EXECUTADOS'!$I126:$DH126,EN$10)/'SERVIÇOS EXECUTADOS'!$F126*100))</f>
        <v>0</v>
      </c>
      <c r="EO126" s="62">
        <f>IF('SERVIÇOS EXECUTADOS'!$F126=0,0,(COUNTIF('SERVIÇOS EXECUTADOS'!$I126:$DH126,EO$10)/'SERVIÇOS EXECUTADOS'!$F126*100))</f>
        <v>0</v>
      </c>
      <c r="EP126" s="62">
        <f>IF('SERVIÇOS EXECUTADOS'!$F126=0,0,(COUNTIF('SERVIÇOS EXECUTADOS'!$I126:$DH126,EP$10)/'SERVIÇOS EXECUTADOS'!$F126*100))</f>
        <v>0</v>
      </c>
      <c r="EQ126" s="62">
        <f>IF('SERVIÇOS EXECUTADOS'!$F126=0,0,(COUNTIF('SERVIÇOS EXECUTADOS'!$I126:$DH126,EQ$10)/'SERVIÇOS EXECUTADOS'!$F126*100))</f>
        <v>0</v>
      </c>
      <c r="ER126" s="62">
        <f>IF('SERVIÇOS EXECUTADOS'!$F126=0,0,(COUNTIF('SERVIÇOS EXECUTADOS'!$I126:$DH126,ER$10)/'SERVIÇOS EXECUTADOS'!$F126*100))</f>
        <v>0</v>
      </c>
      <c r="ES126" s="62">
        <f>IF('SERVIÇOS EXECUTADOS'!$F126=0,0,(COUNTIF('SERVIÇOS EXECUTADOS'!$I126:$DH126,ES$10)/'SERVIÇOS EXECUTADOS'!$F126*100))</f>
        <v>0</v>
      </c>
      <c r="ET126" s="62">
        <f>IF('SERVIÇOS EXECUTADOS'!$F126=0,0,(COUNTIF('SERVIÇOS EXECUTADOS'!$I126:$DH126,ET$10)/'SERVIÇOS EXECUTADOS'!$F126*100))</f>
        <v>0</v>
      </c>
      <c r="EU126" s="62">
        <f>IF('SERVIÇOS EXECUTADOS'!$F126=0,0,(COUNTIF('SERVIÇOS EXECUTADOS'!$I126:$DH126,EU$10)/'SERVIÇOS EXECUTADOS'!$F126*100))</f>
        <v>0</v>
      </c>
      <c r="EV126" s="62">
        <f>IF('SERVIÇOS EXECUTADOS'!$F126=0,0,(COUNTIF('SERVIÇOS EXECUTADOS'!$I126:$DH126,EV$10)/'SERVIÇOS EXECUTADOS'!$F126*100))</f>
        <v>0</v>
      </c>
      <c r="EW126" s="62">
        <f>IF('SERVIÇOS EXECUTADOS'!$F126=0,0,(COUNTIF('SERVIÇOS EXECUTADOS'!$I126:$DH126,EW$10)/'SERVIÇOS EXECUTADOS'!$F126*100))</f>
        <v>0</v>
      </c>
    </row>
    <row r="127" spans="1:153" ht="12" customHeight="1" outlineLevel="2">
      <c r="A127" s="1"/>
      <c r="B127" s="197" t="s">
        <v>209</v>
      </c>
      <c r="C127" s="196" t="s">
        <v>210</v>
      </c>
      <c r="D127" s="485"/>
      <c r="E127" s="192">
        <f t="shared" si="31"/>
        <v>0</v>
      </c>
      <c r="F127" s="489"/>
      <c r="G127" s="272" t="s">
        <v>147</v>
      </c>
      <c r="H127" s="131">
        <f t="shared" si="39"/>
        <v>0</v>
      </c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59"/>
      <c r="BR127" s="59"/>
      <c r="BS127" s="59"/>
      <c r="BT127" s="59"/>
      <c r="BU127" s="59"/>
      <c r="BV127" s="59"/>
      <c r="BW127" s="59"/>
      <c r="BX127" s="59"/>
      <c r="BY127" s="59"/>
      <c r="BZ127" s="59"/>
      <c r="CA127" s="59"/>
      <c r="CB127" s="59"/>
      <c r="CC127" s="59"/>
      <c r="CD127" s="59"/>
      <c r="CE127" s="59"/>
      <c r="CF127" s="59"/>
      <c r="CG127" s="59"/>
      <c r="CH127" s="59"/>
      <c r="CI127" s="59"/>
      <c r="CJ127" s="59"/>
      <c r="CK127" s="59"/>
      <c r="CL127" s="59"/>
      <c r="CM127" s="59"/>
      <c r="CN127" s="59"/>
      <c r="CO127" s="59"/>
      <c r="CP127" s="59"/>
      <c r="CQ127" s="59"/>
      <c r="CR127" s="59"/>
      <c r="CS127" s="59"/>
      <c r="CT127" s="59"/>
      <c r="CU127" s="59"/>
      <c r="CV127" s="59"/>
      <c r="CW127" s="59"/>
      <c r="CX127" s="59"/>
      <c r="CY127" s="59"/>
      <c r="CZ127" s="59"/>
      <c r="DA127" s="59"/>
      <c r="DB127" s="59"/>
      <c r="DC127" s="59"/>
      <c r="DD127" s="59"/>
      <c r="DE127" s="59"/>
      <c r="DF127" s="59"/>
      <c r="DG127" s="59"/>
      <c r="DH127" s="59"/>
      <c r="DI127" s="60">
        <f>COUNTIF(I127:DH127,"&lt;"&amp;$G$2)</f>
        <v>0</v>
      </c>
      <c r="DJ127" s="61">
        <f>COUNTIF(I127:DH127,$G$2)</f>
        <v>0</v>
      </c>
      <c r="DK127" s="61">
        <f>+DJ127+DI127</f>
        <v>0</v>
      </c>
      <c r="DL127" s="62">
        <f>IF(F127=0,0,(DJ127/F127)*100)</f>
        <v>0</v>
      </c>
      <c r="DM127" s="62">
        <f t="shared" si="37"/>
        <v>0</v>
      </c>
      <c r="DN127" s="64" t="str">
        <f>IFERROR(DK127/F127*E127,"")</f>
        <v/>
      </c>
      <c r="DO127" s="252" t="b">
        <f t="shared" si="32"/>
        <v>0</v>
      </c>
      <c r="DP127" s="188"/>
      <c r="DS127" s="62">
        <f>IF('SERVIÇOS EXECUTADOS'!$F127=0,0,(COUNTIF('SERVIÇOS EXECUTADOS'!$I127:$DH127,DS$10)/'SERVIÇOS EXECUTADOS'!$F127*100))</f>
        <v>0</v>
      </c>
      <c r="DT127" s="62">
        <f>IF('SERVIÇOS EXECUTADOS'!$F127=0,0,(COUNTIF('SERVIÇOS EXECUTADOS'!$I127:$DH127,DT$10)/'SERVIÇOS EXECUTADOS'!$F127*100))</f>
        <v>0</v>
      </c>
      <c r="DU127" s="62">
        <f>IF('SERVIÇOS EXECUTADOS'!$F127=0,0,(COUNTIF('SERVIÇOS EXECUTADOS'!$I127:$DH127,DU$10)/'SERVIÇOS EXECUTADOS'!$F127*100))</f>
        <v>0</v>
      </c>
      <c r="DV127" s="62">
        <f>IF('SERVIÇOS EXECUTADOS'!$F127=0,0,(COUNTIF('SERVIÇOS EXECUTADOS'!$I127:$DH127,DV$10)/'SERVIÇOS EXECUTADOS'!$F127*100))</f>
        <v>0</v>
      </c>
      <c r="DW127" s="62">
        <f>IF('SERVIÇOS EXECUTADOS'!$F127=0,0,(COUNTIF('SERVIÇOS EXECUTADOS'!$I127:$DH127,DW$10)/'SERVIÇOS EXECUTADOS'!$F127*100))</f>
        <v>0</v>
      </c>
      <c r="DX127" s="62">
        <f>IF('SERVIÇOS EXECUTADOS'!$F127=0,0,(COUNTIF('SERVIÇOS EXECUTADOS'!$I127:$DH127,DX$10)/'SERVIÇOS EXECUTADOS'!$F127*100))</f>
        <v>0</v>
      </c>
      <c r="DY127" s="62">
        <f>IF('SERVIÇOS EXECUTADOS'!$F127=0,0,(COUNTIF('SERVIÇOS EXECUTADOS'!$I127:$DH127,DY$10)/'SERVIÇOS EXECUTADOS'!$F127*100))</f>
        <v>0</v>
      </c>
      <c r="DZ127" s="62">
        <f>IF('SERVIÇOS EXECUTADOS'!$F127=0,0,(COUNTIF('SERVIÇOS EXECUTADOS'!$I127:$DH127,DZ$10)/'SERVIÇOS EXECUTADOS'!$F127*100))</f>
        <v>0</v>
      </c>
      <c r="EA127" s="62">
        <f>IF('SERVIÇOS EXECUTADOS'!$F127=0,0,(COUNTIF('SERVIÇOS EXECUTADOS'!$I127:$DH127,EA$10)/'SERVIÇOS EXECUTADOS'!$F127*100))</f>
        <v>0</v>
      </c>
      <c r="EB127" s="62">
        <f>IF('SERVIÇOS EXECUTADOS'!$F127=0,0,(COUNTIF('SERVIÇOS EXECUTADOS'!$I127:$DH127,EB$10)/'SERVIÇOS EXECUTADOS'!$F127*100))</f>
        <v>0</v>
      </c>
      <c r="EC127" s="62">
        <f>IF('SERVIÇOS EXECUTADOS'!$F127=0,0,(COUNTIF('SERVIÇOS EXECUTADOS'!$I127:$DH127,EC$10)/'SERVIÇOS EXECUTADOS'!$F127*100))</f>
        <v>0</v>
      </c>
      <c r="ED127" s="62">
        <f>IF('SERVIÇOS EXECUTADOS'!$F127=0,0,(COUNTIF('SERVIÇOS EXECUTADOS'!$I127:$DH127,ED$10)/'SERVIÇOS EXECUTADOS'!$F127*100))</f>
        <v>0</v>
      </c>
      <c r="EE127" s="62">
        <f>IF('SERVIÇOS EXECUTADOS'!$F127=0,0,(COUNTIF('SERVIÇOS EXECUTADOS'!$I127:$DH127,EE$10)/'SERVIÇOS EXECUTADOS'!$F127*100))</f>
        <v>0</v>
      </c>
      <c r="EF127" s="62">
        <f>IF('SERVIÇOS EXECUTADOS'!$F127=0,0,(COUNTIF('SERVIÇOS EXECUTADOS'!$I127:$DH127,EF$10)/'SERVIÇOS EXECUTADOS'!$F127*100))</f>
        <v>0</v>
      </c>
      <c r="EG127" s="62">
        <f>IF('SERVIÇOS EXECUTADOS'!$F127=0,0,(COUNTIF('SERVIÇOS EXECUTADOS'!$I127:$DH127,EG$10)/'SERVIÇOS EXECUTADOS'!$F127*100))</f>
        <v>0</v>
      </c>
      <c r="EH127" s="62">
        <f>IF('SERVIÇOS EXECUTADOS'!$F127=0,0,(COUNTIF('SERVIÇOS EXECUTADOS'!$I127:$DH127,EH$10)/'SERVIÇOS EXECUTADOS'!$F127*100))</f>
        <v>0</v>
      </c>
      <c r="EI127" s="62">
        <f>IF('SERVIÇOS EXECUTADOS'!$F127=0,0,(COUNTIF('SERVIÇOS EXECUTADOS'!$I127:$DH127,EI$10)/'SERVIÇOS EXECUTADOS'!$F127*100))</f>
        <v>0</v>
      </c>
      <c r="EJ127" s="62">
        <f>IF('SERVIÇOS EXECUTADOS'!$F127=0,0,(COUNTIF('SERVIÇOS EXECUTADOS'!$I127:$DH127,EJ$10)/'SERVIÇOS EXECUTADOS'!$F127*100))</f>
        <v>0</v>
      </c>
      <c r="EK127" s="62">
        <f>IF('SERVIÇOS EXECUTADOS'!$F127=0,0,(COUNTIF('SERVIÇOS EXECUTADOS'!$I127:$DH127,EK$10)/'SERVIÇOS EXECUTADOS'!$F127*100))</f>
        <v>0</v>
      </c>
      <c r="EL127" s="62">
        <f>IF('SERVIÇOS EXECUTADOS'!$F127=0,0,(COUNTIF('SERVIÇOS EXECUTADOS'!$I127:$DH127,EL$10)/'SERVIÇOS EXECUTADOS'!$F127*100))</f>
        <v>0</v>
      </c>
      <c r="EM127" s="62">
        <f>IF('SERVIÇOS EXECUTADOS'!$F127=0,0,(COUNTIF('SERVIÇOS EXECUTADOS'!$I127:$DH127,EM$10)/'SERVIÇOS EXECUTADOS'!$F127*100))</f>
        <v>0</v>
      </c>
      <c r="EN127" s="62">
        <f>IF('SERVIÇOS EXECUTADOS'!$F127=0,0,(COUNTIF('SERVIÇOS EXECUTADOS'!$I127:$DH127,EN$10)/'SERVIÇOS EXECUTADOS'!$F127*100))</f>
        <v>0</v>
      </c>
      <c r="EO127" s="62">
        <f>IF('SERVIÇOS EXECUTADOS'!$F127=0,0,(COUNTIF('SERVIÇOS EXECUTADOS'!$I127:$DH127,EO$10)/'SERVIÇOS EXECUTADOS'!$F127*100))</f>
        <v>0</v>
      </c>
      <c r="EP127" s="62">
        <f>IF('SERVIÇOS EXECUTADOS'!$F127=0,0,(COUNTIF('SERVIÇOS EXECUTADOS'!$I127:$DH127,EP$10)/'SERVIÇOS EXECUTADOS'!$F127*100))</f>
        <v>0</v>
      </c>
      <c r="EQ127" s="62">
        <f>IF('SERVIÇOS EXECUTADOS'!$F127=0,0,(COUNTIF('SERVIÇOS EXECUTADOS'!$I127:$DH127,EQ$10)/'SERVIÇOS EXECUTADOS'!$F127*100))</f>
        <v>0</v>
      </c>
      <c r="ER127" s="62">
        <f>IF('SERVIÇOS EXECUTADOS'!$F127=0,0,(COUNTIF('SERVIÇOS EXECUTADOS'!$I127:$DH127,ER$10)/'SERVIÇOS EXECUTADOS'!$F127*100))</f>
        <v>0</v>
      </c>
      <c r="ES127" s="62">
        <f>IF('SERVIÇOS EXECUTADOS'!$F127=0,0,(COUNTIF('SERVIÇOS EXECUTADOS'!$I127:$DH127,ES$10)/'SERVIÇOS EXECUTADOS'!$F127*100))</f>
        <v>0</v>
      </c>
      <c r="ET127" s="62">
        <f>IF('SERVIÇOS EXECUTADOS'!$F127=0,0,(COUNTIF('SERVIÇOS EXECUTADOS'!$I127:$DH127,ET$10)/'SERVIÇOS EXECUTADOS'!$F127*100))</f>
        <v>0</v>
      </c>
      <c r="EU127" s="62">
        <f>IF('SERVIÇOS EXECUTADOS'!$F127=0,0,(COUNTIF('SERVIÇOS EXECUTADOS'!$I127:$DH127,EU$10)/'SERVIÇOS EXECUTADOS'!$F127*100))</f>
        <v>0</v>
      </c>
      <c r="EV127" s="62">
        <f>IF('SERVIÇOS EXECUTADOS'!$F127=0,0,(COUNTIF('SERVIÇOS EXECUTADOS'!$I127:$DH127,EV$10)/'SERVIÇOS EXECUTADOS'!$F127*100))</f>
        <v>0</v>
      </c>
      <c r="EW127" s="62">
        <f>IF('SERVIÇOS EXECUTADOS'!$F127=0,0,(COUNTIF('SERVIÇOS EXECUTADOS'!$I127:$DH127,EW$10)/'SERVIÇOS EXECUTADOS'!$F127*100))</f>
        <v>0</v>
      </c>
    </row>
    <row r="128" spans="1:153" ht="12" customHeight="1" outlineLevel="2">
      <c r="A128" s="1"/>
      <c r="B128" s="197" t="s">
        <v>211</v>
      </c>
      <c r="C128" s="196" t="s">
        <v>212</v>
      </c>
      <c r="D128" s="485"/>
      <c r="E128" s="192">
        <f t="shared" si="31"/>
        <v>0</v>
      </c>
      <c r="F128" s="489"/>
      <c r="G128" s="271" t="s">
        <v>122</v>
      </c>
      <c r="H128" s="132">
        <f t="shared" si="39"/>
        <v>0</v>
      </c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59"/>
      <c r="CB128" s="59"/>
      <c r="CC128" s="59"/>
      <c r="CD128" s="59"/>
      <c r="CE128" s="59"/>
      <c r="CF128" s="59"/>
      <c r="CG128" s="59"/>
      <c r="CH128" s="59"/>
      <c r="CI128" s="59"/>
      <c r="CJ128" s="59"/>
      <c r="CK128" s="59"/>
      <c r="CL128" s="59"/>
      <c r="CM128" s="59"/>
      <c r="CN128" s="59"/>
      <c r="CO128" s="59"/>
      <c r="CP128" s="59"/>
      <c r="CQ128" s="59"/>
      <c r="CR128" s="59"/>
      <c r="CS128" s="59"/>
      <c r="CT128" s="59"/>
      <c r="CU128" s="59"/>
      <c r="CV128" s="59"/>
      <c r="CW128" s="59"/>
      <c r="CX128" s="59"/>
      <c r="CY128" s="59"/>
      <c r="CZ128" s="59"/>
      <c r="DA128" s="59"/>
      <c r="DB128" s="59"/>
      <c r="DC128" s="59"/>
      <c r="DD128" s="59"/>
      <c r="DE128" s="59"/>
      <c r="DF128" s="59"/>
      <c r="DG128" s="59"/>
      <c r="DH128" s="59"/>
      <c r="DI128" s="60">
        <f>COUNTIF(I128:DH128,"&lt;"&amp;$G$2)</f>
        <v>0</v>
      </c>
      <c r="DJ128" s="61">
        <f>COUNTIF(I128:DH128,$G$2)</f>
        <v>0</v>
      </c>
      <c r="DK128" s="61">
        <f>+DJ128+DI128</f>
        <v>0</v>
      </c>
      <c r="DL128" s="62">
        <f>IF(F128=0,0,(DJ128/F128)*100)</f>
        <v>0</v>
      </c>
      <c r="DM128" s="62">
        <f t="shared" si="37"/>
        <v>0</v>
      </c>
      <c r="DN128" s="64" t="str">
        <f>IFERROR(DK128/F128*E128,"")</f>
        <v/>
      </c>
      <c r="DO128" s="252" t="b">
        <f t="shared" si="32"/>
        <v>0</v>
      </c>
      <c r="DP128" s="188"/>
      <c r="DS128" s="62">
        <f>IF('SERVIÇOS EXECUTADOS'!$F128=0,0,(COUNTIF('SERVIÇOS EXECUTADOS'!$I128:$DH128,DS$10)/'SERVIÇOS EXECUTADOS'!$F128*100))</f>
        <v>0</v>
      </c>
      <c r="DT128" s="62">
        <f>IF('SERVIÇOS EXECUTADOS'!$F128=0,0,(COUNTIF('SERVIÇOS EXECUTADOS'!$I128:$DH128,DT$10)/'SERVIÇOS EXECUTADOS'!$F128*100))</f>
        <v>0</v>
      </c>
      <c r="DU128" s="62">
        <f>IF('SERVIÇOS EXECUTADOS'!$F128=0,0,(COUNTIF('SERVIÇOS EXECUTADOS'!$I128:$DH128,DU$10)/'SERVIÇOS EXECUTADOS'!$F128*100))</f>
        <v>0</v>
      </c>
      <c r="DV128" s="62">
        <f>IF('SERVIÇOS EXECUTADOS'!$F128=0,0,(COUNTIF('SERVIÇOS EXECUTADOS'!$I128:$DH128,DV$10)/'SERVIÇOS EXECUTADOS'!$F128*100))</f>
        <v>0</v>
      </c>
      <c r="DW128" s="62">
        <f>IF('SERVIÇOS EXECUTADOS'!$F128=0,0,(COUNTIF('SERVIÇOS EXECUTADOS'!$I128:$DH128,DW$10)/'SERVIÇOS EXECUTADOS'!$F128*100))</f>
        <v>0</v>
      </c>
      <c r="DX128" s="62">
        <f>IF('SERVIÇOS EXECUTADOS'!$F128=0,0,(COUNTIF('SERVIÇOS EXECUTADOS'!$I128:$DH128,DX$10)/'SERVIÇOS EXECUTADOS'!$F128*100))</f>
        <v>0</v>
      </c>
      <c r="DY128" s="62">
        <f>IF('SERVIÇOS EXECUTADOS'!$F128=0,0,(COUNTIF('SERVIÇOS EXECUTADOS'!$I128:$DH128,DY$10)/'SERVIÇOS EXECUTADOS'!$F128*100))</f>
        <v>0</v>
      </c>
      <c r="DZ128" s="62">
        <f>IF('SERVIÇOS EXECUTADOS'!$F128=0,0,(COUNTIF('SERVIÇOS EXECUTADOS'!$I128:$DH128,DZ$10)/'SERVIÇOS EXECUTADOS'!$F128*100))</f>
        <v>0</v>
      </c>
      <c r="EA128" s="62">
        <f>IF('SERVIÇOS EXECUTADOS'!$F128=0,0,(COUNTIF('SERVIÇOS EXECUTADOS'!$I128:$DH128,EA$10)/'SERVIÇOS EXECUTADOS'!$F128*100))</f>
        <v>0</v>
      </c>
      <c r="EB128" s="62">
        <f>IF('SERVIÇOS EXECUTADOS'!$F128=0,0,(COUNTIF('SERVIÇOS EXECUTADOS'!$I128:$DH128,EB$10)/'SERVIÇOS EXECUTADOS'!$F128*100))</f>
        <v>0</v>
      </c>
      <c r="EC128" s="62">
        <f>IF('SERVIÇOS EXECUTADOS'!$F128=0,0,(COUNTIF('SERVIÇOS EXECUTADOS'!$I128:$DH128,EC$10)/'SERVIÇOS EXECUTADOS'!$F128*100))</f>
        <v>0</v>
      </c>
      <c r="ED128" s="62">
        <f>IF('SERVIÇOS EXECUTADOS'!$F128=0,0,(COUNTIF('SERVIÇOS EXECUTADOS'!$I128:$DH128,ED$10)/'SERVIÇOS EXECUTADOS'!$F128*100))</f>
        <v>0</v>
      </c>
      <c r="EE128" s="62">
        <f>IF('SERVIÇOS EXECUTADOS'!$F128=0,0,(COUNTIF('SERVIÇOS EXECUTADOS'!$I128:$DH128,EE$10)/'SERVIÇOS EXECUTADOS'!$F128*100))</f>
        <v>0</v>
      </c>
      <c r="EF128" s="62">
        <f>IF('SERVIÇOS EXECUTADOS'!$F128=0,0,(COUNTIF('SERVIÇOS EXECUTADOS'!$I128:$DH128,EF$10)/'SERVIÇOS EXECUTADOS'!$F128*100))</f>
        <v>0</v>
      </c>
      <c r="EG128" s="62">
        <f>IF('SERVIÇOS EXECUTADOS'!$F128=0,0,(COUNTIF('SERVIÇOS EXECUTADOS'!$I128:$DH128,EG$10)/'SERVIÇOS EXECUTADOS'!$F128*100))</f>
        <v>0</v>
      </c>
      <c r="EH128" s="62">
        <f>IF('SERVIÇOS EXECUTADOS'!$F128=0,0,(COUNTIF('SERVIÇOS EXECUTADOS'!$I128:$DH128,EH$10)/'SERVIÇOS EXECUTADOS'!$F128*100))</f>
        <v>0</v>
      </c>
      <c r="EI128" s="62">
        <f>IF('SERVIÇOS EXECUTADOS'!$F128=0,0,(COUNTIF('SERVIÇOS EXECUTADOS'!$I128:$DH128,EI$10)/'SERVIÇOS EXECUTADOS'!$F128*100))</f>
        <v>0</v>
      </c>
      <c r="EJ128" s="62">
        <f>IF('SERVIÇOS EXECUTADOS'!$F128=0,0,(COUNTIF('SERVIÇOS EXECUTADOS'!$I128:$DH128,EJ$10)/'SERVIÇOS EXECUTADOS'!$F128*100))</f>
        <v>0</v>
      </c>
      <c r="EK128" s="62">
        <f>IF('SERVIÇOS EXECUTADOS'!$F128=0,0,(COUNTIF('SERVIÇOS EXECUTADOS'!$I128:$DH128,EK$10)/'SERVIÇOS EXECUTADOS'!$F128*100))</f>
        <v>0</v>
      </c>
      <c r="EL128" s="62">
        <f>IF('SERVIÇOS EXECUTADOS'!$F128=0,0,(COUNTIF('SERVIÇOS EXECUTADOS'!$I128:$DH128,EL$10)/'SERVIÇOS EXECUTADOS'!$F128*100))</f>
        <v>0</v>
      </c>
      <c r="EM128" s="62">
        <f>IF('SERVIÇOS EXECUTADOS'!$F128=0,0,(COUNTIF('SERVIÇOS EXECUTADOS'!$I128:$DH128,EM$10)/'SERVIÇOS EXECUTADOS'!$F128*100))</f>
        <v>0</v>
      </c>
      <c r="EN128" s="62">
        <f>IF('SERVIÇOS EXECUTADOS'!$F128=0,0,(COUNTIF('SERVIÇOS EXECUTADOS'!$I128:$DH128,EN$10)/'SERVIÇOS EXECUTADOS'!$F128*100))</f>
        <v>0</v>
      </c>
      <c r="EO128" s="62">
        <f>IF('SERVIÇOS EXECUTADOS'!$F128=0,0,(COUNTIF('SERVIÇOS EXECUTADOS'!$I128:$DH128,EO$10)/'SERVIÇOS EXECUTADOS'!$F128*100))</f>
        <v>0</v>
      </c>
      <c r="EP128" s="62">
        <f>IF('SERVIÇOS EXECUTADOS'!$F128=0,0,(COUNTIF('SERVIÇOS EXECUTADOS'!$I128:$DH128,EP$10)/'SERVIÇOS EXECUTADOS'!$F128*100))</f>
        <v>0</v>
      </c>
      <c r="EQ128" s="62">
        <f>IF('SERVIÇOS EXECUTADOS'!$F128=0,0,(COUNTIF('SERVIÇOS EXECUTADOS'!$I128:$DH128,EQ$10)/'SERVIÇOS EXECUTADOS'!$F128*100))</f>
        <v>0</v>
      </c>
      <c r="ER128" s="62">
        <f>IF('SERVIÇOS EXECUTADOS'!$F128=0,0,(COUNTIF('SERVIÇOS EXECUTADOS'!$I128:$DH128,ER$10)/'SERVIÇOS EXECUTADOS'!$F128*100))</f>
        <v>0</v>
      </c>
      <c r="ES128" s="62">
        <f>IF('SERVIÇOS EXECUTADOS'!$F128=0,0,(COUNTIF('SERVIÇOS EXECUTADOS'!$I128:$DH128,ES$10)/'SERVIÇOS EXECUTADOS'!$F128*100))</f>
        <v>0</v>
      </c>
      <c r="ET128" s="62">
        <f>IF('SERVIÇOS EXECUTADOS'!$F128=0,0,(COUNTIF('SERVIÇOS EXECUTADOS'!$I128:$DH128,ET$10)/'SERVIÇOS EXECUTADOS'!$F128*100))</f>
        <v>0</v>
      </c>
      <c r="EU128" s="62">
        <f>IF('SERVIÇOS EXECUTADOS'!$F128=0,0,(COUNTIF('SERVIÇOS EXECUTADOS'!$I128:$DH128,EU$10)/'SERVIÇOS EXECUTADOS'!$F128*100))</f>
        <v>0</v>
      </c>
      <c r="EV128" s="62">
        <f>IF('SERVIÇOS EXECUTADOS'!$F128=0,0,(COUNTIF('SERVIÇOS EXECUTADOS'!$I128:$DH128,EV$10)/'SERVIÇOS EXECUTADOS'!$F128*100))</f>
        <v>0</v>
      </c>
      <c r="EW128" s="62">
        <f>IF('SERVIÇOS EXECUTADOS'!$F128=0,0,(COUNTIF('SERVIÇOS EXECUTADOS'!$I128:$DH128,EW$10)/'SERVIÇOS EXECUTADOS'!$F128*100))</f>
        <v>0</v>
      </c>
    </row>
    <row r="129" spans="1:153" ht="12" customHeight="1" outlineLevel="2">
      <c r="A129" s="1"/>
      <c r="B129" s="197" t="s">
        <v>213</v>
      </c>
      <c r="C129" s="196"/>
      <c r="D129" s="485"/>
      <c r="E129" s="192">
        <f t="shared" si="31"/>
        <v>0</v>
      </c>
      <c r="F129" s="489"/>
      <c r="G129" s="272" t="s">
        <v>147</v>
      </c>
      <c r="H129" s="131">
        <f t="shared" si="39"/>
        <v>0</v>
      </c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59"/>
      <c r="CB129" s="59"/>
      <c r="CC129" s="59"/>
      <c r="CD129" s="59"/>
      <c r="CE129" s="59"/>
      <c r="CF129" s="59"/>
      <c r="CG129" s="59"/>
      <c r="CH129" s="59"/>
      <c r="CI129" s="59"/>
      <c r="CJ129" s="59"/>
      <c r="CK129" s="59"/>
      <c r="CL129" s="59"/>
      <c r="CM129" s="59"/>
      <c r="CN129" s="59"/>
      <c r="CO129" s="59"/>
      <c r="CP129" s="59"/>
      <c r="CQ129" s="59"/>
      <c r="CR129" s="59"/>
      <c r="CS129" s="59"/>
      <c r="CT129" s="59"/>
      <c r="CU129" s="59"/>
      <c r="CV129" s="59"/>
      <c r="CW129" s="59"/>
      <c r="CX129" s="59"/>
      <c r="CY129" s="59"/>
      <c r="CZ129" s="59"/>
      <c r="DA129" s="59"/>
      <c r="DB129" s="59"/>
      <c r="DC129" s="59"/>
      <c r="DD129" s="59"/>
      <c r="DE129" s="59"/>
      <c r="DF129" s="59"/>
      <c r="DG129" s="59"/>
      <c r="DH129" s="59"/>
      <c r="DI129" s="60">
        <f>COUNTIF(I129:DH129,"&lt;"&amp;$G$2)</f>
        <v>0</v>
      </c>
      <c r="DJ129" s="61">
        <f>COUNTIF(I129:DH129,$G$2)</f>
        <v>0</v>
      </c>
      <c r="DK129" s="61">
        <f>+DJ129+DI129</f>
        <v>0</v>
      </c>
      <c r="DL129" s="62">
        <f>IF(F129=0,0,(DJ129/F129)*100)</f>
        <v>0</v>
      </c>
      <c r="DM129" s="62">
        <f t="shared" si="37"/>
        <v>0</v>
      </c>
      <c r="DN129" s="64" t="str">
        <f>IFERROR(DK129/F129*E129,"")</f>
        <v/>
      </c>
      <c r="DO129" s="252" t="b">
        <f t="shared" si="32"/>
        <v>0</v>
      </c>
      <c r="DP129" s="188"/>
      <c r="DS129" s="62">
        <f>IF('SERVIÇOS EXECUTADOS'!$F129=0,0,(COUNTIF('SERVIÇOS EXECUTADOS'!$I129:$DH129,DS$10)/'SERVIÇOS EXECUTADOS'!$F129*100))</f>
        <v>0</v>
      </c>
      <c r="DT129" s="62">
        <f>IF('SERVIÇOS EXECUTADOS'!$F129=0,0,(COUNTIF('SERVIÇOS EXECUTADOS'!$I129:$DH129,DT$10)/'SERVIÇOS EXECUTADOS'!$F129*100))</f>
        <v>0</v>
      </c>
      <c r="DU129" s="62">
        <f>IF('SERVIÇOS EXECUTADOS'!$F129=0,0,(COUNTIF('SERVIÇOS EXECUTADOS'!$I129:$DH129,DU$10)/'SERVIÇOS EXECUTADOS'!$F129*100))</f>
        <v>0</v>
      </c>
      <c r="DV129" s="62">
        <f>IF('SERVIÇOS EXECUTADOS'!$F129=0,0,(COUNTIF('SERVIÇOS EXECUTADOS'!$I129:$DH129,DV$10)/'SERVIÇOS EXECUTADOS'!$F129*100))</f>
        <v>0</v>
      </c>
      <c r="DW129" s="62">
        <f>IF('SERVIÇOS EXECUTADOS'!$F129=0,0,(COUNTIF('SERVIÇOS EXECUTADOS'!$I129:$DH129,DW$10)/'SERVIÇOS EXECUTADOS'!$F129*100))</f>
        <v>0</v>
      </c>
      <c r="DX129" s="62">
        <f>IF('SERVIÇOS EXECUTADOS'!$F129=0,0,(COUNTIF('SERVIÇOS EXECUTADOS'!$I129:$DH129,DX$10)/'SERVIÇOS EXECUTADOS'!$F129*100))</f>
        <v>0</v>
      </c>
      <c r="DY129" s="62">
        <f>IF('SERVIÇOS EXECUTADOS'!$F129=0,0,(COUNTIF('SERVIÇOS EXECUTADOS'!$I129:$DH129,DY$10)/'SERVIÇOS EXECUTADOS'!$F129*100))</f>
        <v>0</v>
      </c>
      <c r="DZ129" s="62">
        <f>IF('SERVIÇOS EXECUTADOS'!$F129=0,0,(COUNTIF('SERVIÇOS EXECUTADOS'!$I129:$DH129,DZ$10)/'SERVIÇOS EXECUTADOS'!$F129*100))</f>
        <v>0</v>
      </c>
      <c r="EA129" s="62">
        <f>IF('SERVIÇOS EXECUTADOS'!$F129=0,0,(COUNTIF('SERVIÇOS EXECUTADOS'!$I129:$DH129,EA$10)/'SERVIÇOS EXECUTADOS'!$F129*100))</f>
        <v>0</v>
      </c>
      <c r="EB129" s="62">
        <f>IF('SERVIÇOS EXECUTADOS'!$F129=0,0,(COUNTIF('SERVIÇOS EXECUTADOS'!$I129:$DH129,EB$10)/'SERVIÇOS EXECUTADOS'!$F129*100))</f>
        <v>0</v>
      </c>
      <c r="EC129" s="62">
        <f>IF('SERVIÇOS EXECUTADOS'!$F129=0,0,(COUNTIF('SERVIÇOS EXECUTADOS'!$I129:$DH129,EC$10)/'SERVIÇOS EXECUTADOS'!$F129*100))</f>
        <v>0</v>
      </c>
      <c r="ED129" s="62">
        <f>IF('SERVIÇOS EXECUTADOS'!$F129=0,0,(COUNTIF('SERVIÇOS EXECUTADOS'!$I129:$DH129,ED$10)/'SERVIÇOS EXECUTADOS'!$F129*100))</f>
        <v>0</v>
      </c>
      <c r="EE129" s="62">
        <f>IF('SERVIÇOS EXECUTADOS'!$F129=0,0,(COUNTIF('SERVIÇOS EXECUTADOS'!$I129:$DH129,EE$10)/'SERVIÇOS EXECUTADOS'!$F129*100))</f>
        <v>0</v>
      </c>
      <c r="EF129" s="62">
        <f>IF('SERVIÇOS EXECUTADOS'!$F129=0,0,(COUNTIF('SERVIÇOS EXECUTADOS'!$I129:$DH129,EF$10)/'SERVIÇOS EXECUTADOS'!$F129*100))</f>
        <v>0</v>
      </c>
      <c r="EG129" s="62">
        <f>IF('SERVIÇOS EXECUTADOS'!$F129=0,0,(COUNTIF('SERVIÇOS EXECUTADOS'!$I129:$DH129,EG$10)/'SERVIÇOS EXECUTADOS'!$F129*100))</f>
        <v>0</v>
      </c>
      <c r="EH129" s="62">
        <f>IF('SERVIÇOS EXECUTADOS'!$F129=0,0,(COUNTIF('SERVIÇOS EXECUTADOS'!$I129:$DH129,EH$10)/'SERVIÇOS EXECUTADOS'!$F129*100))</f>
        <v>0</v>
      </c>
      <c r="EI129" s="62">
        <f>IF('SERVIÇOS EXECUTADOS'!$F129=0,0,(COUNTIF('SERVIÇOS EXECUTADOS'!$I129:$DH129,EI$10)/'SERVIÇOS EXECUTADOS'!$F129*100))</f>
        <v>0</v>
      </c>
      <c r="EJ129" s="62">
        <f>IF('SERVIÇOS EXECUTADOS'!$F129=0,0,(COUNTIF('SERVIÇOS EXECUTADOS'!$I129:$DH129,EJ$10)/'SERVIÇOS EXECUTADOS'!$F129*100))</f>
        <v>0</v>
      </c>
      <c r="EK129" s="62">
        <f>IF('SERVIÇOS EXECUTADOS'!$F129=0,0,(COUNTIF('SERVIÇOS EXECUTADOS'!$I129:$DH129,EK$10)/'SERVIÇOS EXECUTADOS'!$F129*100))</f>
        <v>0</v>
      </c>
      <c r="EL129" s="62">
        <f>IF('SERVIÇOS EXECUTADOS'!$F129=0,0,(COUNTIF('SERVIÇOS EXECUTADOS'!$I129:$DH129,EL$10)/'SERVIÇOS EXECUTADOS'!$F129*100))</f>
        <v>0</v>
      </c>
      <c r="EM129" s="62">
        <f>IF('SERVIÇOS EXECUTADOS'!$F129=0,0,(COUNTIF('SERVIÇOS EXECUTADOS'!$I129:$DH129,EM$10)/'SERVIÇOS EXECUTADOS'!$F129*100))</f>
        <v>0</v>
      </c>
      <c r="EN129" s="62">
        <f>IF('SERVIÇOS EXECUTADOS'!$F129=0,0,(COUNTIF('SERVIÇOS EXECUTADOS'!$I129:$DH129,EN$10)/'SERVIÇOS EXECUTADOS'!$F129*100))</f>
        <v>0</v>
      </c>
      <c r="EO129" s="62">
        <f>IF('SERVIÇOS EXECUTADOS'!$F129=0,0,(COUNTIF('SERVIÇOS EXECUTADOS'!$I129:$DH129,EO$10)/'SERVIÇOS EXECUTADOS'!$F129*100))</f>
        <v>0</v>
      </c>
      <c r="EP129" s="62">
        <f>IF('SERVIÇOS EXECUTADOS'!$F129=0,0,(COUNTIF('SERVIÇOS EXECUTADOS'!$I129:$DH129,EP$10)/'SERVIÇOS EXECUTADOS'!$F129*100))</f>
        <v>0</v>
      </c>
      <c r="EQ129" s="62">
        <f>IF('SERVIÇOS EXECUTADOS'!$F129=0,0,(COUNTIF('SERVIÇOS EXECUTADOS'!$I129:$DH129,EQ$10)/'SERVIÇOS EXECUTADOS'!$F129*100))</f>
        <v>0</v>
      </c>
      <c r="ER129" s="62">
        <f>IF('SERVIÇOS EXECUTADOS'!$F129=0,0,(COUNTIF('SERVIÇOS EXECUTADOS'!$I129:$DH129,ER$10)/'SERVIÇOS EXECUTADOS'!$F129*100))</f>
        <v>0</v>
      </c>
      <c r="ES129" s="62">
        <f>IF('SERVIÇOS EXECUTADOS'!$F129=0,0,(COUNTIF('SERVIÇOS EXECUTADOS'!$I129:$DH129,ES$10)/'SERVIÇOS EXECUTADOS'!$F129*100))</f>
        <v>0</v>
      </c>
      <c r="ET129" s="62">
        <f>IF('SERVIÇOS EXECUTADOS'!$F129=0,0,(COUNTIF('SERVIÇOS EXECUTADOS'!$I129:$DH129,ET$10)/'SERVIÇOS EXECUTADOS'!$F129*100))</f>
        <v>0</v>
      </c>
      <c r="EU129" s="62">
        <f>IF('SERVIÇOS EXECUTADOS'!$F129=0,0,(COUNTIF('SERVIÇOS EXECUTADOS'!$I129:$DH129,EU$10)/'SERVIÇOS EXECUTADOS'!$F129*100))</f>
        <v>0</v>
      </c>
      <c r="EV129" s="62">
        <f>IF('SERVIÇOS EXECUTADOS'!$F129=0,0,(COUNTIF('SERVIÇOS EXECUTADOS'!$I129:$DH129,EV$10)/'SERVIÇOS EXECUTADOS'!$F129*100))</f>
        <v>0</v>
      </c>
      <c r="EW129" s="62">
        <f>IF('SERVIÇOS EXECUTADOS'!$F129=0,0,(COUNTIF('SERVIÇOS EXECUTADOS'!$I129:$DH129,EW$10)/'SERVIÇOS EXECUTADOS'!$F129*100))</f>
        <v>0</v>
      </c>
    </row>
    <row r="130" spans="1:153" ht="12" customHeight="1" outlineLevel="1">
      <c r="A130" s="1"/>
      <c r="B130" s="305" t="s">
        <v>214</v>
      </c>
      <c r="C130" s="306" t="s">
        <v>215</v>
      </c>
      <c r="D130" s="307">
        <f>SUM(D131:D142)</f>
        <v>0</v>
      </c>
      <c r="E130" s="308">
        <f t="shared" si="31"/>
        <v>0</v>
      </c>
      <c r="F130" s="312"/>
      <c r="G130" s="312"/>
      <c r="H130" s="312">
        <f t="shared" si="39"/>
        <v>0</v>
      </c>
      <c r="I130" s="310"/>
      <c r="J130" s="310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W130" s="310"/>
      <c r="X130" s="310"/>
      <c r="Y130" s="310"/>
      <c r="Z130" s="310"/>
      <c r="AA130" s="310"/>
      <c r="AB130" s="310"/>
      <c r="AC130" s="310"/>
      <c r="AD130" s="310"/>
      <c r="AE130" s="310"/>
      <c r="AF130" s="310"/>
      <c r="AG130" s="310"/>
      <c r="AH130" s="310"/>
      <c r="AI130" s="310"/>
      <c r="AJ130" s="310"/>
      <c r="AK130" s="310"/>
      <c r="AL130" s="310"/>
      <c r="AM130" s="310"/>
      <c r="AN130" s="310"/>
      <c r="AO130" s="310"/>
      <c r="AP130" s="310"/>
      <c r="AQ130" s="310"/>
      <c r="AR130" s="310"/>
      <c r="AS130" s="310"/>
      <c r="AT130" s="310"/>
      <c r="AU130" s="310"/>
      <c r="AV130" s="310"/>
      <c r="AW130" s="310"/>
      <c r="AX130" s="310"/>
      <c r="AY130" s="310"/>
      <c r="AZ130" s="310"/>
      <c r="BA130" s="310"/>
      <c r="BB130" s="310"/>
      <c r="BC130" s="310"/>
      <c r="BD130" s="310"/>
      <c r="BE130" s="310"/>
      <c r="BF130" s="310"/>
      <c r="BG130" s="310"/>
      <c r="BH130" s="310"/>
      <c r="BI130" s="310"/>
      <c r="BJ130" s="310"/>
      <c r="BK130" s="310"/>
      <c r="BL130" s="310"/>
      <c r="BM130" s="310"/>
      <c r="BN130" s="310"/>
      <c r="BO130" s="310"/>
      <c r="BP130" s="310"/>
      <c r="BQ130" s="310"/>
      <c r="BR130" s="310"/>
      <c r="BS130" s="310"/>
      <c r="BT130" s="310"/>
      <c r="BU130" s="310"/>
      <c r="BV130" s="310"/>
      <c r="BW130" s="310"/>
      <c r="BX130" s="310"/>
      <c r="BY130" s="310"/>
      <c r="BZ130" s="310"/>
      <c r="CA130" s="310"/>
      <c r="CB130" s="310"/>
      <c r="CC130" s="310"/>
      <c r="CD130" s="310"/>
      <c r="CE130" s="310"/>
      <c r="CF130" s="310"/>
      <c r="CG130" s="310"/>
      <c r="CH130" s="310"/>
      <c r="CI130" s="310"/>
      <c r="CJ130" s="310"/>
      <c r="CK130" s="310"/>
      <c r="CL130" s="310"/>
      <c r="CM130" s="310"/>
      <c r="CN130" s="310"/>
      <c r="CO130" s="310"/>
      <c r="CP130" s="310"/>
      <c r="CQ130" s="310"/>
      <c r="CR130" s="310"/>
      <c r="CS130" s="310"/>
      <c r="CT130" s="310"/>
      <c r="CU130" s="310"/>
      <c r="CV130" s="310"/>
      <c r="CW130" s="310"/>
      <c r="CX130" s="310"/>
      <c r="CY130" s="310"/>
      <c r="CZ130" s="310"/>
      <c r="DA130" s="310"/>
      <c r="DB130" s="310"/>
      <c r="DC130" s="310"/>
      <c r="DD130" s="310"/>
      <c r="DE130" s="310"/>
      <c r="DF130" s="310"/>
      <c r="DG130" s="310"/>
      <c r="DH130" s="310"/>
      <c r="DI130" s="311"/>
      <c r="DJ130" s="309"/>
      <c r="DK130" s="309"/>
      <c r="DL130" s="313"/>
      <c r="DM130" s="313">
        <f t="shared" si="37"/>
        <v>0</v>
      </c>
      <c r="DN130" s="350">
        <f>SUM(DN131:DN142)</f>
        <v>0</v>
      </c>
      <c r="DO130" s="314" t="b">
        <f t="shared" si="32"/>
        <v>1</v>
      </c>
      <c r="DP130" s="316"/>
      <c r="DQ130" s="316"/>
      <c r="DR130" s="316"/>
      <c r="DS130" s="317">
        <f>IF('SERVIÇOS EXECUTADOS'!$F130=0,0,(COUNTIF('SERVIÇOS EXECUTADOS'!$I130:$DH130,DS$10)/'SERVIÇOS EXECUTADOS'!$F130*100))</f>
        <v>0</v>
      </c>
      <c r="DT130" s="317">
        <f>IF('SERVIÇOS EXECUTADOS'!$F130=0,0,(COUNTIF('SERVIÇOS EXECUTADOS'!$I130:$DH130,DT$10)/'SERVIÇOS EXECUTADOS'!$F130*100))</f>
        <v>0</v>
      </c>
      <c r="DU130" s="317">
        <f>IF('SERVIÇOS EXECUTADOS'!$F130=0,0,(COUNTIF('SERVIÇOS EXECUTADOS'!$I130:$DH130,DU$10)/'SERVIÇOS EXECUTADOS'!$F130*100))</f>
        <v>0</v>
      </c>
      <c r="DV130" s="317">
        <f>IF('SERVIÇOS EXECUTADOS'!$F130=0,0,(COUNTIF('SERVIÇOS EXECUTADOS'!$I130:$DH130,DV$10)/'SERVIÇOS EXECUTADOS'!$F130*100))</f>
        <v>0</v>
      </c>
      <c r="DW130" s="317">
        <f>IF('SERVIÇOS EXECUTADOS'!$F130=0,0,(COUNTIF('SERVIÇOS EXECUTADOS'!$I130:$DH130,DW$10)/'SERVIÇOS EXECUTADOS'!$F130*100))</f>
        <v>0</v>
      </c>
      <c r="DX130" s="317">
        <f>IF('SERVIÇOS EXECUTADOS'!$F130=0,0,(COUNTIF('SERVIÇOS EXECUTADOS'!$I130:$DH130,DX$10)/'SERVIÇOS EXECUTADOS'!$F130*100))</f>
        <v>0</v>
      </c>
      <c r="DY130" s="317">
        <f>IF('SERVIÇOS EXECUTADOS'!$F130=0,0,(COUNTIF('SERVIÇOS EXECUTADOS'!$I130:$DH130,DY$10)/'SERVIÇOS EXECUTADOS'!$F130*100))</f>
        <v>0</v>
      </c>
      <c r="DZ130" s="317">
        <f>IF('SERVIÇOS EXECUTADOS'!$F130=0,0,(COUNTIF('SERVIÇOS EXECUTADOS'!$I130:$DH130,DZ$10)/'SERVIÇOS EXECUTADOS'!$F130*100))</f>
        <v>0</v>
      </c>
      <c r="EA130" s="317">
        <f>IF('SERVIÇOS EXECUTADOS'!$F130=0,0,(COUNTIF('SERVIÇOS EXECUTADOS'!$I130:$DH130,EA$10)/'SERVIÇOS EXECUTADOS'!$F130*100))</f>
        <v>0</v>
      </c>
      <c r="EB130" s="317">
        <f>IF('SERVIÇOS EXECUTADOS'!$F130=0,0,(COUNTIF('SERVIÇOS EXECUTADOS'!$I130:$DH130,EB$10)/'SERVIÇOS EXECUTADOS'!$F130*100))</f>
        <v>0</v>
      </c>
      <c r="EC130" s="317">
        <f>IF('SERVIÇOS EXECUTADOS'!$F130=0,0,(COUNTIF('SERVIÇOS EXECUTADOS'!$I130:$DH130,EC$10)/'SERVIÇOS EXECUTADOS'!$F130*100))</f>
        <v>0</v>
      </c>
      <c r="ED130" s="317">
        <f>IF('SERVIÇOS EXECUTADOS'!$F130=0,0,(COUNTIF('SERVIÇOS EXECUTADOS'!$I130:$DH130,ED$10)/'SERVIÇOS EXECUTADOS'!$F130*100))</f>
        <v>0</v>
      </c>
      <c r="EE130" s="317">
        <f>IF('SERVIÇOS EXECUTADOS'!$F130=0,0,(COUNTIF('SERVIÇOS EXECUTADOS'!$I130:$DH130,EE$10)/'SERVIÇOS EXECUTADOS'!$F130*100))</f>
        <v>0</v>
      </c>
      <c r="EF130" s="317">
        <f>IF('SERVIÇOS EXECUTADOS'!$F130=0,0,(COUNTIF('SERVIÇOS EXECUTADOS'!$I130:$DH130,EF$10)/'SERVIÇOS EXECUTADOS'!$F130*100))</f>
        <v>0</v>
      </c>
      <c r="EG130" s="317">
        <f>IF('SERVIÇOS EXECUTADOS'!$F130=0,0,(COUNTIF('SERVIÇOS EXECUTADOS'!$I130:$DH130,EG$10)/'SERVIÇOS EXECUTADOS'!$F130*100))</f>
        <v>0</v>
      </c>
      <c r="EH130" s="317">
        <f>IF('SERVIÇOS EXECUTADOS'!$F130=0,0,(COUNTIF('SERVIÇOS EXECUTADOS'!$I130:$DH130,EH$10)/'SERVIÇOS EXECUTADOS'!$F130*100))</f>
        <v>0</v>
      </c>
      <c r="EI130" s="317">
        <f>IF('SERVIÇOS EXECUTADOS'!$F130=0,0,(COUNTIF('SERVIÇOS EXECUTADOS'!$I130:$DH130,EI$10)/'SERVIÇOS EXECUTADOS'!$F130*100))</f>
        <v>0</v>
      </c>
      <c r="EJ130" s="317">
        <f>IF('SERVIÇOS EXECUTADOS'!$F130=0,0,(COUNTIF('SERVIÇOS EXECUTADOS'!$I130:$DH130,EJ$10)/'SERVIÇOS EXECUTADOS'!$F130*100))</f>
        <v>0</v>
      </c>
      <c r="EK130" s="317">
        <f>IF('SERVIÇOS EXECUTADOS'!$F130=0,0,(COUNTIF('SERVIÇOS EXECUTADOS'!$I130:$DH130,EK$10)/'SERVIÇOS EXECUTADOS'!$F130*100))</f>
        <v>0</v>
      </c>
      <c r="EL130" s="317">
        <f>IF('SERVIÇOS EXECUTADOS'!$F130=0,0,(COUNTIF('SERVIÇOS EXECUTADOS'!$I130:$DH130,EL$10)/'SERVIÇOS EXECUTADOS'!$F130*100))</f>
        <v>0</v>
      </c>
      <c r="EM130" s="317">
        <f>IF('SERVIÇOS EXECUTADOS'!$F130=0,0,(COUNTIF('SERVIÇOS EXECUTADOS'!$I130:$DH130,EM$10)/'SERVIÇOS EXECUTADOS'!$F130*100))</f>
        <v>0</v>
      </c>
      <c r="EN130" s="317">
        <f>IF('SERVIÇOS EXECUTADOS'!$F130=0,0,(COUNTIF('SERVIÇOS EXECUTADOS'!$I130:$DH130,EN$10)/'SERVIÇOS EXECUTADOS'!$F130*100))</f>
        <v>0</v>
      </c>
      <c r="EO130" s="317">
        <f>IF('SERVIÇOS EXECUTADOS'!$F130=0,0,(COUNTIF('SERVIÇOS EXECUTADOS'!$I130:$DH130,EO$10)/'SERVIÇOS EXECUTADOS'!$F130*100))</f>
        <v>0</v>
      </c>
      <c r="EP130" s="317">
        <f>IF('SERVIÇOS EXECUTADOS'!$F130=0,0,(COUNTIF('SERVIÇOS EXECUTADOS'!$I130:$DH130,EP$10)/'SERVIÇOS EXECUTADOS'!$F130*100))</f>
        <v>0</v>
      </c>
      <c r="EQ130" s="317">
        <f>IF('SERVIÇOS EXECUTADOS'!$F130=0,0,(COUNTIF('SERVIÇOS EXECUTADOS'!$I130:$DH130,EQ$10)/'SERVIÇOS EXECUTADOS'!$F130*100))</f>
        <v>0</v>
      </c>
      <c r="ER130" s="317">
        <f>IF('SERVIÇOS EXECUTADOS'!$F130=0,0,(COUNTIF('SERVIÇOS EXECUTADOS'!$I130:$DH130,ER$10)/'SERVIÇOS EXECUTADOS'!$F130*100))</f>
        <v>0</v>
      </c>
      <c r="ES130" s="317">
        <f>IF('SERVIÇOS EXECUTADOS'!$F130=0,0,(COUNTIF('SERVIÇOS EXECUTADOS'!$I130:$DH130,ES$10)/'SERVIÇOS EXECUTADOS'!$F130*100))</f>
        <v>0</v>
      </c>
      <c r="ET130" s="317">
        <f>IF('SERVIÇOS EXECUTADOS'!$F130=0,0,(COUNTIF('SERVIÇOS EXECUTADOS'!$I130:$DH130,ET$10)/'SERVIÇOS EXECUTADOS'!$F130*100))</f>
        <v>0</v>
      </c>
      <c r="EU130" s="317">
        <f>IF('SERVIÇOS EXECUTADOS'!$F130=0,0,(COUNTIF('SERVIÇOS EXECUTADOS'!$I130:$DH130,EU$10)/'SERVIÇOS EXECUTADOS'!$F130*100))</f>
        <v>0</v>
      </c>
      <c r="EV130" s="317">
        <f>IF('SERVIÇOS EXECUTADOS'!$F130=0,0,(COUNTIF('SERVIÇOS EXECUTADOS'!$I130:$DH130,EV$10)/'SERVIÇOS EXECUTADOS'!$F130*100))</f>
        <v>0</v>
      </c>
      <c r="EW130" s="317">
        <f>IF('SERVIÇOS EXECUTADOS'!$F130=0,0,(COUNTIF('SERVIÇOS EXECUTADOS'!$I130:$DH130,EW$10)/'SERVIÇOS EXECUTADOS'!$F130*100))</f>
        <v>0</v>
      </c>
    </row>
    <row r="131" spans="1:153" ht="12" customHeight="1" outlineLevel="2">
      <c r="A131" s="1"/>
      <c r="B131" s="197" t="s">
        <v>216</v>
      </c>
      <c r="C131" s="196" t="s">
        <v>217</v>
      </c>
      <c r="D131" s="486"/>
      <c r="E131" s="192">
        <f t="shared" si="31"/>
        <v>0</v>
      </c>
      <c r="F131" s="489"/>
      <c r="G131" s="272" t="s">
        <v>147</v>
      </c>
      <c r="H131" s="131">
        <f t="shared" si="39"/>
        <v>0</v>
      </c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59"/>
      <c r="CB131" s="59"/>
      <c r="CC131" s="59"/>
      <c r="CD131" s="59"/>
      <c r="CE131" s="59"/>
      <c r="CF131" s="59"/>
      <c r="CG131" s="59"/>
      <c r="CH131" s="59"/>
      <c r="CI131" s="59"/>
      <c r="CJ131" s="59"/>
      <c r="CK131" s="59"/>
      <c r="CL131" s="59"/>
      <c r="CM131" s="59"/>
      <c r="CN131" s="59"/>
      <c r="CO131" s="59"/>
      <c r="CP131" s="59"/>
      <c r="CQ131" s="59"/>
      <c r="CR131" s="59"/>
      <c r="CS131" s="59"/>
      <c r="CT131" s="59"/>
      <c r="CU131" s="59"/>
      <c r="CV131" s="59"/>
      <c r="CW131" s="59"/>
      <c r="CX131" s="59"/>
      <c r="CY131" s="59"/>
      <c r="CZ131" s="59"/>
      <c r="DA131" s="59"/>
      <c r="DB131" s="59"/>
      <c r="DC131" s="59"/>
      <c r="DD131" s="59"/>
      <c r="DE131" s="59"/>
      <c r="DF131" s="59"/>
      <c r="DG131" s="59"/>
      <c r="DH131" s="59"/>
      <c r="DI131" s="60">
        <f t="shared" ref="DI131:DI142" si="55">COUNTIF(I131:DH131,"&lt;"&amp;$G$2)</f>
        <v>0</v>
      </c>
      <c r="DJ131" s="61">
        <f t="shared" ref="DJ131:DJ142" si="56">COUNTIF(I131:DH131,$G$2)</f>
        <v>0</v>
      </c>
      <c r="DK131" s="61">
        <f t="shared" ref="DK131:DK142" si="57">+DJ131+DI131</f>
        <v>0</v>
      </c>
      <c r="DL131" s="62">
        <f t="shared" ref="DL131:DL142" si="58">IF(F131=0,0,(DJ131/F131)*100)</f>
        <v>0</v>
      </c>
      <c r="DM131" s="62">
        <f t="shared" si="37"/>
        <v>0</v>
      </c>
      <c r="DN131" s="64" t="str">
        <f t="shared" ref="DN131:DN142" si="59">IFERROR(DK131/F131*E131,"")</f>
        <v/>
      </c>
      <c r="DO131" s="252" t="b">
        <f t="shared" si="32"/>
        <v>0</v>
      </c>
      <c r="DP131" s="188"/>
      <c r="DS131" s="62">
        <f>IF('SERVIÇOS EXECUTADOS'!$F131=0,0,(COUNTIF('SERVIÇOS EXECUTADOS'!$I131:$DH131,DS$10)/'SERVIÇOS EXECUTADOS'!$F131*100))</f>
        <v>0</v>
      </c>
      <c r="DT131" s="62">
        <f>IF('SERVIÇOS EXECUTADOS'!$F131=0,0,(COUNTIF('SERVIÇOS EXECUTADOS'!$I131:$DH131,DT$10)/'SERVIÇOS EXECUTADOS'!$F131*100))</f>
        <v>0</v>
      </c>
      <c r="DU131" s="62">
        <f>IF('SERVIÇOS EXECUTADOS'!$F131=0,0,(COUNTIF('SERVIÇOS EXECUTADOS'!$I131:$DH131,DU$10)/'SERVIÇOS EXECUTADOS'!$F131*100))</f>
        <v>0</v>
      </c>
      <c r="DV131" s="62">
        <f>IF('SERVIÇOS EXECUTADOS'!$F131=0,0,(COUNTIF('SERVIÇOS EXECUTADOS'!$I131:$DH131,DV$10)/'SERVIÇOS EXECUTADOS'!$F131*100))</f>
        <v>0</v>
      </c>
      <c r="DW131" s="62">
        <f>IF('SERVIÇOS EXECUTADOS'!$F131=0,0,(COUNTIF('SERVIÇOS EXECUTADOS'!$I131:$DH131,DW$10)/'SERVIÇOS EXECUTADOS'!$F131*100))</f>
        <v>0</v>
      </c>
      <c r="DX131" s="62">
        <f>IF('SERVIÇOS EXECUTADOS'!$F131=0,0,(COUNTIF('SERVIÇOS EXECUTADOS'!$I131:$DH131,DX$10)/'SERVIÇOS EXECUTADOS'!$F131*100))</f>
        <v>0</v>
      </c>
      <c r="DY131" s="62">
        <f>IF('SERVIÇOS EXECUTADOS'!$F131=0,0,(COUNTIF('SERVIÇOS EXECUTADOS'!$I131:$DH131,DY$10)/'SERVIÇOS EXECUTADOS'!$F131*100))</f>
        <v>0</v>
      </c>
      <c r="DZ131" s="62">
        <f>IF('SERVIÇOS EXECUTADOS'!$F131=0,0,(COUNTIF('SERVIÇOS EXECUTADOS'!$I131:$DH131,DZ$10)/'SERVIÇOS EXECUTADOS'!$F131*100))</f>
        <v>0</v>
      </c>
      <c r="EA131" s="62">
        <f>IF('SERVIÇOS EXECUTADOS'!$F131=0,0,(COUNTIF('SERVIÇOS EXECUTADOS'!$I131:$DH131,EA$10)/'SERVIÇOS EXECUTADOS'!$F131*100))</f>
        <v>0</v>
      </c>
      <c r="EB131" s="62">
        <f>IF('SERVIÇOS EXECUTADOS'!$F131=0,0,(COUNTIF('SERVIÇOS EXECUTADOS'!$I131:$DH131,EB$10)/'SERVIÇOS EXECUTADOS'!$F131*100))</f>
        <v>0</v>
      </c>
      <c r="EC131" s="62">
        <f>IF('SERVIÇOS EXECUTADOS'!$F131=0,0,(COUNTIF('SERVIÇOS EXECUTADOS'!$I131:$DH131,EC$10)/'SERVIÇOS EXECUTADOS'!$F131*100))</f>
        <v>0</v>
      </c>
      <c r="ED131" s="62">
        <f>IF('SERVIÇOS EXECUTADOS'!$F131=0,0,(COUNTIF('SERVIÇOS EXECUTADOS'!$I131:$DH131,ED$10)/'SERVIÇOS EXECUTADOS'!$F131*100))</f>
        <v>0</v>
      </c>
      <c r="EE131" s="62">
        <f>IF('SERVIÇOS EXECUTADOS'!$F131=0,0,(COUNTIF('SERVIÇOS EXECUTADOS'!$I131:$DH131,EE$10)/'SERVIÇOS EXECUTADOS'!$F131*100))</f>
        <v>0</v>
      </c>
      <c r="EF131" s="62">
        <f>IF('SERVIÇOS EXECUTADOS'!$F131=0,0,(COUNTIF('SERVIÇOS EXECUTADOS'!$I131:$DH131,EF$10)/'SERVIÇOS EXECUTADOS'!$F131*100))</f>
        <v>0</v>
      </c>
      <c r="EG131" s="62">
        <f>IF('SERVIÇOS EXECUTADOS'!$F131=0,0,(COUNTIF('SERVIÇOS EXECUTADOS'!$I131:$DH131,EG$10)/'SERVIÇOS EXECUTADOS'!$F131*100))</f>
        <v>0</v>
      </c>
      <c r="EH131" s="62">
        <f>IF('SERVIÇOS EXECUTADOS'!$F131=0,0,(COUNTIF('SERVIÇOS EXECUTADOS'!$I131:$DH131,EH$10)/'SERVIÇOS EXECUTADOS'!$F131*100))</f>
        <v>0</v>
      </c>
      <c r="EI131" s="62">
        <f>IF('SERVIÇOS EXECUTADOS'!$F131=0,0,(COUNTIF('SERVIÇOS EXECUTADOS'!$I131:$DH131,EI$10)/'SERVIÇOS EXECUTADOS'!$F131*100))</f>
        <v>0</v>
      </c>
      <c r="EJ131" s="62">
        <f>IF('SERVIÇOS EXECUTADOS'!$F131=0,0,(COUNTIF('SERVIÇOS EXECUTADOS'!$I131:$DH131,EJ$10)/'SERVIÇOS EXECUTADOS'!$F131*100))</f>
        <v>0</v>
      </c>
      <c r="EK131" s="62">
        <f>IF('SERVIÇOS EXECUTADOS'!$F131=0,0,(COUNTIF('SERVIÇOS EXECUTADOS'!$I131:$DH131,EK$10)/'SERVIÇOS EXECUTADOS'!$F131*100))</f>
        <v>0</v>
      </c>
      <c r="EL131" s="62">
        <f>IF('SERVIÇOS EXECUTADOS'!$F131=0,0,(COUNTIF('SERVIÇOS EXECUTADOS'!$I131:$DH131,EL$10)/'SERVIÇOS EXECUTADOS'!$F131*100))</f>
        <v>0</v>
      </c>
      <c r="EM131" s="62">
        <f>IF('SERVIÇOS EXECUTADOS'!$F131=0,0,(COUNTIF('SERVIÇOS EXECUTADOS'!$I131:$DH131,EM$10)/'SERVIÇOS EXECUTADOS'!$F131*100))</f>
        <v>0</v>
      </c>
      <c r="EN131" s="62">
        <f>IF('SERVIÇOS EXECUTADOS'!$F131=0,0,(COUNTIF('SERVIÇOS EXECUTADOS'!$I131:$DH131,EN$10)/'SERVIÇOS EXECUTADOS'!$F131*100))</f>
        <v>0</v>
      </c>
      <c r="EO131" s="62">
        <f>IF('SERVIÇOS EXECUTADOS'!$F131=0,0,(COUNTIF('SERVIÇOS EXECUTADOS'!$I131:$DH131,EO$10)/'SERVIÇOS EXECUTADOS'!$F131*100))</f>
        <v>0</v>
      </c>
      <c r="EP131" s="62">
        <f>IF('SERVIÇOS EXECUTADOS'!$F131=0,0,(COUNTIF('SERVIÇOS EXECUTADOS'!$I131:$DH131,EP$10)/'SERVIÇOS EXECUTADOS'!$F131*100))</f>
        <v>0</v>
      </c>
      <c r="EQ131" s="62">
        <f>IF('SERVIÇOS EXECUTADOS'!$F131=0,0,(COUNTIF('SERVIÇOS EXECUTADOS'!$I131:$DH131,EQ$10)/'SERVIÇOS EXECUTADOS'!$F131*100))</f>
        <v>0</v>
      </c>
      <c r="ER131" s="62">
        <f>IF('SERVIÇOS EXECUTADOS'!$F131=0,0,(COUNTIF('SERVIÇOS EXECUTADOS'!$I131:$DH131,ER$10)/'SERVIÇOS EXECUTADOS'!$F131*100))</f>
        <v>0</v>
      </c>
      <c r="ES131" s="62">
        <f>IF('SERVIÇOS EXECUTADOS'!$F131=0,0,(COUNTIF('SERVIÇOS EXECUTADOS'!$I131:$DH131,ES$10)/'SERVIÇOS EXECUTADOS'!$F131*100))</f>
        <v>0</v>
      </c>
      <c r="ET131" s="62">
        <f>IF('SERVIÇOS EXECUTADOS'!$F131=0,0,(COUNTIF('SERVIÇOS EXECUTADOS'!$I131:$DH131,ET$10)/'SERVIÇOS EXECUTADOS'!$F131*100))</f>
        <v>0</v>
      </c>
      <c r="EU131" s="62">
        <f>IF('SERVIÇOS EXECUTADOS'!$F131=0,0,(COUNTIF('SERVIÇOS EXECUTADOS'!$I131:$DH131,EU$10)/'SERVIÇOS EXECUTADOS'!$F131*100))</f>
        <v>0</v>
      </c>
      <c r="EV131" s="62">
        <f>IF('SERVIÇOS EXECUTADOS'!$F131=0,0,(COUNTIF('SERVIÇOS EXECUTADOS'!$I131:$DH131,EV$10)/'SERVIÇOS EXECUTADOS'!$F131*100))</f>
        <v>0</v>
      </c>
      <c r="EW131" s="62">
        <f>IF('SERVIÇOS EXECUTADOS'!$F131=0,0,(COUNTIF('SERVIÇOS EXECUTADOS'!$I131:$DH131,EW$10)/'SERVIÇOS EXECUTADOS'!$F131*100))</f>
        <v>0</v>
      </c>
    </row>
    <row r="132" spans="1:153" ht="12" customHeight="1" outlineLevel="2">
      <c r="A132" s="1"/>
      <c r="B132" s="197" t="s">
        <v>218</v>
      </c>
      <c r="C132" s="196" t="s">
        <v>219</v>
      </c>
      <c r="D132" s="486"/>
      <c r="E132" s="192">
        <f t="shared" si="31"/>
        <v>0</v>
      </c>
      <c r="F132" s="489"/>
      <c r="G132" s="272" t="s">
        <v>147</v>
      </c>
      <c r="H132" s="131">
        <f t="shared" si="39"/>
        <v>0</v>
      </c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  <c r="BY132" s="59"/>
      <c r="BZ132" s="59"/>
      <c r="CA132" s="59"/>
      <c r="CB132" s="59"/>
      <c r="CC132" s="59"/>
      <c r="CD132" s="59"/>
      <c r="CE132" s="59"/>
      <c r="CF132" s="59"/>
      <c r="CG132" s="59"/>
      <c r="CH132" s="59"/>
      <c r="CI132" s="59"/>
      <c r="CJ132" s="59"/>
      <c r="CK132" s="59"/>
      <c r="CL132" s="59"/>
      <c r="CM132" s="59"/>
      <c r="CN132" s="59"/>
      <c r="CO132" s="59"/>
      <c r="CP132" s="59"/>
      <c r="CQ132" s="59"/>
      <c r="CR132" s="59"/>
      <c r="CS132" s="59"/>
      <c r="CT132" s="59"/>
      <c r="CU132" s="59"/>
      <c r="CV132" s="59"/>
      <c r="CW132" s="59"/>
      <c r="CX132" s="59"/>
      <c r="CY132" s="59"/>
      <c r="CZ132" s="59"/>
      <c r="DA132" s="59"/>
      <c r="DB132" s="59"/>
      <c r="DC132" s="59"/>
      <c r="DD132" s="59"/>
      <c r="DE132" s="59"/>
      <c r="DF132" s="59"/>
      <c r="DG132" s="59"/>
      <c r="DH132" s="59"/>
      <c r="DI132" s="60">
        <f t="shared" si="55"/>
        <v>0</v>
      </c>
      <c r="DJ132" s="61">
        <f t="shared" si="56"/>
        <v>0</v>
      </c>
      <c r="DK132" s="61">
        <f t="shared" si="57"/>
        <v>0</v>
      </c>
      <c r="DL132" s="62">
        <f t="shared" si="58"/>
        <v>0</v>
      </c>
      <c r="DM132" s="62">
        <f t="shared" si="37"/>
        <v>0</v>
      </c>
      <c r="DN132" s="64" t="str">
        <f t="shared" si="59"/>
        <v/>
      </c>
      <c r="DO132" s="252" t="b">
        <f t="shared" si="32"/>
        <v>0</v>
      </c>
      <c r="DP132" s="188"/>
      <c r="DS132" s="62">
        <f>IF('SERVIÇOS EXECUTADOS'!$F132=0,0,(COUNTIF('SERVIÇOS EXECUTADOS'!$I132:$DH132,DS$10)/'SERVIÇOS EXECUTADOS'!$F132*100))</f>
        <v>0</v>
      </c>
      <c r="DT132" s="62">
        <f>IF('SERVIÇOS EXECUTADOS'!$F132=0,0,(COUNTIF('SERVIÇOS EXECUTADOS'!$I132:$DH132,DT$10)/'SERVIÇOS EXECUTADOS'!$F132*100))</f>
        <v>0</v>
      </c>
      <c r="DU132" s="62">
        <f>IF('SERVIÇOS EXECUTADOS'!$F132=0,0,(COUNTIF('SERVIÇOS EXECUTADOS'!$I132:$DH132,DU$10)/'SERVIÇOS EXECUTADOS'!$F132*100))</f>
        <v>0</v>
      </c>
      <c r="DV132" s="62">
        <f>IF('SERVIÇOS EXECUTADOS'!$F132=0,0,(COUNTIF('SERVIÇOS EXECUTADOS'!$I132:$DH132,DV$10)/'SERVIÇOS EXECUTADOS'!$F132*100))</f>
        <v>0</v>
      </c>
      <c r="DW132" s="62">
        <f>IF('SERVIÇOS EXECUTADOS'!$F132=0,0,(COUNTIF('SERVIÇOS EXECUTADOS'!$I132:$DH132,DW$10)/'SERVIÇOS EXECUTADOS'!$F132*100))</f>
        <v>0</v>
      </c>
      <c r="DX132" s="62">
        <f>IF('SERVIÇOS EXECUTADOS'!$F132=0,0,(COUNTIF('SERVIÇOS EXECUTADOS'!$I132:$DH132,DX$10)/'SERVIÇOS EXECUTADOS'!$F132*100))</f>
        <v>0</v>
      </c>
      <c r="DY132" s="62">
        <f>IF('SERVIÇOS EXECUTADOS'!$F132=0,0,(COUNTIF('SERVIÇOS EXECUTADOS'!$I132:$DH132,DY$10)/'SERVIÇOS EXECUTADOS'!$F132*100))</f>
        <v>0</v>
      </c>
      <c r="DZ132" s="62">
        <f>IF('SERVIÇOS EXECUTADOS'!$F132=0,0,(COUNTIF('SERVIÇOS EXECUTADOS'!$I132:$DH132,DZ$10)/'SERVIÇOS EXECUTADOS'!$F132*100))</f>
        <v>0</v>
      </c>
      <c r="EA132" s="62">
        <f>IF('SERVIÇOS EXECUTADOS'!$F132=0,0,(COUNTIF('SERVIÇOS EXECUTADOS'!$I132:$DH132,EA$10)/'SERVIÇOS EXECUTADOS'!$F132*100))</f>
        <v>0</v>
      </c>
      <c r="EB132" s="62">
        <f>IF('SERVIÇOS EXECUTADOS'!$F132=0,0,(COUNTIF('SERVIÇOS EXECUTADOS'!$I132:$DH132,EB$10)/'SERVIÇOS EXECUTADOS'!$F132*100))</f>
        <v>0</v>
      </c>
      <c r="EC132" s="62">
        <f>IF('SERVIÇOS EXECUTADOS'!$F132=0,0,(COUNTIF('SERVIÇOS EXECUTADOS'!$I132:$DH132,EC$10)/'SERVIÇOS EXECUTADOS'!$F132*100))</f>
        <v>0</v>
      </c>
      <c r="ED132" s="62">
        <f>IF('SERVIÇOS EXECUTADOS'!$F132=0,0,(COUNTIF('SERVIÇOS EXECUTADOS'!$I132:$DH132,ED$10)/'SERVIÇOS EXECUTADOS'!$F132*100))</f>
        <v>0</v>
      </c>
      <c r="EE132" s="62">
        <f>IF('SERVIÇOS EXECUTADOS'!$F132=0,0,(COUNTIF('SERVIÇOS EXECUTADOS'!$I132:$DH132,EE$10)/'SERVIÇOS EXECUTADOS'!$F132*100))</f>
        <v>0</v>
      </c>
      <c r="EF132" s="62">
        <f>IF('SERVIÇOS EXECUTADOS'!$F132=0,0,(COUNTIF('SERVIÇOS EXECUTADOS'!$I132:$DH132,EF$10)/'SERVIÇOS EXECUTADOS'!$F132*100))</f>
        <v>0</v>
      </c>
      <c r="EG132" s="62">
        <f>IF('SERVIÇOS EXECUTADOS'!$F132=0,0,(COUNTIF('SERVIÇOS EXECUTADOS'!$I132:$DH132,EG$10)/'SERVIÇOS EXECUTADOS'!$F132*100))</f>
        <v>0</v>
      </c>
      <c r="EH132" s="62">
        <f>IF('SERVIÇOS EXECUTADOS'!$F132=0,0,(COUNTIF('SERVIÇOS EXECUTADOS'!$I132:$DH132,EH$10)/'SERVIÇOS EXECUTADOS'!$F132*100))</f>
        <v>0</v>
      </c>
      <c r="EI132" s="62">
        <f>IF('SERVIÇOS EXECUTADOS'!$F132=0,0,(COUNTIF('SERVIÇOS EXECUTADOS'!$I132:$DH132,EI$10)/'SERVIÇOS EXECUTADOS'!$F132*100))</f>
        <v>0</v>
      </c>
      <c r="EJ132" s="62">
        <f>IF('SERVIÇOS EXECUTADOS'!$F132=0,0,(COUNTIF('SERVIÇOS EXECUTADOS'!$I132:$DH132,EJ$10)/'SERVIÇOS EXECUTADOS'!$F132*100))</f>
        <v>0</v>
      </c>
      <c r="EK132" s="62">
        <f>IF('SERVIÇOS EXECUTADOS'!$F132=0,0,(COUNTIF('SERVIÇOS EXECUTADOS'!$I132:$DH132,EK$10)/'SERVIÇOS EXECUTADOS'!$F132*100))</f>
        <v>0</v>
      </c>
      <c r="EL132" s="62">
        <f>IF('SERVIÇOS EXECUTADOS'!$F132=0,0,(COUNTIF('SERVIÇOS EXECUTADOS'!$I132:$DH132,EL$10)/'SERVIÇOS EXECUTADOS'!$F132*100))</f>
        <v>0</v>
      </c>
      <c r="EM132" s="62">
        <f>IF('SERVIÇOS EXECUTADOS'!$F132=0,0,(COUNTIF('SERVIÇOS EXECUTADOS'!$I132:$DH132,EM$10)/'SERVIÇOS EXECUTADOS'!$F132*100))</f>
        <v>0</v>
      </c>
      <c r="EN132" s="62">
        <f>IF('SERVIÇOS EXECUTADOS'!$F132=0,0,(COUNTIF('SERVIÇOS EXECUTADOS'!$I132:$DH132,EN$10)/'SERVIÇOS EXECUTADOS'!$F132*100))</f>
        <v>0</v>
      </c>
      <c r="EO132" s="62">
        <f>IF('SERVIÇOS EXECUTADOS'!$F132=0,0,(COUNTIF('SERVIÇOS EXECUTADOS'!$I132:$DH132,EO$10)/'SERVIÇOS EXECUTADOS'!$F132*100))</f>
        <v>0</v>
      </c>
      <c r="EP132" s="62">
        <f>IF('SERVIÇOS EXECUTADOS'!$F132=0,0,(COUNTIF('SERVIÇOS EXECUTADOS'!$I132:$DH132,EP$10)/'SERVIÇOS EXECUTADOS'!$F132*100))</f>
        <v>0</v>
      </c>
      <c r="EQ132" s="62">
        <f>IF('SERVIÇOS EXECUTADOS'!$F132=0,0,(COUNTIF('SERVIÇOS EXECUTADOS'!$I132:$DH132,EQ$10)/'SERVIÇOS EXECUTADOS'!$F132*100))</f>
        <v>0</v>
      </c>
      <c r="ER132" s="62">
        <f>IF('SERVIÇOS EXECUTADOS'!$F132=0,0,(COUNTIF('SERVIÇOS EXECUTADOS'!$I132:$DH132,ER$10)/'SERVIÇOS EXECUTADOS'!$F132*100))</f>
        <v>0</v>
      </c>
      <c r="ES132" s="62">
        <f>IF('SERVIÇOS EXECUTADOS'!$F132=0,0,(COUNTIF('SERVIÇOS EXECUTADOS'!$I132:$DH132,ES$10)/'SERVIÇOS EXECUTADOS'!$F132*100))</f>
        <v>0</v>
      </c>
      <c r="ET132" s="62">
        <f>IF('SERVIÇOS EXECUTADOS'!$F132=0,0,(COUNTIF('SERVIÇOS EXECUTADOS'!$I132:$DH132,ET$10)/'SERVIÇOS EXECUTADOS'!$F132*100))</f>
        <v>0</v>
      </c>
      <c r="EU132" s="62">
        <f>IF('SERVIÇOS EXECUTADOS'!$F132=0,0,(COUNTIF('SERVIÇOS EXECUTADOS'!$I132:$DH132,EU$10)/'SERVIÇOS EXECUTADOS'!$F132*100))</f>
        <v>0</v>
      </c>
      <c r="EV132" s="62">
        <f>IF('SERVIÇOS EXECUTADOS'!$F132=0,0,(COUNTIF('SERVIÇOS EXECUTADOS'!$I132:$DH132,EV$10)/'SERVIÇOS EXECUTADOS'!$F132*100))</f>
        <v>0</v>
      </c>
      <c r="EW132" s="62">
        <f>IF('SERVIÇOS EXECUTADOS'!$F132=0,0,(COUNTIF('SERVIÇOS EXECUTADOS'!$I132:$DH132,EW$10)/'SERVIÇOS EXECUTADOS'!$F132*100))</f>
        <v>0</v>
      </c>
    </row>
    <row r="133" spans="1:153" ht="12" customHeight="1" outlineLevel="2">
      <c r="A133" s="1"/>
      <c r="B133" s="197" t="s">
        <v>220</v>
      </c>
      <c r="C133" s="196" t="s">
        <v>221</v>
      </c>
      <c r="D133" s="486"/>
      <c r="E133" s="192">
        <f t="shared" si="31"/>
        <v>0</v>
      </c>
      <c r="F133" s="489"/>
      <c r="G133" s="272" t="s">
        <v>147</v>
      </c>
      <c r="H133" s="131">
        <f t="shared" si="39"/>
        <v>0</v>
      </c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9"/>
      <c r="BS133" s="59"/>
      <c r="BT133" s="59"/>
      <c r="BU133" s="59"/>
      <c r="BV133" s="59"/>
      <c r="BW133" s="59"/>
      <c r="BX133" s="59"/>
      <c r="BY133" s="59"/>
      <c r="BZ133" s="59"/>
      <c r="CA133" s="59"/>
      <c r="CB133" s="59"/>
      <c r="CC133" s="59"/>
      <c r="CD133" s="59"/>
      <c r="CE133" s="59"/>
      <c r="CF133" s="59"/>
      <c r="CG133" s="59"/>
      <c r="CH133" s="59"/>
      <c r="CI133" s="59"/>
      <c r="CJ133" s="59"/>
      <c r="CK133" s="59"/>
      <c r="CL133" s="59"/>
      <c r="CM133" s="59"/>
      <c r="CN133" s="59"/>
      <c r="CO133" s="59"/>
      <c r="CP133" s="59"/>
      <c r="CQ133" s="59"/>
      <c r="CR133" s="59"/>
      <c r="CS133" s="59"/>
      <c r="CT133" s="59"/>
      <c r="CU133" s="59"/>
      <c r="CV133" s="59"/>
      <c r="CW133" s="59"/>
      <c r="CX133" s="59"/>
      <c r="CY133" s="59"/>
      <c r="CZ133" s="59"/>
      <c r="DA133" s="59"/>
      <c r="DB133" s="59"/>
      <c r="DC133" s="59"/>
      <c r="DD133" s="59"/>
      <c r="DE133" s="59"/>
      <c r="DF133" s="59"/>
      <c r="DG133" s="59"/>
      <c r="DH133" s="59"/>
      <c r="DI133" s="60">
        <f t="shared" si="55"/>
        <v>0</v>
      </c>
      <c r="DJ133" s="61">
        <f t="shared" si="56"/>
        <v>0</v>
      </c>
      <c r="DK133" s="61">
        <f t="shared" si="57"/>
        <v>0</v>
      </c>
      <c r="DL133" s="62">
        <f t="shared" si="58"/>
        <v>0</v>
      </c>
      <c r="DM133" s="62">
        <f t="shared" si="37"/>
        <v>0</v>
      </c>
      <c r="DN133" s="64" t="str">
        <f t="shared" si="59"/>
        <v/>
      </c>
      <c r="DO133" s="252" t="b">
        <f t="shared" si="32"/>
        <v>0</v>
      </c>
      <c r="DP133" s="188"/>
      <c r="DS133" s="62">
        <f>IF('SERVIÇOS EXECUTADOS'!$F133=0,0,(COUNTIF('SERVIÇOS EXECUTADOS'!$I133:$DH133,DS$10)/'SERVIÇOS EXECUTADOS'!$F133*100))</f>
        <v>0</v>
      </c>
      <c r="DT133" s="62">
        <f>IF('SERVIÇOS EXECUTADOS'!$F133=0,0,(COUNTIF('SERVIÇOS EXECUTADOS'!$I133:$DH133,DT$10)/'SERVIÇOS EXECUTADOS'!$F133*100))</f>
        <v>0</v>
      </c>
      <c r="DU133" s="62">
        <f>IF('SERVIÇOS EXECUTADOS'!$F133=0,0,(COUNTIF('SERVIÇOS EXECUTADOS'!$I133:$DH133,DU$10)/'SERVIÇOS EXECUTADOS'!$F133*100))</f>
        <v>0</v>
      </c>
      <c r="DV133" s="62">
        <f>IF('SERVIÇOS EXECUTADOS'!$F133=0,0,(COUNTIF('SERVIÇOS EXECUTADOS'!$I133:$DH133,DV$10)/'SERVIÇOS EXECUTADOS'!$F133*100))</f>
        <v>0</v>
      </c>
      <c r="DW133" s="62">
        <f>IF('SERVIÇOS EXECUTADOS'!$F133=0,0,(COUNTIF('SERVIÇOS EXECUTADOS'!$I133:$DH133,DW$10)/'SERVIÇOS EXECUTADOS'!$F133*100))</f>
        <v>0</v>
      </c>
      <c r="DX133" s="62">
        <f>IF('SERVIÇOS EXECUTADOS'!$F133=0,0,(COUNTIF('SERVIÇOS EXECUTADOS'!$I133:$DH133,DX$10)/'SERVIÇOS EXECUTADOS'!$F133*100))</f>
        <v>0</v>
      </c>
      <c r="DY133" s="62">
        <f>IF('SERVIÇOS EXECUTADOS'!$F133=0,0,(COUNTIF('SERVIÇOS EXECUTADOS'!$I133:$DH133,DY$10)/'SERVIÇOS EXECUTADOS'!$F133*100))</f>
        <v>0</v>
      </c>
      <c r="DZ133" s="62">
        <f>IF('SERVIÇOS EXECUTADOS'!$F133=0,0,(COUNTIF('SERVIÇOS EXECUTADOS'!$I133:$DH133,DZ$10)/'SERVIÇOS EXECUTADOS'!$F133*100))</f>
        <v>0</v>
      </c>
      <c r="EA133" s="62">
        <f>IF('SERVIÇOS EXECUTADOS'!$F133=0,0,(COUNTIF('SERVIÇOS EXECUTADOS'!$I133:$DH133,EA$10)/'SERVIÇOS EXECUTADOS'!$F133*100))</f>
        <v>0</v>
      </c>
      <c r="EB133" s="62">
        <f>IF('SERVIÇOS EXECUTADOS'!$F133=0,0,(COUNTIF('SERVIÇOS EXECUTADOS'!$I133:$DH133,EB$10)/'SERVIÇOS EXECUTADOS'!$F133*100))</f>
        <v>0</v>
      </c>
      <c r="EC133" s="62">
        <f>IF('SERVIÇOS EXECUTADOS'!$F133=0,0,(COUNTIF('SERVIÇOS EXECUTADOS'!$I133:$DH133,EC$10)/'SERVIÇOS EXECUTADOS'!$F133*100))</f>
        <v>0</v>
      </c>
      <c r="ED133" s="62">
        <f>IF('SERVIÇOS EXECUTADOS'!$F133=0,0,(COUNTIF('SERVIÇOS EXECUTADOS'!$I133:$DH133,ED$10)/'SERVIÇOS EXECUTADOS'!$F133*100))</f>
        <v>0</v>
      </c>
      <c r="EE133" s="62">
        <f>IF('SERVIÇOS EXECUTADOS'!$F133=0,0,(COUNTIF('SERVIÇOS EXECUTADOS'!$I133:$DH133,EE$10)/'SERVIÇOS EXECUTADOS'!$F133*100))</f>
        <v>0</v>
      </c>
      <c r="EF133" s="62">
        <f>IF('SERVIÇOS EXECUTADOS'!$F133=0,0,(COUNTIF('SERVIÇOS EXECUTADOS'!$I133:$DH133,EF$10)/'SERVIÇOS EXECUTADOS'!$F133*100))</f>
        <v>0</v>
      </c>
      <c r="EG133" s="62">
        <f>IF('SERVIÇOS EXECUTADOS'!$F133=0,0,(COUNTIF('SERVIÇOS EXECUTADOS'!$I133:$DH133,EG$10)/'SERVIÇOS EXECUTADOS'!$F133*100))</f>
        <v>0</v>
      </c>
      <c r="EH133" s="62">
        <f>IF('SERVIÇOS EXECUTADOS'!$F133=0,0,(COUNTIF('SERVIÇOS EXECUTADOS'!$I133:$DH133,EH$10)/'SERVIÇOS EXECUTADOS'!$F133*100))</f>
        <v>0</v>
      </c>
      <c r="EI133" s="62">
        <f>IF('SERVIÇOS EXECUTADOS'!$F133=0,0,(COUNTIF('SERVIÇOS EXECUTADOS'!$I133:$DH133,EI$10)/'SERVIÇOS EXECUTADOS'!$F133*100))</f>
        <v>0</v>
      </c>
      <c r="EJ133" s="62">
        <f>IF('SERVIÇOS EXECUTADOS'!$F133=0,0,(COUNTIF('SERVIÇOS EXECUTADOS'!$I133:$DH133,EJ$10)/'SERVIÇOS EXECUTADOS'!$F133*100))</f>
        <v>0</v>
      </c>
      <c r="EK133" s="62">
        <f>IF('SERVIÇOS EXECUTADOS'!$F133=0,0,(COUNTIF('SERVIÇOS EXECUTADOS'!$I133:$DH133,EK$10)/'SERVIÇOS EXECUTADOS'!$F133*100))</f>
        <v>0</v>
      </c>
      <c r="EL133" s="62">
        <f>IF('SERVIÇOS EXECUTADOS'!$F133=0,0,(COUNTIF('SERVIÇOS EXECUTADOS'!$I133:$DH133,EL$10)/'SERVIÇOS EXECUTADOS'!$F133*100))</f>
        <v>0</v>
      </c>
      <c r="EM133" s="62">
        <f>IF('SERVIÇOS EXECUTADOS'!$F133=0,0,(COUNTIF('SERVIÇOS EXECUTADOS'!$I133:$DH133,EM$10)/'SERVIÇOS EXECUTADOS'!$F133*100))</f>
        <v>0</v>
      </c>
      <c r="EN133" s="62">
        <f>IF('SERVIÇOS EXECUTADOS'!$F133=0,0,(COUNTIF('SERVIÇOS EXECUTADOS'!$I133:$DH133,EN$10)/'SERVIÇOS EXECUTADOS'!$F133*100))</f>
        <v>0</v>
      </c>
      <c r="EO133" s="62">
        <f>IF('SERVIÇOS EXECUTADOS'!$F133=0,0,(COUNTIF('SERVIÇOS EXECUTADOS'!$I133:$DH133,EO$10)/'SERVIÇOS EXECUTADOS'!$F133*100))</f>
        <v>0</v>
      </c>
      <c r="EP133" s="62">
        <f>IF('SERVIÇOS EXECUTADOS'!$F133=0,0,(COUNTIF('SERVIÇOS EXECUTADOS'!$I133:$DH133,EP$10)/'SERVIÇOS EXECUTADOS'!$F133*100))</f>
        <v>0</v>
      </c>
      <c r="EQ133" s="62">
        <f>IF('SERVIÇOS EXECUTADOS'!$F133=0,0,(COUNTIF('SERVIÇOS EXECUTADOS'!$I133:$DH133,EQ$10)/'SERVIÇOS EXECUTADOS'!$F133*100))</f>
        <v>0</v>
      </c>
      <c r="ER133" s="62">
        <f>IF('SERVIÇOS EXECUTADOS'!$F133=0,0,(COUNTIF('SERVIÇOS EXECUTADOS'!$I133:$DH133,ER$10)/'SERVIÇOS EXECUTADOS'!$F133*100))</f>
        <v>0</v>
      </c>
      <c r="ES133" s="62">
        <f>IF('SERVIÇOS EXECUTADOS'!$F133=0,0,(COUNTIF('SERVIÇOS EXECUTADOS'!$I133:$DH133,ES$10)/'SERVIÇOS EXECUTADOS'!$F133*100))</f>
        <v>0</v>
      </c>
      <c r="ET133" s="62">
        <f>IF('SERVIÇOS EXECUTADOS'!$F133=0,0,(COUNTIF('SERVIÇOS EXECUTADOS'!$I133:$DH133,ET$10)/'SERVIÇOS EXECUTADOS'!$F133*100))</f>
        <v>0</v>
      </c>
      <c r="EU133" s="62">
        <f>IF('SERVIÇOS EXECUTADOS'!$F133=0,0,(COUNTIF('SERVIÇOS EXECUTADOS'!$I133:$DH133,EU$10)/'SERVIÇOS EXECUTADOS'!$F133*100))</f>
        <v>0</v>
      </c>
      <c r="EV133" s="62">
        <f>IF('SERVIÇOS EXECUTADOS'!$F133=0,0,(COUNTIF('SERVIÇOS EXECUTADOS'!$I133:$DH133,EV$10)/'SERVIÇOS EXECUTADOS'!$F133*100))</f>
        <v>0</v>
      </c>
      <c r="EW133" s="62">
        <f>IF('SERVIÇOS EXECUTADOS'!$F133=0,0,(COUNTIF('SERVIÇOS EXECUTADOS'!$I133:$DH133,EW$10)/'SERVIÇOS EXECUTADOS'!$F133*100))</f>
        <v>0</v>
      </c>
    </row>
    <row r="134" spans="1:153" ht="12" customHeight="1" outlineLevel="2">
      <c r="A134" s="1"/>
      <c r="B134" s="197" t="s">
        <v>216</v>
      </c>
      <c r="C134" s="196" t="s">
        <v>222</v>
      </c>
      <c r="D134" s="486"/>
      <c r="E134" s="192">
        <f t="shared" si="31"/>
        <v>0</v>
      </c>
      <c r="F134" s="489"/>
      <c r="G134" s="272" t="s">
        <v>147</v>
      </c>
      <c r="H134" s="131">
        <f t="shared" si="39"/>
        <v>0</v>
      </c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59"/>
      <c r="BX134" s="59"/>
      <c r="BY134" s="59"/>
      <c r="BZ134" s="59"/>
      <c r="CA134" s="59"/>
      <c r="CB134" s="59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  <c r="CM134" s="59"/>
      <c r="CN134" s="59"/>
      <c r="CO134" s="59"/>
      <c r="CP134" s="59"/>
      <c r="CQ134" s="59"/>
      <c r="CR134" s="59"/>
      <c r="CS134" s="59"/>
      <c r="CT134" s="59"/>
      <c r="CU134" s="59"/>
      <c r="CV134" s="59"/>
      <c r="CW134" s="59"/>
      <c r="CX134" s="59"/>
      <c r="CY134" s="59"/>
      <c r="CZ134" s="59"/>
      <c r="DA134" s="59"/>
      <c r="DB134" s="59"/>
      <c r="DC134" s="59"/>
      <c r="DD134" s="59"/>
      <c r="DE134" s="59"/>
      <c r="DF134" s="59"/>
      <c r="DG134" s="59"/>
      <c r="DH134" s="59"/>
      <c r="DI134" s="60">
        <f t="shared" si="55"/>
        <v>0</v>
      </c>
      <c r="DJ134" s="61">
        <f t="shared" si="56"/>
        <v>0</v>
      </c>
      <c r="DK134" s="61">
        <f t="shared" si="57"/>
        <v>0</v>
      </c>
      <c r="DL134" s="62">
        <f t="shared" si="58"/>
        <v>0</v>
      </c>
      <c r="DM134" s="62">
        <f t="shared" si="37"/>
        <v>0</v>
      </c>
      <c r="DN134" s="64" t="str">
        <f t="shared" si="59"/>
        <v/>
      </c>
      <c r="DO134" s="252" t="b">
        <f t="shared" si="32"/>
        <v>0</v>
      </c>
      <c r="DP134" s="188"/>
      <c r="DS134" s="62">
        <f>IF('SERVIÇOS EXECUTADOS'!$F134=0,0,(COUNTIF('SERVIÇOS EXECUTADOS'!$I134:$DH134,DS$10)/'SERVIÇOS EXECUTADOS'!$F134*100))</f>
        <v>0</v>
      </c>
      <c r="DT134" s="62">
        <f>IF('SERVIÇOS EXECUTADOS'!$F134=0,0,(COUNTIF('SERVIÇOS EXECUTADOS'!$I134:$DH134,DT$10)/'SERVIÇOS EXECUTADOS'!$F134*100))</f>
        <v>0</v>
      </c>
      <c r="DU134" s="62">
        <f>IF('SERVIÇOS EXECUTADOS'!$F134=0,0,(COUNTIF('SERVIÇOS EXECUTADOS'!$I134:$DH134,DU$10)/'SERVIÇOS EXECUTADOS'!$F134*100))</f>
        <v>0</v>
      </c>
      <c r="DV134" s="62">
        <f>IF('SERVIÇOS EXECUTADOS'!$F134=0,0,(COUNTIF('SERVIÇOS EXECUTADOS'!$I134:$DH134,DV$10)/'SERVIÇOS EXECUTADOS'!$F134*100))</f>
        <v>0</v>
      </c>
      <c r="DW134" s="62">
        <f>IF('SERVIÇOS EXECUTADOS'!$F134=0,0,(COUNTIF('SERVIÇOS EXECUTADOS'!$I134:$DH134,DW$10)/'SERVIÇOS EXECUTADOS'!$F134*100))</f>
        <v>0</v>
      </c>
      <c r="DX134" s="62">
        <f>IF('SERVIÇOS EXECUTADOS'!$F134=0,0,(COUNTIF('SERVIÇOS EXECUTADOS'!$I134:$DH134,DX$10)/'SERVIÇOS EXECUTADOS'!$F134*100))</f>
        <v>0</v>
      </c>
      <c r="DY134" s="62">
        <f>IF('SERVIÇOS EXECUTADOS'!$F134=0,0,(COUNTIF('SERVIÇOS EXECUTADOS'!$I134:$DH134,DY$10)/'SERVIÇOS EXECUTADOS'!$F134*100))</f>
        <v>0</v>
      </c>
      <c r="DZ134" s="62">
        <f>IF('SERVIÇOS EXECUTADOS'!$F134=0,0,(COUNTIF('SERVIÇOS EXECUTADOS'!$I134:$DH134,DZ$10)/'SERVIÇOS EXECUTADOS'!$F134*100))</f>
        <v>0</v>
      </c>
      <c r="EA134" s="62">
        <f>IF('SERVIÇOS EXECUTADOS'!$F134=0,0,(COUNTIF('SERVIÇOS EXECUTADOS'!$I134:$DH134,EA$10)/'SERVIÇOS EXECUTADOS'!$F134*100))</f>
        <v>0</v>
      </c>
      <c r="EB134" s="62">
        <f>IF('SERVIÇOS EXECUTADOS'!$F134=0,0,(COUNTIF('SERVIÇOS EXECUTADOS'!$I134:$DH134,EB$10)/'SERVIÇOS EXECUTADOS'!$F134*100))</f>
        <v>0</v>
      </c>
      <c r="EC134" s="62">
        <f>IF('SERVIÇOS EXECUTADOS'!$F134=0,0,(COUNTIF('SERVIÇOS EXECUTADOS'!$I134:$DH134,EC$10)/'SERVIÇOS EXECUTADOS'!$F134*100))</f>
        <v>0</v>
      </c>
      <c r="ED134" s="62">
        <f>IF('SERVIÇOS EXECUTADOS'!$F134=0,0,(COUNTIF('SERVIÇOS EXECUTADOS'!$I134:$DH134,ED$10)/'SERVIÇOS EXECUTADOS'!$F134*100))</f>
        <v>0</v>
      </c>
      <c r="EE134" s="62">
        <f>IF('SERVIÇOS EXECUTADOS'!$F134=0,0,(COUNTIF('SERVIÇOS EXECUTADOS'!$I134:$DH134,EE$10)/'SERVIÇOS EXECUTADOS'!$F134*100))</f>
        <v>0</v>
      </c>
      <c r="EF134" s="62">
        <f>IF('SERVIÇOS EXECUTADOS'!$F134=0,0,(COUNTIF('SERVIÇOS EXECUTADOS'!$I134:$DH134,EF$10)/'SERVIÇOS EXECUTADOS'!$F134*100))</f>
        <v>0</v>
      </c>
      <c r="EG134" s="62">
        <f>IF('SERVIÇOS EXECUTADOS'!$F134=0,0,(COUNTIF('SERVIÇOS EXECUTADOS'!$I134:$DH134,EG$10)/'SERVIÇOS EXECUTADOS'!$F134*100))</f>
        <v>0</v>
      </c>
      <c r="EH134" s="62">
        <f>IF('SERVIÇOS EXECUTADOS'!$F134=0,0,(COUNTIF('SERVIÇOS EXECUTADOS'!$I134:$DH134,EH$10)/'SERVIÇOS EXECUTADOS'!$F134*100))</f>
        <v>0</v>
      </c>
      <c r="EI134" s="62">
        <f>IF('SERVIÇOS EXECUTADOS'!$F134=0,0,(COUNTIF('SERVIÇOS EXECUTADOS'!$I134:$DH134,EI$10)/'SERVIÇOS EXECUTADOS'!$F134*100))</f>
        <v>0</v>
      </c>
      <c r="EJ134" s="62">
        <f>IF('SERVIÇOS EXECUTADOS'!$F134=0,0,(COUNTIF('SERVIÇOS EXECUTADOS'!$I134:$DH134,EJ$10)/'SERVIÇOS EXECUTADOS'!$F134*100))</f>
        <v>0</v>
      </c>
      <c r="EK134" s="62">
        <f>IF('SERVIÇOS EXECUTADOS'!$F134=0,0,(COUNTIF('SERVIÇOS EXECUTADOS'!$I134:$DH134,EK$10)/'SERVIÇOS EXECUTADOS'!$F134*100))</f>
        <v>0</v>
      </c>
      <c r="EL134" s="62">
        <f>IF('SERVIÇOS EXECUTADOS'!$F134=0,0,(COUNTIF('SERVIÇOS EXECUTADOS'!$I134:$DH134,EL$10)/'SERVIÇOS EXECUTADOS'!$F134*100))</f>
        <v>0</v>
      </c>
      <c r="EM134" s="62">
        <f>IF('SERVIÇOS EXECUTADOS'!$F134=0,0,(COUNTIF('SERVIÇOS EXECUTADOS'!$I134:$DH134,EM$10)/'SERVIÇOS EXECUTADOS'!$F134*100))</f>
        <v>0</v>
      </c>
      <c r="EN134" s="62">
        <f>IF('SERVIÇOS EXECUTADOS'!$F134=0,0,(COUNTIF('SERVIÇOS EXECUTADOS'!$I134:$DH134,EN$10)/'SERVIÇOS EXECUTADOS'!$F134*100))</f>
        <v>0</v>
      </c>
      <c r="EO134" s="62">
        <f>IF('SERVIÇOS EXECUTADOS'!$F134=0,0,(COUNTIF('SERVIÇOS EXECUTADOS'!$I134:$DH134,EO$10)/'SERVIÇOS EXECUTADOS'!$F134*100))</f>
        <v>0</v>
      </c>
      <c r="EP134" s="62">
        <f>IF('SERVIÇOS EXECUTADOS'!$F134=0,0,(COUNTIF('SERVIÇOS EXECUTADOS'!$I134:$DH134,EP$10)/'SERVIÇOS EXECUTADOS'!$F134*100))</f>
        <v>0</v>
      </c>
      <c r="EQ134" s="62">
        <f>IF('SERVIÇOS EXECUTADOS'!$F134=0,0,(COUNTIF('SERVIÇOS EXECUTADOS'!$I134:$DH134,EQ$10)/'SERVIÇOS EXECUTADOS'!$F134*100))</f>
        <v>0</v>
      </c>
      <c r="ER134" s="62">
        <f>IF('SERVIÇOS EXECUTADOS'!$F134=0,0,(COUNTIF('SERVIÇOS EXECUTADOS'!$I134:$DH134,ER$10)/'SERVIÇOS EXECUTADOS'!$F134*100))</f>
        <v>0</v>
      </c>
      <c r="ES134" s="62">
        <f>IF('SERVIÇOS EXECUTADOS'!$F134=0,0,(COUNTIF('SERVIÇOS EXECUTADOS'!$I134:$DH134,ES$10)/'SERVIÇOS EXECUTADOS'!$F134*100))</f>
        <v>0</v>
      </c>
      <c r="ET134" s="62">
        <f>IF('SERVIÇOS EXECUTADOS'!$F134=0,0,(COUNTIF('SERVIÇOS EXECUTADOS'!$I134:$DH134,ET$10)/'SERVIÇOS EXECUTADOS'!$F134*100))</f>
        <v>0</v>
      </c>
      <c r="EU134" s="62">
        <f>IF('SERVIÇOS EXECUTADOS'!$F134=0,0,(COUNTIF('SERVIÇOS EXECUTADOS'!$I134:$DH134,EU$10)/'SERVIÇOS EXECUTADOS'!$F134*100))</f>
        <v>0</v>
      </c>
      <c r="EV134" s="62">
        <f>IF('SERVIÇOS EXECUTADOS'!$F134=0,0,(COUNTIF('SERVIÇOS EXECUTADOS'!$I134:$DH134,EV$10)/'SERVIÇOS EXECUTADOS'!$F134*100))</f>
        <v>0</v>
      </c>
      <c r="EW134" s="62">
        <f>IF('SERVIÇOS EXECUTADOS'!$F134=0,0,(COUNTIF('SERVIÇOS EXECUTADOS'!$I134:$DH134,EW$10)/'SERVIÇOS EXECUTADOS'!$F134*100))</f>
        <v>0</v>
      </c>
    </row>
    <row r="135" spans="1:153" ht="12" customHeight="1" outlineLevel="2">
      <c r="A135" s="1"/>
      <c r="B135" s="197" t="s">
        <v>218</v>
      </c>
      <c r="C135" s="196" t="s">
        <v>223</v>
      </c>
      <c r="D135" s="486"/>
      <c r="E135" s="192">
        <f t="shared" si="31"/>
        <v>0</v>
      </c>
      <c r="F135" s="489"/>
      <c r="G135" s="272" t="s">
        <v>147</v>
      </c>
      <c r="H135" s="131">
        <f t="shared" si="39"/>
        <v>0</v>
      </c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59"/>
      <c r="BQ135" s="59"/>
      <c r="BR135" s="59"/>
      <c r="BS135" s="59"/>
      <c r="BT135" s="59"/>
      <c r="BU135" s="59"/>
      <c r="BV135" s="59"/>
      <c r="BW135" s="59"/>
      <c r="BX135" s="59"/>
      <c r="BY135" s="59"/>
      <c r="BZ135" s="59"/>
      <c r="CA135" s="59"/>
      <c r="CB135" s="59"/>
      <c r="CC135" s="59"/>
      <c r="CD135" s="59"/>
      <c r="CE135" s="59"/>
      <c r="CF135" s="59"/>
      <c r="CG135" s="59"/>
      <c r="CH135" s="59"/>
      <c r="CI135" s="59"/>
      <c r="CJ135" s="59"/>
      <c r="CK135" s="59"/>
      <c r="CL135" s="59"/>
      <c r="CM135" s="59"/>
      <c r="CN135" s="59"/>
      <c r="CO135" s="59"/>
      <c r="CP135" s="59"/>
      <c r="CQ135" s="59"/>
      <c r="CR135" s="59"/>
      <c r="CS135" s="59"/>
      <c r="CT135" s="59"/>
      <c r="CU135" s="59"/>
      <c r="CV135" s="59"/>
      <c r="CW135" s="59"/>
      <c r="CX135" s="59"/>
      <c r="CY135" s="59"/>
      <c r="CZ135" s="59"/>
      <c r="DA135" s="59"/>
      <c r="DB135" s="59"/>
      <c r="DC135" s="59"/>
      <c r="DD135" s="59"/>
      <c r="DE135" s="59"/>
      <c r="DF135" s="59"/>
      <c r="DG135" s="59"/>
      <c r="DH135" s="59"/>
      <c r="DI135" s="60">
        <f t="shared" si="55"/>
        <v>0</v>
      </c>
      <c r="DJ135" s="61">
        <f t="shared" si="56"/>
        <v>0</v>
      </c>
      <c r="DK135" s="61">
        <f t="shared" si="57"/>
        <v>0</v>
      </c>
      <c r="DL135" s="62">
        <f t="shared" si="58"/>
        <v>0</v>
      </c>
      <c r="DM135" s="62">
        <f t="shared" si="37"/>
        <v>0</v>
      </c>
      <c r="DN135" s="64" t="str">
        <f t="shared" si="59"/>
        <v/>
      </c>
      <c r="DO135" s="252" t="b">
        <f t="shared" si="32"/>
        <v>0</v>
      </c>
      <c r="DP135" s="188"/>
      <c r="DS135" s="62">
        <f>IF('SERVIÇOS EXECUTADOS'!$F135=0,0,(COUNTIF('SERVIÇOS EXECUTADOS'!$I135:$DH135,DS$10)/'SERVIÇOS EXECUTADOS'!$F135*100))</f>
        <v>0</v>
      </c>
      <c r="DT135" s="62">
        <f>IF('SERVIÇOS EXECUTADOS'!$F135=0,0,(COUNTIF('SERVIÇOS EXECUTADOS'!$I135:$DH135,DT$10)/'SERVIÇOS EXECUTADOS'!$F135*100))</f>
        <v>0</v>
      </c>
      <c r="DU135" s="62">
        <f>IF('SERVIÇOS EXECUTADOS'!$F135=0,0,(COUNTIF('SERVIÇOS EXECUTADOS'!$I135:$DH135,DU$10)/'SERVIÇOS EXECUTADOS'!$F135*100))</f>
        <v>0</v>
      </c>
      <c r="DV135" s="62">
        <f>IF('SERVIÇOS EXECUTADOS'!$F135=0,0,(COUNTIF('SERVIÇOS EXECUTADOS'!$I135:$DH135,DV$10)/'SERVIÇOS EXECUTADOS'!$F135*100))</f>
        <v>0</v>
      </c>
      <c r="DW135" s="62">
        <f>IF('SERVIÇOS EXECUTADOS'!$F135=0,0,(COUNTIF('SERVIÇOS EXECUTADOS'!$I135:$DH135,DW$10)/'SERVIÇOS EXECUTADOS'!$F135*100))</f>
        <v>0</v>
      </c>
      <c r="DX135" s="62">
        <f>IF('SERVIÇOS EXECUTADOS'!$F135=0,0,(COUNTIF('SERVIÇOS EXECUTADOS'!$I135:$DH135,DX$10)/'SERVIÇOS EXECUTADOS'!$F135*100))</f>
        <v>0</v>
      </c>
      <c r="DY135" s="62">
        <f>IF('SERVIÇOS EXECUTADOS'!$F135=0,0,(COUNTIF('SERVIÇOS EXECUTADOS'!$I135:$DH135,DY$10)/'SERVIÇOS EXECUTADOS'!$F135*100))</f>
        <v>0</v>
      </c>
      <c r="DZ135" s="62">
        <f>IF('SERVIÇOS EXECUTADOS'!$F135=0,0,(COUNTIF('SERVIÇOS EXECUTADOS'!$I135:$DH135,DZ$10)/'SERVIÇOS EXECUTADOS'!$F135*100))</f>
        <v>0</v>
      </c>
      <c r="EA135" s="62">
        <f>IF('SERVIÇOS EXECUTADOS'!$F135=0,0,(COUNTIF('SERVIÇOS EXECUTADOS'!$I135:$DH135,EA$10)/'SERVIÇOS EXECUTADOS'!$F135*100))</f>
        <v>0</v>
      </c>
      <c r="EB135" s="62">
        <f>IF('SERVIÇOS EXECUTADOS'!$F135=0,0,(COUNTIF('SERVIÇOS EXECUTADOS'!$I135:$DH135,EB$10)/'SERVIÇOS EXECUTADOS'!$F135*100))</f>
        <v>0</v>
      </c>
      <c r="EC135" s="62">
        <f>IF('SERVIÇOS EXECUTADOS'!$F135=0,0,(COUNTIF('SERVIÇOS EXECUTADOS'!$I135:$DH135,EC$10)/'SERVIÇOS EXECUTADOS'!$F135*100))</f>
        <v>0</v>
      </c>
      <c r="ED135" s="62">
        <f>IF('SERVIÇOS EXECUTADOS'!$F135=0,0,(COUNTIF('SERVIÇOS EXECUTADOS'!$I135:$DH135,ED$10)/'SERVIÇOS EXECUTADOS'!$F135*100))</f>
        <v>0</v>
      </c>
      <c r="EE135" s="62">
        <f>IF('SERVIÇOS EXECUTADOS'!$F135=0,0,(COUNTIF('SERVIÇOS EXECUTADOS'!$I135:$DH135,EE$10)/'SERVIÇOS EXECUTADOS'!$F135*100))</f>
        <v>0</v>
      </c>
      <c r="EF135" s="62">
        <f>IF('SERVIÇOS EXECUTADOS'!$F135=0,0,(COUNTIF('SERVIÇOS EXECUTADOS'!$I135:$DH135,EF$10)/'SERVIÇOS EXECUTADOS'!$F135*100))</f>
        <v>0</v>
      </c>
      <c r="EG135" s="62">
        <f>IF('SERVIÇOS EXECUTADOS'!$F135=0,0,(COUNTIF('SERVIÇOS EXECUTADOS'!$I135:$DH135,EG$10)/'SERVIÇOS EXECUTADOS'!$F135*100))</f>
        <v>0</v>
      </c>
      <c r="EH135" s="62">
        <f>IF('SERVIÇOS EXECUTADOS'!$F135=0,0,(COUNTIF('SERVIÇOS EXECUTADOS'!$I135:$DH135,EH$10)/'SERVIÇOS EXECUTADOS'!$F135*100))</f>
        <v>0</v>
      </c>
      <c r="EI135" s="62">
        <f>IF('SERVIÇOS EXECUTADOS'!$F135=0,0,(COUNTIF('SERVIÇOS EXECUTADOS'!$I135:$DH135,EI$10)/'SERVIÇOS EXECUTADOS'!$F135*100))</f>
        <v>0</v>
      </c>
      <c r="EJ135" s="62">
        <f>IF('SERVIÇOS EXECUTADOS'!$F135=0,0,(COUNTIF('SERVIÇOS EXECUTADOS'!$I135:$DH135,EJ$10)/'SERVIÇOS EXECUTADOS'!$F135*100))</f>
        <v>0</v>
      </c>
      <c r="EK135" s="62">
        <f>IF('SERVIÇOS EXECUTADOS'!$F135=0,0,(COUNTIF('SERVIÇOS EXECUTADOS'!$I135:$DH135,EK$10)/'SERVIÇOS EXECUTADOS'!$F135*100))</f>
        <v>0</v>
      </c>
      <c r="EL135" s="62">
        <f>IF('SERVIÇOS EXECUTADOS'!$F135=0,0,(COUNTIF('SERVIÇOS EXECUTADOS'!$I135:$DH135,EL$10)/'SERVIÇOS EXECUTADOS'!$F135*100))</f>
        <v>0</v>
      </c>
      <c r="EM135" s="62">
        <f>IF('SERVIÇOS EXECUTADOS'!$F135=0,0,(COUNTIF('SERVIÇOS EXECUTADOS'!$I135:$DH135,EM$10)/'SERVIÇOS EXECUTADOS'!$F135*100))</f>
        <v>0</v>
      </c>
      <c r="EN135" s="62">
        <f>IF('SERVIÇOS EXECUTADOS'!$F135=0,0,(COUNTIF('SERVIÇOS EXECUTADOS'!$I135:$DH135,EN$10)/'SERVIÇOS EXECUTADOS'!$F135*100))</f>
        <v>0</v>
      </c>
      <c r="EO135" s="62">
        <f>IF('SERVIÇOS EXECUTADOS'!$F135=0,0,(COUNTIF('SERVIÇOS EXECUTADOS'!$I135:$DH135,EO$10)/'SERVIÇOS EXECUTADOS'!$F135*100))</f>
        <v>0</v>
      </c>
      <c r="EP135" s="62">
        <f>IF('SERVIÇOS EXECUTADOS'!$F135=0,0,(COUNTIF('SERVIÇOS EXECUTADOS'!$I135:$DH135,EP$10)/'SERVIÇOS EXECUTADOS'!$F135*100))</f>
        <v>0</v>
      </c>
      <c r="EQ135" s="62">
        <f>IF('SERVIÇOS EXECUTADOS'!$F135=0,0,(COUNTIF('SERVIÇOS EXECUTADOS'!$I135:$DH135,EQ$10)/'SERVIÇOS EXECUTADOS'!$F135*100))</f>
        <v>0</v>
      </c>
      <c r="ER135" s="62">
        <f>IF('SERVIÇOS EXECUTADOS'!$F135=0,0,(COUNTIF('SERVIÇOS EXECUTADOS'!$I135:$DH135,ER$10)/'SERVIÇOS EXECUTADOS'!$F135*100))</f>
        <v>0</v>
      </c>
      <c r="ES135" s="62">
        <f>IF('SERVIÇOS EXECUTADOS'!$F135=0,0,(COUNTIF('SERVIÇOS EXECUTADOS'!$I135:$DH135,ES$10)/'SERVIÇOS EXECUTADOS'!$F135*100))</f>
        <v>0</v>
      </c>
      <c r="ET135" s="62">
        <f>IF('SERVIÇOS EXECUTADOS'!$F135=0,0,(COUNTIF('SERVIÇOS EXECUTADOS'!$I135:$DH135,ET$10)/'SERVIÇOS EXECUTADOS'!$F135*100))</f>
        <v>0</v>
      </c>
      <c r="EU135" s="62">
        <f>IF('SERVIÇOS EXECUTADOS'!$F135=0,0,(COUNTIF('SERVIÇOS EXECUTADOS'!$I135:$DH135,EU$10)/'SERVIÇOS EXECUTADOS'!$F135*100))</f>
        <v>0</v>
      </c>
      <c r="EV135" s="62">
        <f>IF('SERVIÇOS EXECUTADOS'!$F135=0,0,(COUNTIF('SERVIÇOS EXECUTADOS'!$I135:$DH135,EV$10)/'SERVIÇOS EXECUTADOS'!$F135*100))</f>
        <v>0</v>
      </c>
      <c r="EW135" s="62">
        <f>IF('SERVIÇOS EXECUTADOS'!$F135=0,0,(COUNTIF('SERVIÇOS EXECUTADOS'!$I135:$DH135,EW$10)/'SERVIÇOS EXECUTADOS'!$F135*100))</f>
        <v>0</v>
      </c>
    </row>
    <row r="136" spans="1:153" ht="12" customHeight="1" outlineLevel="2">
      <c r="A136" s="1"/>
      <c r="B136" s="197" t="s">
        <v>216</v>
      </c>
      <c r="C136" s="196" t="s">
        <v>224</v>
      </c>
      <c r="D136" s="486"/>
      <c r="E136" s="192">
        <f t="shared" si="31"/>
        <v>0</v>
      </c>
      <c r="F136" s="489"/>
      <c r="G136" s="272" t="s">
        <v>147</v>
      </c>
      <c r="H136" s="131">
        <f t="shared" si="39"/>
        <v>0</v>
      </c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59"/>
      <c r="BU136" s="59"/>
      <c r="BV136" s="59"/>
      <c r="BW136" s="59"/>
      <c r="BX136" s="59"/>
      <c r="BY136" s="59"/>
      <c r="BZ136" s="59"/>
      <c r="CA136" s="59"/>
      <c r="CB136" s="59"/>
      <c r="CC136" s="59"/>
      <c r="CD136" s="59"/>
      <c r="CE136" s="59"/>
      <c r="CF136" s="59"/>
      <c r="CG136" s="59"/>
      <c r="CH136" s="59"/>
      <c r="CI136" s="59"/>
      <c r="CJ136" s="59"/>
      <c r="CK136" s="59"/>
      <c r="CL136" s="59"/>
      <c r="CM136" s="59"/>
      <c r="CN136" s="59"/>
      <c r="CO136" s="59"/>
      <c r="CP136" s="59"/>
      <c r="CQ136" s="59"/>
      <c r="CR136" s="59"/>
      <c r="CS136" s="59"/>
      <c r="CT136" s="59"/>
      <c r="CU136" s="59"/>
      <c r="CV136" s="59"/>
      <c r="CW136" s="59"/>
      <c r="CX136" s="59"/>
      <c r="CY136" s="59"/>
      <c r="CZ136" s="59"/>
      <c r="DA136" s="59"/>
      <c r="DB136" s="59"/>
      <c r="DC136" s="59"/>
      <c r="DD136" s="59"/>
      <c r="DE136" s="59"/>
      <c r="DF136" s="59"/>
      <c r="DG136" s="59"/>
      <c r="DH136" s="59"/>
      <c r="DI136" s="60">
        <f t="shared" si="55"/>
        <v>0</v>
      </c>
      <c r="DJ136" s="61">
        <f t="shared" si="56"/>
        <v>0</v>
      </c>
      <c r="DK136" s="61">
        <f t="shared" si="57"/>
        <v>0</v>
      </c>
      <c r="DL136" s="62">
        <f t="shared" si="58"/>
        <v>0</v>
      </c>
      <c r="DM136" s="62">
        <f t="shared" si="37"/>
        <v>0</v>
      </c>
      <c r="DN136" s="64" t="str">
        <f t="shared" si="59"/>
        <v/>
      </c>
      <c r="DO136" s="252" t="b">
        <f t="shared" si="32"/>
        <v>0</v>
      </c>
      <c r="DP136" s="188"/>
      <c r="DS136" s="62">
        <f>IF('SERVIÇOS EXECUTADOS'!$F136=0,0,(COUNTIF('SERVIÇOS EXECUTADOS'!$I136:$DH136,DS$10)/'SERVIÇOS EXECUTADOS'!$F136*100))</f>
        <v>0</v>
      </c>
      <c r="DT136" s="62">
        <f>IF('SERVIÇOS EXECUTADOS'!$F136=0,0,(COUNTIF('SERVIÇOS EXECUTADOS'!$I136:$DH136,DT$10)/'SERVIÇOS EXECUTADOS'!$F136*100))</f>
        <v>0</v>
      </c>
      <c r="DU136" s="62">
        <f>IF('SERVIÇOS EXECUTADOS'!$F136=0,0,(COUNTIF('SERVIÇOS EXECUTADOS'!$I136:$DH136,DU$10)/'SERVIÇOS EXECUTADOS'!$F136*100))</f>
        <v>0</v>
      </c>
      <c r="DV136" s="62">
        <f>IF('SERVIÇOS EXECUTADOS'!$F136=0,0,(COUNTIF('SERVIÇOS EXECUTADOS'!$I136:$DH136,DV$10)/'SERVIÇOS EXECUTADOS'!$F136*100))</f>
        <v>0</v>
      </c>
      <c r="DW136" s="62">
        <f>IF('SERVIÇOS EXECUTADOS'!$F136=0,0,(COUNTIF('SERVIÇOS EXECUTADOS'!$I136:$DH136,DW$10)/'SERVIÇOS EXECUTADOS'!$F136*100))</f>
        <v>0</v>
      </c>
      <c r="DX136" s="62">
        <f>IF('SERVIÇOS EXECUTADOS'!$F136=0,0,(COUNTIF('SERVIÇOS EXECUTADOS'!$I136:$DH136,DX$10)/'SERVIÇOS EXECUTADOS'!$F136*100))</f>
        <v>0</v>
      </c>
      <c r="DY136" s="62">
        <f>IF('SERVIÇOS EXECUTADOS'!$F136=0,0,(COUNTIF('SERVIÇOS EXECUTADOS'!$I136:$DH136,DY$10)/'SERVIÇOS EXECUTADOS'!$F136*100))</f>
        <v>0</v>
      </c>
      <c r="DZ136" s="62">
        <f>IF('SERVIÇOS EXECUTADOS'!$F136=0,0,(COUNTIF('SERVIÇOS EXECUTADOS'!$I136:$DH136,DZ$10)/'SERVIÇOS EXECUTADOS'!$F136*100))</f>
        <v>0</v>
      </c>
      <c r="EA136" s="62">
        <f>IF('SERVIÇOS EXECUTADOS'!$F136=0,0,(COUNTIF('SERVIÇOS EXECUTADOS'!$I136:$DH136,EA$10)/'SERVIÇOS EXECUTADOS'!$F136*100))</f>
        <v>0</v>
      </c>
      <c r="EB136" s="62">
        <f>IF('SERVIÇOS EXECUTADOS'!$F136=0,0,(COUNTIF('SERVIÇOS EXECUTADOS'!$I136:$DH136,EB$10)/'SERVIÇOS EXECUTADOS'!$F136*100))</f>
        <v>0</v>
      </c>
      <c r="EC136" s="62">
        <f>IF('SERVIÇOS EXECUTADOS'!$F136=0,0,(COUNTIF('SERVIÇOS EXECUTADOS'!$I136:$DH136,EC$10)/'SERVIÇOS EXECUTADOS'!$F136*100))</f>
        <v>0</v>
      </c>
      <c r="ED136" s="62">
        <f>IF('SERVIÇOS EXECUTADOS'!$F136=0,0,(COUNTIF('SERVIÇOS EXECUTADOS'!$I136:$DH136,ED$10)/'SERVIÇOS EXECUTADOS'!$F136*100))</f>
        <v>0</v>
      </c>
      <c r="EE136" s="62">
        <f>IF('SERVIÇOS EXECUTADOS'!$F136=0,0,(COUNTIF('SERVIÇOS EXECUTADOS'!$I136:$DH136,EE$10)/'SERVIÇOS EXECUTADOS'!$F136*100))</f>
        <v>0</v>
      </c>
      <c r="EF136" s="62">
        <f>IF('SERVIÇOS EXECUTADOS'!$F136=0,0,(COUNTIF('SERVIÇOS EXECUTADOS'!$I136:$DH136,EF$10)/'SERVIÇOS EXECUTADOS'!$F136*100))</f>
        <v>0</v>
      </c>
      <c r="EG136" s="62">
        <f>IF('SERVIÇOS EXECUTADOS'!$F136=0,0,(COUNTIF('SERVIÇOS EXECUTADOS'!$I136:$DH136,EG$10)/'SERVIÇOS EXECUTADOS'!$F136*100))</f>
        <v>0</v>
      </c>
      <c r="EH136" s="62">
        <f>IF('SERVIÇOS EXECUTADOS'!$F136=0,0,(COUNTIF('SERVIÇOS EXECUTADOS'!$I136:$DH136,EH$10)/'SERVIÇOS EXECUTADOS'!$F136*100))</f>
        <v>0</v>
      </c>
      <c r="EI136" s="62">
        <f>IF('SERVIÇOS EXECUTADOS'!$F136=0,0,(COUNTIF('SERVIÇOS EXECUTADOS'!$I136:$DH136,EI$10)/'SERVIÇOS EXECUTADOS'!$F136*100))</f>
        <v>0</v>
      </c>
      <c r="EJ136" s="62">
        <f>IF('SERVIÇOS EXECUTADOS'!$F136=0,0,(COUNTIF('SERVIÇOS EXECUTADOS'!$I136:$DH136,EJ$10)/'SERVIÇOS EXECUTADOS'!$F136*100))</f>
        <v>0</v>
      </c>
      <c r="EK136" s="62">
        <f>IF('SERVIÇOS EXECUTADOS'!$F136=0,0,(COUNTIF('SERVIÇOS EXECUTADOS'!$I136:$DH136,EK$10)/'SERVIÇOS EXECUTADOS'!$F136*100))</f>
        <v>0</v>
      </c>
      <c r="EL136" s="62">
        <f>IF('SERVIÇOS EXECUTADOS'!$F136=0,0,(COUNTIF('SERVIÇOS EXECUTADOS'!$I136:$DH136,EL$10)/'SERVIÇOS EXECUTADOS'!$F136*100))</f>
        <v>0</v>
      </c>
      <c r="EM136" s="62">
        <f>IF('SERVIÇOS EXECUTADOS'!$F136=0,0,(COUNTIF('SERVIÇOS EXECUTADOS'!$I136:$DH136,EM$10)/'SERVIÇOS EXECUTADOS'!$F136*100))</f>
        <v>0</v>
      </c>
      <c r="EN136" s="62">
        <f>IF('SERVIÇOS EXECUTADOS'!$F136=0,0,(COUNTIF('SERVIÇOS EXECUTADOS'!$I136:$DH136,EN$10)/'SERVIÇOS EXECUTADOS'!$F136*100))</f>
        <v>0</v>
      </c>
      <c r="EO136" s="62">
        <f>IF('SERVIÇOS EXECUTADOS'!$F136=0,0,(COUNTIF('SERVIÇOS EXECUTADOS'!$I136:$DH136,EO$10)/'SERVIÇOS EXECUTADOS'!$F136*100))</f>
        <v>0</v>
      </c>
      <c r="EP136" s="62">
        <f>IF('SERVIÇOS EXECUTADOS'!$F136=0,0,(COUNTIF('SERVIÇOS EXECUTADOS'!$I136:$DH136,EP$10)/'SERVIÇOS EXECUTADOS'!$F136*100))</f>
        <v>0</v>
      </c>
      <c r="EQ136" s="62">
        <f>IF('SERVIÇOS EXECUTADOS'!$F136=0,0,(COUNTIF('SERVIÇOS EXECUTADOS'!$I136:$DH136,EQ$10)/'SERVIÇOS EXECUTADOS'!$F136*100))</f>
        <v>0</v>
      </c>
      <c r="ER136" s="62">
        <f>IF('SERVIÇOS EXECUTADOS'!$F136=0,0,(COUNTIF('SERVIÇOS EXECUTADOS'!$I136:$DH136,ER$10)/'SERVIÇOS EXECUTADOS'!$F136*100))</f>
        <v>0</v>
      </c>
      <c r="ES136" s="62">
        <f>IF('SERVIÇOS EXECUTADOS'!$F136=0,0,(COUNTIF('SERVIÇOS EXECUTADOS'!$I136:$DH136,ES$10)/'SERVIÇOS EXECUTADOS'!$F136*100))</f>
        <v>0</v>
      </c>
      <c r="ET136" s="62">
        <f>IF('SERVIÇOS EXECUTADOS'!$F136=0,0,(COUNTIF('SERVIÇOS EXECUTADOS'!$I136:$DH136,ET$10)/'SERVIÇOS EXECUTADOS'!$F136*100))</f>
        <v>0</v>
      </c>
      <c r="EU136" s="62">
        <f>IF('SERVIÇOS EXECUTADOS'!$F136=0,0,(COUNTIF('SERVIÇOS EXECUTADOS'!$I136:$DH136,EU$10)/'SERVIÇOS EXECUTADOS'!$F136*100))</f>
        <v>0</v>
      </c>
      <c r="EV136" s="62">
        <f>IF('SERVIÇOS EXECUTADOS'!$F136=0,0,(COUNTIF('SERVIÇOS EXECUTADOS'!$I136:$DH136,EV$10)/'SERVIÇOS EXECUTADOS'!$F136*100))</f>
        <v>0</v>
      </c>
      <c r="EW136" s="62">
        <f>IF('SERVIÇOS EXECUTADOS'!$F136=0,0,(COUNTIF('SERVIÇOS EXECUTADOS'!$I136:$DH136,EW$10)/'SERVIÇOS EXECUTADOS'!$F136*100))</f>
        <v>0</v>
      </c>
    </row>
    <row r="137" spans="1:153" ht="12" customHeight="1" outlineLevel="2">
      <c r="A137" s="1"/>
      <c r="B137" s="197" t="s">
        <v>218</v>
      </c>
      <c r="C137" s="196" t="s">
        <v>225</v>
      </c>
      <c r="D137" s="486"/>
      <c r="E137" s="192">
        <f t="shared" si="31"/>
        <v>0</v>
      </c>
      <c r="F137" s="489"/>
      <c r="G137" s="272" t="s">
        <v>147</v>
      </c>
      <c r="H137" s="131">
        <f t="shared" si="39"/>
        <v>0</v>
      </c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/>
      <c r="BT137" s="59"/>
      <c r="BU137" s="59"/>
      <c r="BV137" s="59"/>
      <c r="BW137" s="59"/>
      <c r="BX137" s="59"/>
      <c r="BY137" s="59"/>
      <c r="BZ137" s="59"/>
      <c r="CA137" s="59"/>
      <c r="CB137" s="59"/>
      <c r="CC137" s="59"/>
      <c r="CD137" s="59"/>
      <c r="CE137" s="59"/>
      <c r="CF137" s="59"/>
      <c r="CG137" s="59"/>
      <c r="CH137" s="59"/>
      <c r="CI137" s="59"/>
      <c r="CJ137" s="59"/>
      <c r="CK137" s="59"/>
      <c r="CL137" s="59"/>
      <c r="CM137" s="59"/>
      <c r="CN137" s="59"/>
      <c r="CO137" s="59"/>
      <c r="CP137" s="59"/>
      <c r="CQ137" s="59"/>
      <c r="CR137" s="59"/>
      <c r="CS137" s="59"/>
      <c r="CT137" s="59"/>
      <c r="CU137" s="59"/>
      <c r="CV137" s="59"/>
      <c r="CW137" s="59"/>
      <c r="CX137" s="59"/>
      <c r="CY137" s="59"/>
      <c r="CZ137" s="59"/>
      <c r="DA137" s="59"/>
      <c r="DB137" s="59"/>
      <c r="DC137" s="59"/>
      <c r="DD137" s="59"/>
      <c r="DE137" s="59"/>
      <c r="DF137" s="59"/>
      <c r="DG137" s="59"/>
      <c r="DH137" s="59"/>
      <c r="DI137" s="60">
        <f t="shared" si="55"/>
        <v>0</v>
      </c>
      <c r="DJ137" s="61">
        <f t="shared" si="56"/>
        <v>0</v>
      </c>
      <c r="DK137" s="61">
        <f t="shared" si="57"/>
        <v>0</v>
      </c>
      <c r="DL137" s="62">
        <f t="shared" si="58"/>
        <v>0</v>
      </c>
      <c r="DM137" s="62">
        <f t="shared" si="37"/>
        <v>0</v>
      </c>
      <c r="DN137" s="64" t="str">
        <f t="shared" si="59"/>
        <v/>
      </c>
      <c r="DO137" s="252" t="b">
        <f t="shared" si="32"/>
        <v>0</v>
      </c>
      <c r="DP137" s="188"/>
      <c r="DS137" s="62">
        <f>IF('SERVIÇOS EXECUTADOS'!$F137=0,0,(COUNTIF('SERVIÇOS EXECUTADOS'!$I137:$DH137,DS$10)/'SERVIÇOS EXECUTADOS'!$F137*100))</f>
        <v>0</v>
      </c>
      <c r="DT137" s="62">
        <f>IF('SERVIÇOS EXECUTADOS'!$F137=0,0,(COUNTIF('SERVIÇOS EXECUTADOS'!$I137:$DH137,DT$10)/'SERVIÇOS EXECUTADOS'!$F137*100))</f>
        <v>0</v>
      </c>
      <c r="DU137" s="62">
        <f>IF('SERVIÇOS EXECUTADOS'!$F137=0,0,(COUNTIF('SERVIÇOS EXECUTADOS'!$I137:$DH137,DU$10)/'SERVIÇOS EXECUTADOS'!$F137*100))</f>
        <v>0</v>
      </c>
      <c r="DV137" s="62">
        <f>IF('SERVIÇOS EXECUTADOS'!$F137=0,0,(COUNTIF('SERVIÇOS EXECUTADOS'!$I137:$DH137,DV$10)/'SERVIÇOS EXECUTADOS'!$F137*100))</f>
        <v>0</v>
      </c>
      <c r="DW137" s="62">
        <f>IF('SERVIÇOS EXECUTADOS'!$F137=0,0,(COUNTIF('SERVIÇOS EXECUTADOS'!$I137:$DH137,DW$10)/'SERVIÇOS EXECUTADOS'!$F137*100))</f>
        <v>0</v>
      </c>
      <c r="DX137" s="62">
        <f>IF('SERVIÇOS EXECUTADOS'!$F137=0,0,(COUNTIF('SERVIÇOS EXECUTADOS'!$I137:$DH137,DX$10)/'SERVIÇOS EXECUTADOS'!$F137*100))</f>
        <v>0</v>
      </c>
      <c r="DY137" s="62">
        <f>IF('SERVIÇOS EXECUTADOS'!$F137=0,0,(COUNTIF('SERVIÇOS EXECUTADOS'!$I137:$DH137,DY$10)/'SERVIÇOS EXECUTADOS'!$F137*100))</f>
        <v>0</v>
      </c>
      <c r="DZ137" s="62">
        <f>IF('SERVIÇOS EXECUTADOS'!$F137=0,0,(COUNTIF('SERVIÇOS EXECUTADOS'!$I137:$DH137,DZ$10)/'SERVIÇOS EXECUTADOS'!$F137*100))</f>
        <v>0</v>
      </c>
      <c r="EA137" s="62">
        <f>IF('SERVIÇOS EXECUTADOS'!$F137=0,0,(COUNTIF('SERVIÇOS EXECUTADOS'!$I137:$DH137,EA$10)/'SERVIÇOS EXECUTADOS'!$F137*100))</f>
        <v>0</v>
      </c>
      <c r="EB137" s="62">
        <f>IF('SERVIÇOS EXECUTADOS'!$F137=0,0,(COUNTIF('SERVIÇOS EXECUTADOS'!$I137:$DH137,EB$10)/'SERVIÇOS EXECUTADOS'!$F137*100))</f>
        <v>0</v>
      </c>
      <c r="EC137" s="62">
        <f>IF('SERVIÇOS EXECUTADOS'!$F137=0,0,(COUNTIF('SERVIÇOS EXECUTADOS'!$I137:$DH137,EC$10)/'SERVIÇOS EXECUTADOS'!$F137*100))</f>
        <v>0</v>
      </c>
      <c r="ED137" s="62">
        <f>IF('SERVIÇOS EXECUTADOS'!$F137=0,0,(COUNTIF('SERVIÇOS EXECUTADOS'!$I137:$DH137,ED$10)/'SERVIÇOS EXECUTADOS'!$F137*100))</f>
        <v>0</v>
      </c>
      <c r="EE137" s="62">
        <f>IF('SERVIÇOS EXECUTADOS'!$F137=0,0,(COUNTIF('SERVIÇOS EXECUTADOS'!$I137:$DH137,EE$10)/'SERVIÇOS EXECUTADOS'!$F137*100))</f>
        <v>0</v>
      </c>
      <c r="EF137" s="62">
        <f>IF('SERVIÇOS EXECUTADOS'!$F137=0,0,(COUNTIF('SERVIÇOS EXECUTADOS'!$I137:$DH137,EF$10)/'SERVIÇOS EXECUTADOS'!$F137*100))</f>
        <v>0</v>
      </c>
      <c r="EG137" s="62">
        <f>IF('SERVIÇOS EXECUTADOS'!$F137=0,0,(COUNTIF('SERVIÇOS EXECUTADOS'!$I137:$DH137,EG$10)/'SERVIÇOS EXECUTADOS'!$F137*100))</f>
        <v>0</v>
      </c>
      <c r="EH137" s="62">
        <f>IF('SERVIÇOS EXECUTADOS'!$F137=0,0,(COUNTIF('SERVIÇOS EXECUTADOS'!$I137:$DH137,EH$10)/'SERVIÇOS EXECUTADOS'!$F137*100))</f>
        <v>0</v>
      </c>
      <c r="EI137" s="62">
        <f>IF('SERVIÇOS EXECUTADOS'!$F137=0,0,(COUNTIF('SERVIÇOS EXECUTADOS'!$I137:$DH137,EI$10)/'SERVIÇOS EXECUTADOS'!$F137*100))</f>
        <v>0</v>
      </c>
      <c r="EJ137" s="62">
        <f>IF('SERVIÇOS EXECUTADOS'!$F137=0,0,(COUNTIF('SERVIÇOS EXECUTADOS'!$I137:$DH137,EJ$10)/'SERVIÇOS EXECUTADOS'!$F137*100))</f>
        <v>0</v>
      </c>
      <c r="EK137" s="62">
        <f>IF('SERVIÇOS EXECUTADOS'!$F137=0,0,(COUNTIF('SERVIÇOS EXECUTADOS'!$I137:$DH137,EK$10)/'SERVIÇOS EXECUTADOS'!$F137*100))</f>
        <v>0</v>
      </c>
      <c r="EL137" s="62">
        <f>IF('SERVIÇOS EXECUTADOS'!$F137=0,0,(COUNTIF('SERVIÇOS EXECUTADOS'!$I137:$DH137,EL$10)/'SERVIÇOS EXECUTADOS'!$F137*100))</f>
        <v>0</v>
      </c>
      <c r="EM137" s="62">
        <f>IF('SERVIÇOS EXECUTADOS'!$F137=0,0,(COUNTIF('SERVIÇOS EXECUTADOS'!$I137:$DH137,EM$10)/'SERVIÇOS EXECUTADOS'!$F137*100))</f>
        <v>0</v>
      </c>
      <c r="EN137" s="62">
        <f>IF('SERVIÇOS EXECUTADOS'!$F137=0,0,(COUNTIF('SERVIÇOS EXECUTADOS'!$I137:$DH137,EN$10)/'SERVIÇOS EXECUTADOS'!$F137*100))</f>
        <v>0</v>
      </c>
      <c r="EO137" s="62">
        <f>IF('SERVIÇOS EXECUTADOS'!$F137=0,0,(COUNTIF('SERVIÇOS EXECUTADOS'!$I137:$DH137,EO$10)/'SERVIÇOS EXECUTADOS'!$F137*100))</f>
        <v>0</v>
      </c>
      <c r="EP137" s="62">
        <f>IF('SERVIÇOS EXECUTADOS'!$F137=0,0,(COUNTIF('SERVIÇOS EXECUTADOS'!$I137:$DH137,EP$10)/'SERVIÇOS EXECUTADOS'!$F137*100))</f>
        <v>0</v>
      </c>
      <c r="EQ137" s="62">
        <f>IF('SERVIÇOS EXECUTADOS'!$F137=0,0,(COUNTIF('SERVIÇOS EXECUTADOS'!$I137:$DH137,EQ$10)/'SERVIÇOS EXECUTADOS'!$F137*100))</f>
        <v>0</v>
      </c>
      <c r="ER137" s="62">
        <f>IF('SERVIÇOS EXECUTADOS'!$F137=0,0,(COUNTIF('SERVIÇOS EXECUTADOS'!$I137:$DH137,ER$10)/'SERVIÇOS EXECUTADOS'!$F137*100))</f>
        <v>0</v>
      </c>
      <c r="ES137" s="62">
        <f>IF('SERVIÇOS EXECUTADOS'!$F137=0,0,(COUNTIF('SERVIÇOS EXECUTADOS'!$I137:$DH137,ES$10)/'SERVIÇOS EXECUTADOS'!$F137*100))</f>
        <v>0</v>
      </c>
      <c r="ET137" s="62">
        <f>IF('SERVIÇOS EXECUTADOS'!$F137=0,0,(COUNTIF('SERVIÇOS EXECUTADOS'!$I137:$DH137,ET$10)/'SERVIÇOS EXECUTADOS'!$F137*100))</f>
        <v>0</v>
      </c>
      <c r="EU137" s="62">
        <f>IF('SERVIÇOS EXECUTADOS'!$F137=0,0,(COUNTIF('SERVIÇOS EXECUTADOS'!$I137:$DH137,EU$10)/'SERVIÇOS EXECUTADOS'!$F137*100))</f>
        <v>0</v>
      </c>
      <c r="EV137" s="62">
        <f>IF('SERVIÇOS EXECUTADOS'!$F137=0,0,(COUNTIF('SERVIÇOS EXECUTADOS'!$I137:$DH137,EV$10)/'SERVIÇOS EXECUTADOS'!$F137*100))</f>
        <v>0</v>
      </c>
      <c r="EW137" s="62">
        <f>IF('SERVIÇOS EXECUTADOS'!$F137=0,0,(COUNTIF('SERVIÇOS EXECUTADOS'!$I137:$DH137,EW$10)/'SERVIÇOS EXECUTADOS'!$F137*100))</f>
        <v>0</v>
      </c>
    </row>
    <row r="138" spans="1:153" ht="12" customHeight="1" outlineLevel="2">
      <c r="A138" s="1"/>
      <c r="B138" s="197" t="s">
        <v>220</v>
      </c>
      <c r="C138" s="196" t="s">
        <v>226</v>
      </c>
      <c r="D138" s="486"/>
      <c r="E138" s="192">
        <f t="shared" si="31"/>
        <v>0</v>
      </c>
      <c r="F138" s="489"/>
      <c r="G138" s="272" t="s">
        <v>147</v>
      </c>
      <c r="H138" s="131">
        <f t="shared" si="39"/>
        <v>0</v>
      </c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9"/>
      <c r="BS138" s="59"/>
      <c r="BT138" s="59"/>
      <c r="BU138" s="59"/>
      <c r="BV138" s="59"/>
      <c r="BW138" s="59"/>
      <c r="BX138" s="59"/>
      <c r="BY138" s="59"/>
      <c r="BZ138" s="59"/>
      <c r="CA138" s="59"/>
      <c r="CB138" s="59"/>
      <c r="CC138" s="59"/>
      <c r="CD138" s="59"/>
      <c r="CE138" s="59"/>
      <c r="CF138" s="59"/>
      <c r="CG138" s="59"/>
      <c r="CH138" s="59"/>
      <c r="CI138" s="59"/>
      <c r="CJ138" s="59"/>
      <c r="CK138" s="59"/>
      <c r="CL138" s="59"/>
      <c r="CM138" s="59"/>
      <c r="CN138" s="59"/>
      <c r="CO138" s="59"/>
      <c r="CP138" s="59"/>
      <c r="CQ138" s="59"/>
      <c r="CR138" s="59"/>
      <c r="CS138" s="59"/>
      <c r="CT138" s="59"/>
      <c r="CU138" s="59"/>
      <c r="CV138" s="59"/>
      <c r="CW138" s="59"/>
      <c r="CX138" s="59"/>
      <c r="CY138" s="59"/>
      <c r="CZ138" s="59"/>
      <c r="DA138" s="59"/>
      <c r="DB138" s="59"/>
      <c r="DC138" s="59"/>
      <c r="DD138" s="59"/>
      <c r="DE138" s="59"/>
      <c r="DF138" s="59"/>
      <c r="DG138" s="59"/>
      <c r="DH138" s="59"/>
      <c r="DI138" s="60">
        <f t="shared" si="55"/>
        <v>0</v>
      </c>
      <c r="DJ138" s="61">
        <f t="shared" si="56"/>
        <v>0</v>
      </c>
      <c r="DK138" s="61">
        <f t="shared" si="57"/>
        <v>0</v>
      </c>
      <c r="DL138" s="62">
        <f t="shared" si="58"/>
        <v>0</v>
      </c>
      <c r="DM138" s="62">
        <f t="shared" si="37"/>
        <v>0</v>
      </c>
      <c r="DN138" s="64" t="str">
        <f t="shared" si="59"/>
        <v/>
      </c>
      <c r="DO138" s="252" t="b">
        <f t="shared" si="32"/>
        <v>0</v>
      </c>
      <c r="DP138" s="188"/>
      <c r="DS138" s="62">
        <f>IF('SERVIÇOS EXECUTADOS'!$F138=0,0,(COUNTIF('SERVIÇOS EXECUTADOS'!$I138:$DH138,DS$10)/'SERVIÇOS EXECUTADOS'!$F138*100))</f>
        <v>0</v>
      </c>
      <c r="DT138" s="62">
        <f>IF('SERVIÇOS EXECUTADOS'!$F138=0,0,(COUNTIF('SERVIÇOS EXECUTADOS'!$I138:$DH138,DT$10)/'SERVIÇOS EXECUTADOS'!$F138*100))</f>
        <v>0</v>
      </c>
      <c r="DU138" s="62">
        <f>IF('SERVIÇOS EXECUTADOS'!$F138=0,0,(COUNTIF('SERVIÇOS EXECUTADOS'!$I138:$DH138,DU$10)/'SERVIÇOS EXECUTADOS'!$F138*100))</f>
        <v>0</v>
      </c>
      <c r="DV138" s="62">
        <f>IF('SERVIÇOS EXECUTADOS'!$F138=0,0,(COUNTIF('SERVIÇOS EXECUTADOS'!$I138:$DH138,DV$10)/'SERVIÇOS EXECUTADOS'!$F138*100))</f>
        <v>0</v>
      </c>
      <c r="DW138" s="62">
        <f>IF('SERVIÇOS EXECUTADOS'!$F138=0,0,(COUNTIF('SERVIÇOS EXECUTADOS'!$I138:$DH138,DW$10)/'SERVIÇOS EXECUTADOS'!$F138*100))</f>
        <v>0</v>
      </c>
      <c r="DX138" s="62">
        <f>IF('SERVIÇOS EXECUTADOS'!$F138=0,0,(COUNTIF('SERVIÇOS EXECUTADOS'!$I138:$DH138,DX$10)/'SERVIÇOS EXECUTADOS'!$F138*100))</f>
        <v>0</v>
      </c>
      <c r="DY138" s="62">
        <f>IF('SERVIÇOS EXECUTADOS'!$F138=0,0,(COUNTIF('SERVIÇOS EXECUTADOS'!$I138:$DH138,DY$10)/'SERVIÇOS EXECUTADOS'!$F138*100))</f>
        <v>0</v>
      </c>
      <c r="DZ138" s="62">
        <f>IF('SERVIÇOS EXECUTADOS'!$F138=0,0,(COUNTIF('SERVIÇOS EXECUTADOS'!$I138:$DH138,DZ$10)/'SERVIÇOS EXECUTADOS'!$F138*100))</f>
        <v>0</v>
      </c>
      <c r="EA138" s="62">
        <f>IF('SERVIÇOS EXECUTADOS'!$F138=0,0,(COUNTIF('SERVIÇOS EXECUTADOS'!$I138:$DH138,EA$10)/'SERVIÇOS EXECUTADOS'!$F138*100))</f>
        <v>0</v>
      </c>
      <c r="EB138" s="62">
        <f>IF('SERVIÇOS EXECUTADOS'!$F138=0,0,(COUNTIF('SERVIÇOS EXECUTADOS'!$I138:$DH138,EB$10)/'SERVIÇOS EXECUTADOS'!$F138*100))</f>
        <v>0</v>
      </c>
      <c r="EC138" s="62">
        <f>IF('SERVIÇOS EXECUTADOS'!$F138=0,0,(COUNTIF('SERVIÇOS EXECUTADOS'!$I138:$DH138,EC$10)/'SERVIÇOS EXECUTADOS'!$F138*100))</f>
        <v>0</v>
      </c>
      <c r="ED138" s="62">
        <f>IF('SERVIÇOS EXECUTADOS'!$F138=0,0,(COUNTIF('SERVIÇOS EXECUTADOS'!$I138:$DH138,ED$10)/'SERVIÇOS EXECUTADOS'!$F138*100))</f>
        <v>0</v>
      </c>
      <c r="EE138" s="62">
        <f>IF('SERVIÇOS EXECUTADOS'!$F138=0,0,(COUNTIF('SERVIÇOS EXECUTADOS'!$I138:$DH138,EE$10)/'SERVIÇOS EXECUTADOS'!$F138*100))</f>
        <v>0</v>
      </c>
      <c r="EF138" s="62">
        <f>IF('SERVIÇOS EXECUTADOS'!$F138=0,0,(COUNTIF('SERVIÇOS EXECUTADOS'!$I138:$DH138,EF$10)/'SERVIÇOS EXECUTADOS'!$F138*100))</f>
        <v>0</v>
      </c>
      <c r="EG138" s="62">
        <f>IF('SERVIÇOS EXECUTADOS'!$F138=0,0,(COUNTIF('SERVIÇOS EXECUTADOS'!$I138:$DH138,EG$10)/'SERVIÇOS EXECUTADOS'!$F138*100))</f>
        <v>0</v>
      </c>
      <c r="EH138" s="62">
        <f>IF('SERVIÇOS EXECUTADOS'!$F138=0,0,(COUNTIF('SERVIÇOS EXECUTADOS'!$I138:$DH138,EH$10)/'SERVIÇOS EXECUTADOS'!$F138*100))</f>
        <v>0</v>
      </c>
      <c r="EI138" s="62">
        <f>IF('SERVIÇOS EXECUTADOS'!$F138=0,0,(COUNTIF('SERVIÇOS EXECUTADOS'!$I138:$DH138,EI$10)/'SERVIÇOS EXECUTADOS'!$F138*100))</f>
        <v>0</v>
      </c>
      <c r="EJ138" s="62">
        <f>IF('SERVIÇOS EXECUTADOS'!$F138=0,0,(COUNTIF('SERVIÇOS EXECUTADOS'!$I138:$DH138,EJ$10)/'SERVIÇOS EXECUTADOS'!$F138*100))</f>
        <v>0</v>
      </c>
      <c r="EK138" s="62">
        <f>IF('SERVIÇOS EXECUTADOS'!$F138=0,0,(COUNTIF('SERVIÇOS EXECUTADOS'!$I138:$DH138,EK$10)/'SERVIÇOS EXECUTADOS'!$F138*100))</f>
        <v>0</v>
      </c>
      <c r="EL138" s="62">
        <f>IF('SERVIÇOS EXECUTADOS'!$F138=0,0,(COUNTIF('SERVIÇOS EXECUTADOS'!$I138:$DH138,EL$10)/'SERVIÇOS EXECUTADOS'!$F138*100))</f>
        <v>0</v>
      </c>
      <c r="EM138" s="62">
        <f>IF('SERVIÇOS EXECUTADOS'!$F138=0,0,(COUNTIF('SERVIÇOS EXECUTADOS'!$I138:$DH138,EM$10)/'SERVIÇOS EXECUTADOS'!$F138*100))</f>
        <v>0</v>
      </c>
      <c r="EN138" s="62">
        <f>IF('SERVIÇOS EXECUTADOS'!$F138=0,0,(COUNTIF('SERVIÇOS EXECUTADOS'!$I138:$DH138,EN$10)/'SERVIÇOS EXECUTADOS'!$F138*100))</f>
        <v>0</v>
      </c>
      <c r="EO138" s="62">
        <f>IF('SERVIÇOS EXECUTADOS'!$F138=0,0,(COUNTIF('SERVIÇOS EXECUTADOS'!$I138:$DH138,EO$10)/'SERVIÇOS EXECUTADOS'!$F138*100))</f>
        <v>0</v>
      </c>
      <c r="EP138" s="62">
        <f>IF('SERVIÇOS EXECUTADOS'!$F138=0,0,(COUNTIF('SERVIÇOS EXECUTADOS'!$I138:$DH138,EP$10)/'SERVIÇOS EXECUTADOS'!$F138*100))</f>
        <v>0</v>
      </c>
      <c r="EQ138" s="62">
        <f>IF('SERVIÇOS EXECUTADOS'!$F138=0,0,(COUNTIF('SERVIÇOS EXECUTADOS'!$I138:$DH138,EQ$10)/'SERVIÇOS EXECUTADOS'!$F138*100))</f>
        <v>0</v>
      </c>
      <c r="ER138" s="62">
        <f>IF('SERVIÇOS EXECUTADOS'!$F138=0,0,(COUNTIF('SERVIÇOS EXECUTADOS'!$I138:$DH138,ER$10)/'SERVIÇOS EXECUTADOS'!$F138*100))</f>
        <v>0</v>
      </c>
      <c r="ES138" s="62">
        <f>IF('SERVIÇOS EXECUTADOS'!$F138=0,0,(COUNTIF('SERVIÇOS EXECUTADOS'!$I138:$DH138,ES$10)/'SERVIÇOS EXECUTADOS'!$F138*100))</f>
        <v>0</v>
      </c>
      <c r="ET138" s="62">
        <f>IF('SERVIÇOS EXECUTADOS'!$F138=0,0,(COUNTIF('SERVIÇOS EXECUTADOS'!$I138:$DH138,ET$10)/'SERVIÇOS EXECUTADOS'!$F138*100))</f>
        <v>0</v>
      </c>
      <c r="EU138" s="62">
        <f>IF('SERVIÇOS EXECUTADOS'!$F138=0,0,(COUNTIF('SERVIÇOS EXECUTADOS'!$I138:$DH138,EU$10)/'SERVIÇOS EXECUTADOS'!$F138*100))</f>
        <v>0</v>
      </c>
      <c r="EV138" s="62">
        <f>IF('SERVIÇOS EXECUTADOS'!$F138=0,0,(COUNTIF('SERVIÇOS EXECUTADOS'!$I138:$DH138,EV$10)/'SERVIÇOS EXECUTADOS'!$F138*100))</f>
        <v>0</v>
      </c>
      <c r="EW138" s="62">
        <f>IF('SERVIÇOS EXECUTADOS'!$F138=0,0,(COUNTIF('SERVIÇOS EXECUTADOS'!$I138:$DH138,EW$10)/'SERVIÇOS EXECUTADOS'!$F138*100))</f>
        <v>0</v>
      </c>
    </row>
    <row r="139" spans="1:153" ht="12" customHeight="1" outlineLevel="2">
      <c r="A139" s="1"/>
      <c r="B139" s="197" t="s">
        <v>216</v>
      </c>
      <c r="C139" s="196" t="s">
        <v>227</v>
      </c>
      <c r="D139" s="486"/>
      <c r="E139" s="192">
        <f t="shared" si="31"/>
        <v>0</v>
      </c>
      <c r="F139" s="489"/>
      <c r="G139" s="272" t="s">
        <v>147</v>
      </c>
      <c r="H139" s="131">
        <f t="shared" si="39"/>
        <v>0</v>
      </c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59"/>
      <c r="BX139" s="59"/>
      <c r="BY139" s="59"/>
      <c r="BZ139" s="59"/>
      <c r="CA139" s="59"/>
      <c r="CB139" s="59"/>
      <c r="CC139" s="59"/>
      <c r="CD139" s="59"/>
      <c r="CE139" s="59"/>
      <c r="CF139" s="59"/>
      <c r="CG139" s="59"/>
      <c r="CH139" s="59"/>
      <c r="CI139" s="59"/>
      <c r="CJ139" s="59"/>
      <c r="CK139" s="59"/>
      <c r="CL139" s="59"/>
      <c r="CM139" s="59"/>
      <c r="CN139" s="59"/>
      <c r="CO139" s="59"/>
      <c r="CP139" s="59"/>
      <c r="CQ139" s="59"/>
      <c r="CR139" s="59"/>
      <c r="CS139" s="59"/>
      <c r="CT139" s="59"/>
      <c r="CU139" s="59"/>
      <c r="CV139" s="59"/>
      <c r="CW139" s="59"/>
      <c r="CX139" s="59"/>
      <c r="CY139" s="59"/>
      <c r="CZ139" s="59"/>
      <c r="DA139" s="59"/>
      <c r="DB139" s="59"/>
      <c r="DC139" s="59"/>
      <c r="DD139" s="59"/>
      <c r="DE139" s="59"/>
      <c r="DF139" s="59"/>
      <c r="DG139" s="59"/>
      <c r="DH139" s="59"/>
      <c r="DI139" s="60">
        <f t="shared" si="55"/>
        <v>0</v>
      </c>
      <c r="DJ139" s="61">
        <f t="shared" si="56"/>
        <v>0</v>
      </c>
      <c r="DK139" s="61">
        <f t="shared" si="57"/>
        <v>0</v>
      </c>
      <c r="DL139" s="62">
        <f t="shared" si="58"/>
        <v>0</v>
      </c>
      <c r="DM139" s="62">
        <f t="shared" si="37"/>
        <v>0</v>
      </c>
      <c r="DN139" s="64" t="str">
        <f t="shared" si="59"/>
        <v/>
      </c>
      <c r="DO139" s="252" t="b">
        <f t="shared" si="32"/>
        <v>0</v>
      </c>
      <c r="DP139" s="188"/>
      <c r="DS139" s="62">
        <f>IF('SERVIÇOS EXECUTADOS'!$F139=0,0,(COUNTIF('SERVIÇOS EXECUTADOS'!$I139:$DH139,DS$10)/'SERVIÇOS EXECUTADOS'!$F139*100))</f>
        <v>0</v>
      </c>
      <c r="DT139" s="62">
        <f>IF('SERVIÇOS EXECUTADOS'!$F139=0,0,(COUNTIF('SERVIÇOS EXECUTADOS'!$I139:$DH139,DT$10)/'SERVIÇOS EXECUTADOS'!$F139*100))</f>
        <v>0</v>
      </c>
      <c r="DU139" s="62">
        <f>IF('SERVIÇOS EXECUTADOS'!$F139=0,0,(COUNTIF('SERVIÇOS EXECUTADOS'!$I139:$DH139,DU$10)/'SERVIÇOS EXECUTADOS'!$F139*100))</f>
        <v>0</v>
      </c>
      <c r="DV139" s="62">
        <f>IF('SERVIÇOS EXECUTADOS'!$F139=0,0,(COUNTIF('SERVIÇOS EXECUTADOS'!$I139:$DH139,DV$10)/'SERVIÇOS EXECUTADOS'!$F139*100))</f>
        <v>0</v>
      </c>
      <c r="DW139" s="62">
        <f>IF('SERVIÇOS EXECUTADOS'!$F139=0,0,(COUNTIF('SERVIÇOS EXECUTADOS'!$I139:$DH139,DW$10)/'SERVIÇOS EXECUTADOS'!$F139*100))</f>
        <v>0</v>
      </c>
      <c r="DX139" s="62">
        <f>IF('SERVIÇOS EXECUTADOS'!$F139=0,0,(COUNTIF('SERVIÇOS EXECUTADOS'!$I139:$DH139,DX$10)/'SERVIÇOS EXECUTADOS'!$F139*100))</f>
        <v>0</v>
      </c>
      <c r="DY139" s="62">
        <f>IF('SERVIÇOS EXECUTADOS'!$F139=0,0,(COUNTIF('SERVIÇOS EXECUTADOS'!$I139:$DH139,DY$10)/'SERVIÇOS EXECUTADOS'!$F139*100))</f>
        <v>0</v>
      </c>
      <c r="DZ139" s="62">
        <f>IF('SERVIÇOS EXECUTADOS'!$F139=0,0,(COUNTIF('SERVIÇOS EXECUTADOS'!$I139:$DH139,DZ$10)/'SERVIÇOS EXECUTADOS'!$F139*100))</f>
        <v>0</v>
      </c>
      <c r="EA139" s="62">
        <f>IF('SERVIÇOS EXECUTADOS'!$F139=0,0,(COUNTIF('SERVIÇOS EXECUTADOS'!$I139:$DH139,EA$10)/'SERVIÇOS EXECUTADOS'!$F139*100))</f>
        <v>0</v>
      </c>
      <c r="EB139" s="62">
        <f>IF('SERVIÇOS EXECUTADOS'!$F139=0,0,(COUNTIF('SERVIÇOS EXECUTADOS'!$I139:$DH139,EB$10)/'SERVIÇOS EXECUTADOS'!$F139*100))</f>
        <v>0</v>
      </c>
      <c r="EC139" s="62">
        <f>IF('SERVIÇOS EXECUTADOS'!$F139=0,0,(COUNTIF('SERVIÇOS EXECUTADOS'!$I139:$DH139,EC$10)/'SERVIÇOS EXECUTADOS'!$F139*100))</f>
        <v>0</v>
      </c>
      <c r="ED139" s="62">
        <f>IF('SERVIÇOS EXECUTADOS'!$F139=0,0,(COUNTIF('SERVIÇOS EXECUTADOS'!$I139:$DH139,ED$10)/'SERVIÇOS EXECUTADOS'!$F139*100))</f>
        <v>0</v>
      </c>
      <c r="EE139" s="62">
        <f>IF('SERVIÇOS EXECUTADOS'!$F139=0,0,(COUNTIF('SERVIÇOS EXECUTADOS'!$I139:$DH139,EE$10)/'SERVIÇOS EXECUTADOS'!$F139*100))</f>
        <v>0</v>
      </c>
      <c r="EF139" s="62">
        <f>IF('SERVIÇOS EXECUTADOS'!$F139=0,0,(COUNTIF('SERVIÇOS EXECUTADOS'!$I139:$DH139,EF$10)/'SERVIÇOS EXECUTADOS'!$F139*100))</f>
        <v>0</v>
      </c>
      <c r="EG139" s="62">
        <f>IF('SERVIÇOS EXECUTADOS'!$F139=0,0,(COUNTIF('SERVIÇOS EXECUTADOS'!$I139:$DH139,EG$10)/'SERVIÇOS EXECUTADOS'!$F139*100))</f>
        <v>0</v>
      </c>
      <c r="EH139" s="62">
        <f>IF('SERVIÇOS EXECUTADOS'!$F139=0,0,(COUNTIF('SERVIÇOS EXECUTADOS'!$I139:$DH139,EH$10)/'SERVIÇOS EXECUTADOS'!$F139*100))</f>
        <v>0</v>
      </c>
      <c r="EI139" s="62">
        <f>IF('SERVIÇOS EXECUTADOS'!$F139=0,0,(COUNTIF('SERVIÇOS EXECUTADOS'!$I139:$DH139,EI$10)/'SERVIÇOS EXECUTADOS'!$F139*100))</f>
        <v>0</v>
      </c>
      <c r="EJ139" s="62">
        <f>IF('SERVIÇOS EXECUTADOS'!$F139=0,0,(COUNTIF('SERVIÇOS EXECUTADOS'!$I139:$DH139,EJ$10)/'SERVIÇOS EXECUTADOS'!$F139*100))</f>
        <v>0</v>
      </c>
      <c r="EK139" s="62">
        <f>IF('SERVIÇOS EXECUTADOS'!$F139=0,0,(COUNTIF('SERVIÇOS EXECUTADOS'!$I139:$DH139,EK$10)/'SERVIÇOS EXECUTADOS'!$F139*100))</f>
        <v>0</v>
      </c>
      <c r="EL139" s="62">
        <f>IF('SERVIÇOS EXECUTADOS'!$F139=0,0,(COUNTIF('SERVIÇOS EXECUTADOS'!$I139:$DH139,EL$10)/'SERVIÇOS EXECUTADOS'!$F139*100))</f>
        <v>0</v>
      </c>
      <c r="EM139" s="62">
        <f>IF('SERVIÇOS EXECUTADOS'!$F139=0,0,(COUNTIF('SERVIÇOS EXECUTADOS'!$I139:$DH139,EM$10)/'SERVIÇOS EXECUTADOS'!$F139*100))</f>
        <v>0</v>
      </c>
      <c r="EN139" s="62">
        <f>IF('SERVIÇOS EXECUTADOS'!$F139=0,0,(COUNTIF('SERVIÇOS EXECUTADOS'!$I139:$DH139,EN$10)/'SERVIÇOS EXECUTADOS'!$F139*100))</f>
        <v>0</v>
      </c>
      <c r="EO139" s="62">
        <f>IF('SERVIÇOS EXECUTADOS'!$F139=0,0,(COUNTIF('SERVIÇOS EXECUTADOS'!$I139:$DH139,EO$10)/'SERVIÇOS EXECUTADOS'!$F139*100))</f>
        <v>0</v>
      </c>
      <c r="EP139" s="62">
        <f>IF('SERVIÇOS EXECUTADOS'!$F139=0,0,(COUNTIF('SERVIÇOS EXECUTADOS'!$I139:$DH139,EP$10)/'SERVIÇOS EXECUTADOS'!$F139*100))</f>
        <v>0</v>
      </c>
      <c r="EQ139" s="62">
        <f>IF('SERVIÇOS EXECUTADOS'!$F139=0,0,(COUNTIF('SERVIÇOS EXECUTADOS'!$I139:$DH139,EQ$10)/'SERVIÇOS EXECUTADOS'!$F139*100))</f>
        <v>0</v>
      </c>
      <c r="ER139" s="62">
        <f>IF('SERVIÇOS EXECUTADOS'!$F139=0,0,(COUNTIF('SERVIÇOS EXECUTADOS'!$I139:$DH139,ER$10)/'SERVIÇOS EXECUTADOS'!$F139*100))</f>
        <v>0</v>
      </c>
      <c r="ES139" s="62">
        <f>IF('SERVIÇOS EXECUTADOS'!$F139=0,0,(COUNTIF('SERVIÇOS EXECUTADOS'!$I139:$DH139,ES$10)/'SERVIÇOS EXECUTADOS'!$F139*100))</f>
        <v>0</v>
      </c>
      <c r="ET139" s="62">
        <f>IF('SERVIÇOS EXECUTADOS'!$F139=0,0,(COUNTIF('SERVIÇOS EXECUTADOS'!$I139:$DH139,ET$10)/'SERVIÇOS EXECUTADOS'!$F139*100))</f>
        <v>0</v>
      </c>
      <c r="EU139" s="62">
        <f>IF('SERVIÇOS EXECUTADOS'!$F139=0,0,(COUNTIF('SERVIÇOS EXECUTADOS'!$I139:$DH139,EU$10)/'SERVIÇOS EXECUTADOS'!$F139*100))</f>
        <v>0</v>
      </c>
      <c r="EV139" s="62">
        <f>IF('SERVIÇOS EXECUTADOS'!$F139=0,0,(COUNTIF('SERVIÇOS EXECUTADOS'!$I139:$DH139,EV$10)/'SERVIÇOS EXECUTADOS'!$F139*100))</f>
        <v>0</v>
      </c>
      <c r="EW139" s="62">
        <f>IF('SERVIÇOS EXECUTADOS'!$F139=0,0,(COUNTIF('SERVIÇOS EXECUTADOS'!$I139:$DH139,EW$10)/'SERVIÇOS EXECUTADOS'!$F139*100))</f>
        <v>0</v>
      </c>
    </row>
    <row r="140" spans="1:153" ht="12" customHeight="1" outlineLevel="2">
      <c r="A140" s="1"/>
      <c r="B140" s="197" t="s">
        <v>218</v>
      </c>
      <c r="C140" s="196" t="s">
        <v>228</v>
      </c>
      <c r="D140" s="486"/>
      <c r="E140" s="192">
        <f t="shared" si="31"/>
        <v>0</v>
      </c>
      <c r="F140" s="489"/>
      <c r="G140" s="272" t="s">
        <v>147</v>
      </c>
      <c r="H140" s="131">
        <f t="shared" si="39"/>
        <v>0</v>
      </c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59"/>
      <c r="CB140" s="59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  <c r="CM140" s="59"/>
      <c r="CN140" s="59"/>
      <c r="CO140" s="59"/>
      <c r="CP140" s="59"/>
      <c r="CQ140" s="59"/>
      <c r="CR140" s="59"/>
      <c r="CS140" s="59"/>
      <c r="CT140" s="59"/>
      <c r="CU140" s="59"/>
      <c r="CV140" s="59"/>
      <c r="CW140" s="59"/>
      <c r="CX140" s="59"/>
      <c r="CY140" s="59"/>
      <c r="CZ140" s="59"/>
      <c r="DA140" s="59"/>
      <c r="DB140" s="59"/>
      <c r="DC140" s="59"/>
      <c r="DD140" s="59"/>
      <c r="DE140" s="59"/>
      <c r="DF140" s="59"/>
      <c r="DG140" s="59"/>
      <c r="DH140" s="59"/>
      <c r="DI140" s="60">
        <f t="shared" si="55"/>
        <v>0</v>
      </c>
      <c r="DJ140" s="61">
        <f t="shared" si="56"/>
        <v>0</v>
      </c>
      <c r="DK140" s="61">
        <f t="shared" si="57"/>
        <v>0</v>
      </c>
      <c r="DL140" s="62">
        <f t="shared" si="58"/>
        <v>0</v>
      </c>
      <c r="DM140" s="62">
        <f t="shared" si="37"/>
        <v>0</v>
      </c>
      <c r="DN140" s="64" t="str">
        <f t="shared" si="59"/>
        <v/>
      </c>
      <c r="DO140" s="252" t="b">
        <f t="shared" si="32"/>
        <v>0</v>
      </c>
      <c r="DP140" s="188"/>
      <c r="DS140" s="62">
        <f>IF('SERVIÇOS EXECUTADOS'!$F140=0,0,(COUNTIF('SERVIÇOS EXECUTADOS'!$I140:$DH140,DS$10)/'SERVIÇOS EXECUTADOS'!$F140*100))</f>
        <v>0</v>
      </c>
      <c r="DT140" s="62">
        <f>IF('SERVIÇOS EXECUTADOS'!$F140=0,0,(COUNTIF('SERVIÇOS EXECUTADOS'!$I140:$DH140,DT$10)/'SERVIÇOS EXECUTADOS'!$F140*100))</f>
        <v>0</v>
      </c>
      <c r="DU140" s="62">
        <f>IF('SERVIÇOS EXECUTADOS'!$F140=0,0,(COUNTIF('SERVIÇOS EXECUTADOS'!$I140:$DH140,DU$10)/'SERVIÇOS EXECUTADOS'!$F140*100))</f>
        <v>0</v>
      </c>
      <c r="DV140" s="62">
        <f>IF('SERVIÇOS EXECUTADOS'!$F140=0,0,(COUNTIF('SERVIÇOS EXECUTADOS'!$I140:$DH140,DV$10)/'SERVIÇOS EXECUTADOS'!$F140*100))</f>
        <v>0</v>
      </c>
      <c r="DW140" s="62">
        <f>IF('SERVIÇOS EXECUTADOS'!$F140=0,0,(COUNTIF('SERVIÇOS EXECUTADOS'!$I140:$DH140,DW$10)/'SERVIÇOS EXECUTADOS'!$F140*100))</f>
        <v>0</v>
      </c>
      <c r="DX140" s="62">
        <f>IF('SERVIÇOS EXECUTADOS'!$F140=0,0,(COUNTIF('SERVIÇOS EXECUTADOS'!$I140:$DH140,DX$10)/'SERVIÇOS EXECUTADOS'!$F140*100))</f>
        <v>0</v>
      </c>
      <c r="DY140" s="62">
        <f>IF('SERVIÇOS EXECUTADOS'!$F140=0,0,(COUNTIF('SERVIÇOS EXECUTADOS'!$I140:$DH140,DY$10)/'SERVIÇOS EXECUTADOS'!$F140*100))</f>
        <v>0</v>
      </c>
      <c r="DZ140" s="62">
        <f>IF('SERVIÇOS EXECUTADOS'!$F140=0,0,(COUNTIF('SERVIÇOS EXECUTADOS'!$I140:$DH140,DZ$10)/'SERVIÇOS EXECUTADOS'!$F140*100))</f>
        <v>0</v>
      </c>
      <c r="EA140" s="62">
        <f>IF('SERVIÇOS EXECUTADOS'!$F140=0,0,(COUNTIF('SERVIÇOS EXECUTADOS'!$I140:$DH140,EA$10)/'SERVIÇOS EXECUTADOS'!$F140*100))</f>
        <v>0</v>
      </c>
      <c r="EB140" s="62">
        <f>IF('SERVIÇOS EXECUTADOS'!$F140=0,0,(COUNTIF('SERVIÇOS EXECUTADOS'!$I140:$DH140,EB$10)/'SERVIÇOS EXECUTADOS'!$F140*100))</f>
        <v>0</v>
      </c>
      <c r="EC140" s="62">
        <f>IF('SERVIÇOS EXECUTADOS'!$F140=0,0,(COUNTIF('SERVIÇOS EXECUTADOS'!$I140:$DH140,EC$10)/'SERVIÇOS EXECUTADOS'!$F140*100))</f>
        <v>0</v>
      </c>
      <c r="ED140" s="62">
        <f>IF('SERVIÇOS EXECUTADOS'!$F140=0,0,(COUNTIF('SERVIÇOS EXECUTADOS'!$I140:$DH140,ED$10)/'SERVIÇOS EXECUTADOS'!$F140*100))</f>
        <v>0</v>
      </c>
      <c r="EE140" s="62">
        <f>IF('SERVIÇOS EXECUTADOS'!$F140=0,0,(COUNTIF('SERVIÇOS EXECUTADOS'!$I140:$DH140,EE$10)/'SERVIÇOS EXECUTADOS'!$F140*100))</f>
        <v>0</v>
      </c>
      <c r="EF140" s="62">
        <f>IF('SERVIÇOS EXECUTADOS'!$F140=0,0,(COUNTIF('SERVIÇOS EXECUTADOS'!$I140:$DH140,EF$10)/'SERVIÇOS EXECUTADOS'!$F140*100))</f>
        <v>0</v>
      </c>
      <c r="EG140" s="62">
        <f>IF('SERVIÇOS EXECUTADOS'!$F140=0,0,(COUNTIF('SERVIÇOS EXECUTADOS'!$I140:$DH140,EG$10)/'SERVIÇOS EXECUTADOS'!$F140*100))</f>
        <v>0</v>
      </c>
      <c r="EH140" s="62">
        <f>IF('SERVIÇOS EXECUTADOS'!$F140=0,0,(COUNTIF('SERVIÇOS EXECUTADOS'!$I140:$DH140,EH$10)/'SERVIÇOS EXECUTADOS'!$F140*100))</f>
        <v>0</v>
      </c>
      <c r="EI140" s="62">
        <f>IF('SERVIÇOS EXECUTADOS'!$F140=0,0,(COUNTIF('SERVIÇOS EXECUTADOS'!$I140:$DH140,EI$10)/'SERVIÇOS EXECUTADOS'!$F140*100))</f>
        <v>0</v>
      </c>
      <c r="EJ140" s="62">
        <f>IF('SERVIÇOS EXECUTADOS'!$F140=0,0,(COUNTIF('SERVIÇOS EXECUTADOS'!$I140:$DH140,EJ$10)/'SERVIÇOS EXECUTADOS'!$F140*100))</f>
        <v>0</v>
      </c>
      <c r="EK140" s="62">
        <f>IF('SERVIÇOS EXECUTADOS'!$F140=0,0,(COUNTIF('SERVIÇOS EXECUTADOS'!$I140:$DH140,EK$10)/'SERVIÇOS EXECUTADOS'!$F140*100))</f>
        <v>0</v>
      </c>
      <c r="EL140" s="62">
        <f>IF('SERVIÇOS EXECUTADOS'!$F140=0,0,(COUNTIF('SERVIÇOS EXECUTADOS'!$I140:$DH140,EL$10)/'SERVIÇOS EXECUTADOS'!$F140*100))</f>
        <v>0</v>
      </c>
      <c r="EM140" s="62">
        <f>IF('SERVIÇOS EXECUTADOS'!$F140=0,0,(COUNTIF('SERVIÇOS EXECUTADOS'!$I140:$DH140,EM$10)/'SERVIÇOS EXECUTADOS'!$F140*100))</f>
        <v>0</v>
      </c>
      <c r="EN140" s="62">
        <f>IF('SERVIÇOS EXECUTADOS'!$F140=0,0,(COUNTIF('SERVIÇOS EXECUTADOS'!$I140:$DH140,EN$10)/'SERVIÇOS EXECUTADOS'!$F140*100))</f>
        <v>0</v>
      </c>
      <c r="EO140" s="62">
        <f>IF('SERVIÇOS EXECUTADOS'!$F140=0,0,(COUNTIF('SERVIÇOS EXECUTADOS'!$I140:$DH140,EO$10)/'SERVIÇOS EXECUTADOS'!$F140*100))</f>
        <v>0</v>
      </c>
      <c r="EP140" s="62">
        <f>IF('SERVIÇOS EXECUTADOS'!$F140=0,0,(COUNTIF('SERVIÇOS EXECUTADOS'!$I140:$DH140,EP$10)/'SERVIÇOS EXECUTADOS'!$F140*100))</f>
        <v>0</v>
      </c>
      <c r="EQ140" s="62">
        <f>IF('SERVIÇOS EXECUTADOS'!$F140=0,0,(COUNTIF('SERVIÇOS EXECUTADOS'!$I140:$DH140,EQ$10)/'SERVIÇOS EXECUTADOS'!$F140*100))</f>
        <v>0</v>
      </c>
      <c r="ER140" s="62">
        <f>IF('SERVIÇOS EXECUTADOS'!$F140=0,0,(COUNTIF('SERVIÇOS EXECUTADOS'!$I140:$DH140,ER$10)/'SERVIÇOS EXECUTADOS'!$F140*100))</f>
        <v>0</v>
      </c>
      <c r="ES140" s="62">
        <f>IF('SERVIÇOS EXECUTADOS'!$F140=0,0,(COUNTIF('SERVIÇOS EXECUTADOS'!$I140:$DH140,ES$10)/'SERVIÇOS EXECUTADOS'!$F140*100))</f>
        <v>0</v>
      </c>
      <c r="ET140" s="62">
        <f>IF('SERVIÇOS EXECUTADOS'!$F140=0,0,(COUNTIF('SERVIÇOS EXECUTADOS'!$I140:$DH140,ET$10)/'SERVIÇOS EXECUTADOS'!$F140*100))</f>
        <v>0</v>
      </c>
      <c r="EU140" s="62">
        <f>IF('SERVIÇOS EXECUTADOS'!$F140=0,0,(COUNTIF('SERVIÇOS EXECUTADOS'!$I140:$DH140,EU$10)/'SERVIÇOS EXECUTADOS'!$F140*100))</f>
        <v>0</v>
      </c>
      <c r="EV140" s="62">
        <f>IF('SERVIÇOS EXECUTADOS'!$F140=0,0,(COUNTIF('SERVIÇOS EXECUTADOS'!$I140:$DH140,EV$10)/'SERVIÇOS EXECUTADOS'!$F140*100))</f>
        <v>0</v>
      </c>
      <c r="EW140" s="62">
        <f>IF('SERVIÇOS EXECUTADOS'!$F140=0,0,(COUNTIF('SERVIÇOS EXECUTADOS'!$I140:$DH140,EW$10)/'SERVIÇOS EXECUTADOS'!$F140*100))</f>
        <v>0</v>
      </c>
    </row>
    <row r="141" spans="1:153" ht="12" customHeight="1" outlineLevel="2">
      <c r="A141" s="1"/>
      <c r="B141" s="197" t="s">
        <v>220</v>
      </c>
      <c r="C141" s="196"/>
      <c r="D141" s="486"/>
      <c r="E141" s="192">
        <f t="shared" si="31"/>
        <v>0</v>
      </c>
      <c r="F141" s="489"/>
      <c r="G141" s="272" t="s">
        <v>147</v>
      </c>
      <c r="H141" s="131">
        <f t="shared" si="39"/>
        <v>0</v>
      </c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V141" s="59"/>
      <c r="BW141" s="59"/>
      <c r="BX141" s="59"/>
      <c r="BY141" s="59"/>
      <c r="BZ141" s="59"/>
      <c r="CA141" s="59"/>
      <c r="CB141" s="59"/>
      <c r="CC141" s="59"/>
      <c r="CD141" s="59"/>
      <c r="CE141" s="59"/>
      <c r="CF141" s="59"/>
      <c r="CG141" s="59"/>
      <c r="CH141" s="59"/>
      <c r="CI141" s="59"/>
      <c r="CJ141" s="59"/>
      <c r="CK141" s="59"/>
      <c r="CL141" s="59"/>
      <c r="CM141" s="59"/>
      <c r="CN141" s="59"/>
      <c r="CO141" s="59"/>
      <c r="CP141" s="59"/>
      <c r="CQ141" s="59"/>
      <c r="CR141" s="59"/>
      <c r="CS141" s="59"/>
      <c r="CT141" s="59"/>
      <c r="CU141" s="59"/>
      <c r="CV141" s="59"/>
      <c r="CW141" s="59"/>
      <c r="CX141" s="59"/>
      <c r="CY141" s="59"/>
      <c r="CZ141" s="59"/>
      <c r="DA141" s="59"/>
      <c r="DB141" s="59"/>
      <c r="DC141" s="59"/>
      <c r="DD141" s="59"/>
      <c r="DE141" s="59"/>
      <c r="DF141" s="59"/>
      <c r="DG141" s="59"/>
      <c r="DH141" s="59"/>
      <c r="DI141" s="60">
        <f t="shared" si="55"/>
        <v>0</v>
      </c>
      <c r="DJ141" s="61">
        <f t="shared" si="56"/>
        <v>0</v>
      </c>
      <c r="DK141" s="61">
        <f t="shared" si="57"/>
        <v>0</v>
      </c>
      <c r="DL141" s="62">
        <f t="shared" si="58"/>
        <v>0</v>
      </c>
      <c r="DM141" s="62">
        <f t="shared" si="37"/>
        <v>0</v>
      </c>
      <c r="DN141" s="64" t="str">
        <f t="shared" si="59"/>
        <v/>
      </c>
      <c r="DO141" s="252" t="b">
        <f t="shared" si="32"/>
        <v>0</v>
      </c>
      <c r="DP141" s="188"/>
      <c r="DS141" s="62">
        <f>IF('SERVIÇOS EXECUTADOS'!$F141=0,0,(COUNTIF('SERVIÇOS EXECUTADOS'!$I141:$DH141,DS$10)/'SERVIÇOS EXECUTADOS'!$F141*100))</f>
        <v>0</v>
      </c>
      <c r="DT141" s="62">
        <f>IF('SERVIÇOS EXECUTADOS'!$F141=0,0,(COUNTIF('SERVIÇOS EXECUTADOS'!$I141:$DH141,DT$10)/'SERVIÇOS EXECUTADOS'!$F141*100))</f>
        <v>0</v>
      </c>
      <c r="DU141" s="62">
        <f>IF('SERVIÇOS EXECUTADOS'!$F141=0,0,(COUNTIF('SERVIÇOS EXECUTADOS'!$I141:$DH141,DU$10)/'SERVIÇOS EXECUTADOS'!$F141*100))</f>
        <v>0</v>
      </c>
      <c r="DV141" s="62">
        <f>IF('SERVIÇOS EXECUTADOS'!$F141=0,0,(COUNTIF('SERVIÇOS EXECUTADOS'!$I141:$DH141,DV$10)/'SERVIÇOS EXECUTADOS'!$F141*100))</f>
        <v>0</v>
      </c>
      <c r="DW141" s="62">
        <f>IF('SERVIÇOS EXECUTADOS'!$F141=0,0,(COUNTIF('SERVIÇOS EXECUTADOS'!$I141:$DH141,DW$10)/'SERVIÇOS EXECUTADOS'!$F141*100))</f>
        <v>0</v>
      </c>
      <c r="DX141" s="62">
        <f>IF('SERVIÇOS EXECUTADOS'!$F141=0,0,(COUNTIF('SERVIÇOS EXECUTADOS'!$I141:$DH141,DX$10)/'SERVIÇOS EXECUTADOS'!$F141*100))</f>
        <v>0</v>
      </c>
      <c r="DY141" s="62">
        <f>IF('SERVIÇOS EXECUTADOS'!$F141=0,0,(COUNTIF('SERVIÇOS EXECUTADOS'!$I141:$DH141,DY$10)/'SERVIÇOS EXECUTADOS'!$F141*100))</f>
        <v>0</v>
      </c>
      <c r="DZ141" s="62">
        <f>IF('SERVIÇOS EXECUTADOS'!$F141=0,0,(COUNTIF('SERVIÇOS EXECUTADOS'!$I141:$DH141,DZ$10)/'SERVIÇOS EXECUTADOS'!$F141*100))</f>
        <v>0</v>
      </c>
      <c r="EA141" s="62">
        <f>IF('SERVIÇOS EXECUTADOS'!$F141=0,0,(COUNTIF('SERVIÇOS EXECUTADOS'!$I141:$DH141,EA$10)/'SERVIÇOS EXECUTADOS'!$F141*100))</f>
        <v>0</v>
      </c>
      <c r="EB141" s="62">
        <f>IF('SERVIÇOS EXECUTADOS'!$F141=0,0,(COUNTIF('SERVIÇOS EXECUTADOS'!$I141:$DH141,EB$10)/'SERVIÇOS EXECUTADOS'!$F141*100))</f>
        <v>0</v>
      </c>
      <c r="EC141" s="62">
        <f>IF('SERVIÇOS EXECUTADOS'!$F141=0,0,(COUNTIF('SERVIÇOS EXECUTADOS'!$I141:$DH141,EC$10)/'SERVIÇOS EXECUTADOS'!$F141*100))</f>
        <v>0</v>
      </c>
      <c r="ED141" s="62">
        <f>IF('SERVIÇOS EXECUTADOS'!$F141=0,0,(COUNTIF('SERVIÇOS EXECUTADOS'!$I141:$DH141,ED$10)/'SERVIÇOS EXECUTADOS'!$F141*100))</f>
        <v>0</v>
      </c>
      <c r="EE141" s="62">
        <f>IF('SERVIÇOS EXECUTADOS'!$F141=0,0,(COUNTIF('SERVIÇOS EXECUTADOS'!$I141:$DH141,EE$10)/'SERVIÇOS EXECUTADOS'!$F141*100))</f>
        <v>0</v>
      </c>
      <c r="EF141" s="62">
        <f>IF('SERVIÇOS EXECUTADOS'!$F141=0,0,(COUNTIF('SERVIÇOS EXECUTADOS'!$I141:$DH141,EF$10)/'SERVIÇOS EXECUTADOS'!$F141*100))</f>
        <v>0</v>
      </c>
      <c r="EG141" s="62">
        <f>IF('SERVIÇOS EXECUTADOS'!$F141=0,0,(COUNTIF('SERVIÇOS EXECUTADOS'!$I141:$DH141,EG$10)/'SERVIÇOS EXECUTADOS'!$F141*100))</f>
        <v>0</v>
      </c>
      <c r="EH141" s="62">
        <f>IF('SERVIÇOS EXECUTADOS'!$F141=0,0,(COUNTIF('SERVIÇOS EXECUTADOS'!$I141:$DH141,EH$10)/'SERVIÇOS EXECUTADOS'!$F141*100))</f>
        <v>0</v>
      </c>
      <c r="EI141" s="62">
        <f>IF('SERVIÇOS EXECUTADOS'!$F141=0,0,(COUNTIF('SERVIÇOS EXECUTADOS'!$I141:$DH141,EI$10)/'SERVIÇOS EXECUTADOS'!$F141*100))</f>
        <v>0</v>
      </c>
      <c r="EJ141" s="62">
        <f>IF('SERVIÇOS EXECUTADOS'!$F141=0,0,(COUNTIF('SERVIÇOS EXECUTADOS'!$I141:$DH141,EJ$10)/'SERVIÇOS EXECUTADOS'!$F141*100))</f>
        <v>0</v>
      </c>
      <c r="EK141" s="62">
        <f>IF('SERVIÇOS EXECUTADOS'!$F141=0,0,(COUNTIF('SERVIÇOS EXECUTADOS'!$I141:$DH141,EK$10)/'SERVIÇOS EXECUTADOS'!$F141*100))</f>
        <v>0</v>
      </c>
      <c r="EL141" s="62">
        <f>IF('SERVIÇOS EXECUTADOS'!$F141=0,0,(COUNTIF('SERVIÇOS EXECUTADOS'!$I141:$DH141,EL$10)/'SERVIÇOS EXECUTADOS'!$F141*100))</f>
        <v>0</v>
      </c>
      <c r="EM141" s="62">
        <f>IF('SERVIÇOS EXECUTADOS'!$F141=0,0,(COUNTIF('SERVIÇOS EXECUTADOS'!$I141:$DH141,EM$10)/'SERVIÇOS EXECUTADOS'!$F141*100))</f>
        <v>0</v>
      </c>
      <c r="EN141" s="62">
        <f>IF('SERVIÇOS EXECUTADOS'!$F141=0,0,(COUNTIF('SERVIÇOS EXECUTADOS'!$I141:$DH141,EN$10)/'SERVIÇOS EXECUTADOS'!$F141*100))</f>
        <v>0</v>
      </c>
      <c r="EO141" s="62">
        <f>IF('SERVIÇOS EXECUTADOS'!$F141=0,0,(COUNTIF('SERVIÇOS EXECUTADOS'!$I141:$DH141,EO$10)/'SERVIÇOS EXECUTADOS'!$F141*100))</f>
        <v>0</v>
      </c>
      <c r="EP141" s="62">
        <f>IF('SERVIÇOS EXECUTADOS'!$F141=0,0,(COUNTIF('SERVIÇOS EXECUTADOS'!$I141:$DH141,EP$10)/'SERVIÇOS EXECUTADOS'!$F141*100))</f>
        <v>0</v>
      </c>
      <c r="EQ141" s="62">
        <f>IF('SERVIÇOS EXECUTADOS'!$F141=0,0,(COUNTIF('SERVIÇOS EXECUTADOS'!$I141:$DH141,EQ$10)/'SERVIÇOS EXECUTADOS'!$F141*100))</f>
        <v>0</v>
      </c>
      <c r="ER141" s="62">
        <f>IF('SERVIÇOS EXECUTADOS'!$F141=0,0,(COUNTIF('SERVIÇOS EXECUTADOS'!$I141:$DH141,ER$10)/'SERVIÇOS EXECUTADOS'!$F141*100))</f>
        <v>0</v>
      </c>
      <c r="ES141" s="62">
        <f>IF('SERVIÇOS EXECUTADOS'!$F141=0,0,(COUNTIF('SERVIÇOS EXECUTADOS'!$I141:$DH141,ES$10)/'SERVIÇOS EXECUTADOS'!$F141*100))</f>
        <v>0</v>
      </c>
      <c r="ET141" s="62">
        <f>IF('SERVIÇOS EXECUTADOS'!$F141=0,0,(COUNTIF('SERVIÇOS EXECUTADOS'!$I141:$DH141,ET$10)/'SERVIÇOS EXECUTADOS'!$F141*100))</f>
        <v>0</v>
      </c>
      <c r="EU141" s="62">
        <f>IF('SERVIÇOS EXECUTADOS'!$F141=0,0,(COUNTIF('SERVIÇOS EXECUTADOS'!$I141:$DH141,EU$10)/'SERVIÇOS EXECUTADOS'!$F141*100))</f>
        <v>0</v>
      </c>
      <c r="EV141" s="62">
        <f>IF('SERVIÇOS EXECUTADOS'!$F141=0,0,(COUNTIF('SERVIÇOS EXECUTADOS'!$I141:$DH141,EV$10)/'SERVIÇOS EXECUTADOS'!$F141*100))</f>
        <v>0</v>
      </c>
      <c r="EW141" s="62">
        <f>IF('SERVIÇOS EXECUTADOS'!$F141=0,0,(COUNTIF('SERVIÇOS EXECUTADOS'!$I141:$DH141,EW$10)/'SERVIÇOS EXECUTADOS'!$F141*100))</f>
        <v>0</v>
      </c>
    </row>
    <row r="142" spans="1:153" ht="12" customHeight="1" outlineLevel="2">
      <c r="A142" s="1"/>
      <c r="B142" s="197" t="s">
        <v>229</v>
      </c>
      <c r="C142" s="196"/>
      <c r="D142" s="486"/>
      <c r="E142" s="192">
        <f t="shared" ref="E142:E205" si="60">IF(D142=0,0,(D142/$D$401)*100)</f>
        <v>0</v>
      </c>
      <c r="F142" s="489"/>
      <c r="G142" s="271" t="s">
        <v>122</v>
      </c>
      <c r="H142" s="132">
        <f t="shared" si="39"/>
        <v>0</v>
      </c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  <c r="CX142" s="59"/>
      <c r="CY142" s="59"/>
      <c r="CZ142" s="59"/>
      <c r="DA142" s="59"/>
      <c r="DB142" s="59"/>
      <c r="DC142" s="59"/>
      <c r="DD142" s="59"/>
      <c r="DE142" s="59"/>
      <c r="DF142" s="59"/>
      <c r="DG142" s="59"/>
      <c r="DH142" s="59"/>
      <c r="DI142" s="60">
        <f t="shared" si="55"/>
        <v>0</v>
      </c>
      <c r="DJ142" s="61">
        <f t="shared" si="56"/>
        <v>0</v>
      </c>
      <c r="DK142" s="61">
        <f t="shared" si="57"/>
        <v>0</v>
      </c>
      <c r="DL142" s="62">
        <f t="shared" si="58"/>
        <v>0</v>
      </c>
      <c r="DM142" s="62">
        <f t="shared" si="37"/>
        <v>0</v>
      </c>
      <c r="DN142" s="64" t="str">
        <f t="shared" si="59"/>
        <v/>
      </c>
      <c r="DO142" s="252" t="b">
        <f t="shared" ref="DO142:DO205" si="61">DN142=E142</f>
        <v>0</v>
      </c>
      <c r="DP142" s="188"/>
      <c r="DS142" s="62">
        <f>IF('SERVIÇOS EXECUTADOS'!$F142=0,0,(COUNTIF('SERVIÇOS EXECUTADOS'!$I142:$DH142,DS$10)/'SERVIÇOS EXECUTADOS'!$F142*100))</f>
        <v>0</v>
      </c>
      <c r="DT142" s="62">
        <f>IF('SERVIÇOS EXECUTADOS'!$F142=0,0,(COUNTIF('SERVIÇOS EXECUTADOS'!$I142:$DH142,DT$10)/'SERVIÇOS EXECUTADOS'!$F142*100))</f>
        <v>0</v>
      </c>
      <c r="DU142" s="62">
        <f>IF('SERVIÇOS EXECUTADOS'!$F142=0,0,(COUNTIF('SERVIÇOS EXECUTADOS'!$I142:$DH142,DU$10)/'SERVIÇOS EXECUTADOS'!$F142*100))</f>
        <v>0</v>
      </c>
      <c r="DV142" s="62">
        <f>IF('SERVIÇOS EXECUTADOS'!$F142=0,0,(COUNTIF('SERVIÇOS EXECUTADOS'!$I142:$DH142,DV$10)/'SERVIÇOS EXECUTADOS'!$F142*100))</f>
        <v>0</v>
      </c>
      <c r="DW142" s="62">
        <f>IF('SERVIÇOS EXECUTADOS'!$F142=0,0,(COUNTIF('SERVIÇOS EXECUTADOS'!$I142:$DH142,DW$10)/'SERVIÇOS EXECUTADOS'!$F142*100))</f>
        <v>0</v>
      </c>
      <c r="DX142" s="62">
        <f>IF('SERVIÇOS EXECUTADOS'!$F142=0,0,(COUNTIF('SERVIÇOS EXECUTADOS'!$I142:$DH142,DX$10)/'SERVIÇOS EXECUTADOS'!$F142*100))</f>
        <v>0</v>
      </c>
      <c r="DY142" s="62">
        <f>IF('SERVIÇOS EXECUTADOS'!$F142=0,0,(COUNTIF('SERVIÇOS EXECUTADOS'!$I142:$DH142,DY$10)/'SERVIÇOS EXECUTADOS'!$F142*100))</f>
        <v>0</v>
      </c>
      <c r="DZ142" s="62">
        <f>IF('SERVIÇOS EXECUTADOS'!$F142=0,0,(COUNTIF('SERVIÇOS EXECUTADOS'!$I142:$DH142,DZ$10)/'SERVIÇOS EXECUTADOS'!$F142*100))</f>
        <v>0</v>
      </c>
      <c r="EA142" s="62">
        <f>IF('SERVIÇOS EXECUTADOS'!$F142=0,0,(COUNTIF('SERVIÇOS EXECUTADOS'!$I142:$DH142,EA$10)/'SERVIÇOS EXECUTADOS'!$F142*100))</f>
        <v>0</v>
      </c>
      <c r="EB142" s="62">
        <f>IF('SERVIÇOS EXECUTADOS'!$F142=0,0,(COUNTIF('SERVIÇOS EXECUTADOS'!$I142:$DH142,EB$10)/'SERVIÇOS EXECUTADOS'!$F142*100))</f>
        <v>0</v>
      </c>
      <c r="EC142" s="62">
        <f>IF('SERVIÇOS EXECUTADOS'!$F142=0,0,(COUNTIF('SERVIÇOS EXECUTADOS'!$I142:$DH142,EC$10)/'SERVIÇOS EXECUTADOS'!$F142*100))</f>
        <v>0</v>
      </c>
      <c r="ED142" s="62">
        <f>IF('SERVIÇOS EXECUTADOS'!$F142=0,0,(COUNTIF('SERVIÇOS EXECUTADOS'!$I142:$DH142,ED$10)/'SERVIÇOS EXECUTADOS'!$F142*100))</f>
        <v>0</v>
      </c>
      <c r="EE142" s="62">
        <f>IF('SERVIÇOS EXECUTADOS'!$F142=0,0,(COUNTIF('SERVIÇOS EXECUTADOS'!$I142:$DH142,EE$10)/'SERVIÇOS EXECUTADOS'!$F142*100))</f>
        <v>0</v>
      </c>
      <c r="EF142" s="62">
        <f>IF('SERVIÇOS EXECUTADOS'!$F142=0,0,(COUNTIF('SERVIÇOS EXECUTADOS'!$I142:$DH142,EF$10)/'SERVIÇOS EXECUTADOS'!$F142*100))</f>
        <v>0</v>
      </c>
      <c r="EG142" s="62">
        <f>IF('SERVIÇOS EXECUTADOS'!$F142=0,0,(COUNTIF('SERVIÇOS EXECUTADOS'!$I142:$DH142,EG$10)/'SERVIÇOS EXECUTADOS'!$F142*100))</f>
        <v>0</v>
      </c>
      <c r="EH142" s="62">
        <f>IF('SERVIÇOS EXECUTADOS'!$F142=0,0,(COUNTIF('SERVIÇOS EXECUTADOS'!$I142:$DH142,EH$10)/'SERVIÇOS EXECUTADOS'!$F142*100))</f>
        <v>0</v>
      </c>
      <c r="EI142" s="62">
        <f>IF('SERVIÇOS EXECUTADOS'!$F142=0,0,(COUNTIF('SERVIÇOS EXECUTADOS'!$I142:$DH142,EI$10)/'SERVIÇOS EXECUTADOS'!$F142*100))</f>
        <v>0</v>
      </c>
      <c r="EJ142" s="62">
        <f>IF('SERVIÇOS EXECUTADOS'!$F142=0,0,(COUNTIF('SERVIÇOS EXECUTADOS'!$I142:$DH142,EJ$10)/'SERVIÇOS EXECUTADOS'!$F142*100))</f>
        <v>0</v>
      </c>
      <c r="EK142" s="62">
        <f>IF('SERVIÇOS EXECUTADOS'!$F142=0,0,(COUNTIF('SERVIÇOS EXECUTADOS'!$I142:$DH142,EK$10)/'SERVIÇOS EXECUTADOS'!$F142*100))</f>
        <v>0</v>
      </c>
      <c r="EL142" s="62">
        <f>IF('SERVIÇOS EXECUTADOS'!$F142=0,0,(COUNTIF('SERVIÇOS EXECUTADOS'!$I142:$DH142,EL$10)/'SERVIÇOS EXECUTADOS'!$F142*100))</f>
        <v>0</v>
      </c>
      <c r="EM142" s="62">
        <f>IF('SERVIÇOS EXECUTADOS'!$F142=0,0,(COUNTIF('SERVIÇOS EXECUTADOS'!$I142:$DH142,EM$10)/'SERVIÇOS EXECUTADOS'!$F142*100))</f>
        <v>0</v>
      </c>
      <c r="EN142" s="62">
        <f>IF('SERVIÇOS EXECUTADOS'!$F142=0,0,(COUNTIF('SERVIÇOS EXECUTADOS'!$I142:$DH142,EN$10)/'SERVIÇOS EXECUTADOS'!$F142*100))</f>
        <v>0</v>
      </c>
      <c r="EO142" s="62">
        <f>IF('SERVIÇOS EXECUTADOS'!$F142=0,0,(COUNTIF('SERVIÇOS EXECUTADOS'!$I142:$DH142,EO$10)/'SERVIÇOS EXECUTADOS'!$F142*100))</f>
        <v>0</v>
      </c>
      <c r="EP142" s="62">
        <f>IF('SERVIÇOS EXECUTADOS'!$F142=0,0,(COUNTIF('SERVIÇOS EXECUTADOS'!$I142:$DH142,EP$10)/'SERVIÇOS EXECUTADOS'!$F142*100))</f>
        <v>0</v>
      </c>
      <c r="EQ142" s="62">
        <f>IF('SERVIÇOS EXECUTADOS'!$F142=0,0,(COUNTIF('SERVIÇOS EXECUTADOS'!$I142:$DH142,EQ$10)/'SERVIÇOS EXECUTADOS'!$F142*100))</f>
        <v>0</v>
      </c>
      <c r="ER142" s="62">
        <f>IF('SERVIÇOS EXECUTADOS'!$F142=0,0,(COUNTIF('SERVIÇOS EXECUTADOS'!$I142:$DH142,ER$10)/'SERVIÇOS EXECUTADOS'!$F142*100))</f>
        <v>0</v>
      </c>
      <c r="ES142" s="62">
        <f>IF('SERVIÇOS EXECUTADOS'!$F142=0,0,(COUNTIF('SERVIÇOS EXECUTADOS'!$I142:$DH142,ES$10)/'SERVIÇOS EXECUTADOS'!$F142*100))</f>
        <v>0</v>
      </c>
      <c r="ET142" s="62">
        <f>IF('SERVIÇOS EXECUTADOS'!$F142=0,0,(COUNTIF('SERVIÇOS EXECUTADOS'!$I142:$DH142,ET$10)/'SERVIÇOS EXECUTADOS'!$F142*100))</f>
        <v>0</v>
      </c>
      <c r="EU142" s="62">
        <f>IF('SERVIÇOS EXECUTADOS'!$F142=0,0,(COUNTIF('SERVIÇOS EXECUTADOS'!$I142:$DH142,EU$10)/'SERVIÇOS EXECUTADOS'!$F142*100))</f>
        <v>0</v>
      </c>
      <c r="EV142" s="62">
        <f>IF('SERVIÇOS EXECUTADOS'!$F142=0,0,(COUNTIF('SERVIÇOS EXECUTADOS'!$I142:$DH142,EV$10)/'SERVIÇOS EXECUTADOS'!$F142*100))</f>
        <v>0</v>
      </c>
      <c r="EW142" s="62">
        <f>IF('SERVIÇOS EXECUTADOS'!$F142=0,0,(COUNTIF('SERVIÇOS EXECUTADOS'!$I142:$DH142,EW$10)/'SERVIÇOS EXECUTADOS'!$F142*100))</f>
        <v>0</v>
      </c>
    </row>
    <row r="143" spans="1:153" ht="12" customHeight="1" outlineLevel="1">
      <c r="A143" s="1"/>
      <c r="B143" s="305" t="s">
        <v>230</v>
      </c>
      <c r="C143" s="306" t="s">
        <v>231</v>
      </c>
      <c r="D143" s="307">
        <f>SUM(D144:D155)</f>
        <v>0</v>
      </c>
      <c r="E143" s="308">
        <f t="shared" si="60"/>
        <v>0</v>
      </c>
      <c r="F143" s="312"/>
      <c r="G143" s="312"/>
      <c r="H143" s="312">
        <f t="shared" si="39"/>
        <v>0</v>
      </c>
      <c r="I143" s="310"/>
      <c r="J143" s="310"/>
      <c r="K143" s="310"/>
      <c r="L143" s="310"/>
      <c r="M143" s="310"/>
      <c r="N143" s="310"/>
      <c r="O143" s="310"/>
      <c r="P143" s="310"/>
      <c r="Q143" s="310"/>
      <c r="R143" s="310"/>
      <c r="S143" s="310"/>
      <c r="T143" s="310"/>
      <c r="U143" s="310"/>
      <c r="V143" s="310"/>
      <c r="W143" s="310"/>
      <c r="X143" s="310"/>
      <c r="Y143" s="310"/>
      <c r="Z143" s="310"/>
      <c r="AA143" s="310"/>
      <c r="AB143" s="310"/>
      <c r="AC143" s="310"/>
      <c r="AD143" s="310"/>
      <c r="AE143" s="310"/>
      <c r="AF143" s="310"/>
      <c r="AG143" s="310"/>
      <c r="AH143" s="310"/>
      <c r="AI143" s="310"/>
      <c r="AJ143" s="310"/>
      <c r="AK143" s="310"/>
      <c r="AL143" s="310"/>
      <c r="AM143" s="310"/>
      <c r="AN143" s="310"/>
      <c r="AO143" s="310"/>
      <c r="AP143" s="310"/>
      <c r="AQ143" s="310"/>
      <c r="AR143" s="310"/>
      <c r="AS143" s="310"/>
      <c r="AT143" s="310"/>
      <c r="AU143" s="310"/>
      <c r="AV143" s="310"/>
      <c r="AW143" s="310"/>
      <c r="AX143" s="310"/>
      <c r="AY143" s="310"/>
      <c r="AZ143" s="310"/>
      <c r="BA143" s="310"/>
      <c r="BB143" s="310"/>
      <c r="BC143" s="310"/>
      <c r="BD143" s="310"/>
      <c r="BE143" s="310"/>
      <c r="BF143" s="310"/>
      <c r="BG143" s="310"/>
      <c r="BH143" s="310"/>
      <c r="BI143" s="310"/>
      <c r="BJ143" s="310"/>
      <c r="BK143" s="310"/>
      <c r="BL143" s="310"/>
      <c r="BM143" s="310"/>
      <c r="BN143" s="310"/>
      <c r="BO143" s="310"/>
      <c r="BP143" s="310"/>
      <c r="BQ143" s="310"/>
      <c r="BR143" s="310"/>
      <c r="BS143" s="310"/>
      <c r="BT143" s="310"/>
      <c r="BU143" s="310"/>
      <c r="BV143" s="310"/>
      <c r="BW143" s="310"/>
      <c r="BX143" s="310"/>
      <c r="BY143" s="310"/>
      <c r="BZ143" s="310"/>
      <c r="CA143" s="310"/>
      <c r="CB143" s="310"/>
      <c r="CC143" s="310"/>
      <c r="CD143" s="310"/>
      <c r="CE143" s="310"/>
      <c r="CF143" s="310"/>
      <c r="CG143" s="310"/>
      <c r="CH143" s="310"/>
      <c r="CI143" s="310"/>
      <c r="CJ143" s="310"/>
      <c r="CK143" s="310"/>
      <c r="CL143" s="310"/>
      <c r="CM143" s="310"/>
      <c r="CN143" s="310"/>
      <c r="CO143" s="310"/>
      <c r="CP143" s="310"/>
      <c r="CQ143" s="310"/>
      <c r="CR143" s="310"/>
      <c r="CS143" s="310"/>
      <c r="CT143" s="310"/>
      <c r="CU143" s="310"/>
      <c r="CV143" s="310"/>
      <c r="CW143" s="310"/>
      <c r="CX143" s="310"/>
      <c r="CY143" s="310"/>
      <c r="CZ143" s="310"/>
      <c r="DA143" s="310"/>
      <c r="DB143" s="310"/>
      <c r="DC143" s="310"/>
      <c r="DD143" s="310"/>
      <c r="DE143" s="310"/>
      <c r="DF143" s="310"/>
      <c r="DG143" s="310"/>
      <c r="DH143" s="310"/>
      <c r="DI143" s="311"/>
      <c r="DJ143" s="312"/>
      <c r="DK143" s="309"/>
      <c r="DL143" s="313"/>
      <c r="DM143" s="313">
        <f t="shared" si="37"/>
        <v>0</v>
      </c>
      <c r="DN143" s="350">
        <f>SUM(DN144:DN159)</f>
        <v>0</v>
      </c>
      <c r="DO143" s="314" t="b">
        <f t="shared" si="61"/>
        <v>1</v>
      </c>
      <c r="DP143" s="316"/>
      <c r="DQ143" s="316"/>
      <c r="DR143" s="316"/>
      <c r="DS143" s="317">
        <f>IF('SERVIÇOS EXECUTADOS'!$F143=0,0,(COUNTIF('SERVIÇOS EXECUTADOS'!$I143:$DH143,DS$10)/'SERVIÇOS EXECUTADOS'!$F143*100))</f>
        <v>0</v>
      </c>
      <c r="DT143" s="317">
        <f>IF('SERVIÇOS EXECUTADOS'!$F143=0,0,(COUNTIF('SERVIÇOS EXECUTADOS'!$I143:$DH143,DT$10)/'SERVIÇOS EXECUTADOS'!$F143*100))</f>
        <v>0</v>
      </c>
      <c r="DU143" s="317">
        <f>IF('SERVIÇOS EXECUTADOS'!$F143=0,0,(COUNTIF('SERVIÇOS EXECUTADOS'!$I143:$DH143,DU$10)/'SERVIÇOS EXECUTADOS'!$F143*100))</f>
        <v>0</v>
      </c>
      <c r="DV143" s="317">
        <f>IF('SERVIÇOS EXECUTADOS'!$F143=0,0,(COUNTIF('SERVIÇOS EXECUTADOS'!$I143:$DH143,DV$10)/'SERVIÇOS EXECUTADOS'!$F143*100))</f>
        <v>0</v>
      </c>
      <c r="DW143" s="317">
        <f>IF('SERVIÇOS EXECUTADOS'!$F143=0,0,(COUNTIF('SERVIÇOS EXECUTADOS'!$I143:$DH143,DW$10)/'SERVIÇOS EXECUTADOS'!$F143*100))</f>
        <v>0</v>
      </c>
      <c r="DX143" s="317">
        <f>IF('SERVIÇOS EXECUTADOS'!$F143=0,0,(COUNTIF('SERVIÇOS EXECUTADOS'!$I143:$DH143,DX$10)/'SERVIÇOS EXECUTADOS'!$F143*100))</f>
        <v>0</v>
      </c>
      <c r="DY143" s="317">
        <f>IF('SERVIÇOS EXECUTADOS'!$F143=0,0,(COUNTIF('SERVIÇOS EXECUTADOS'!$I143:$DH143,DY$10)/'SERVIÇOS EXECUTADOS'!$F143*100))</f>
        <v>0</v>
      </c>
      <c r="DZ143" s="317">
        <f>IF('SERVIÇOS EXECUTADOS'!$F143=0,0,(COUNTIF('SERVIÇOS EXECUTADOS'!$I143:$DH143,DZ$10)/'SERVIÇOS EXECUTADOS'!$F143*100))</f>
        <v>0</v>
      </c>
      <c r="EA143" s="317">
        <f>IF('SERVIÇOS EXECUTADOS'!$F143=0,0,(COUNTIF('SERVIÇOS EXECUTADOS'!$I143:$DH143,EA$10)/'SERVIÇOS EXECUTADOS'!$F143*100))</f>
        <v>0</v>
      </c>
      <c r="EB143" s="317">
        <f>IF('SERVIÇOS EXECUTADOS'!$F143=0,0,(COUNTIF('SERVIÇOS EXECUTADOS'!$I143:$DH143,EB$10)/'SERVIÇOS EXECUTADOS'!$F143*100))</f>
        <v>0</v>
      </c>
      <c r="EC143" s="317">
        <f>IF('SERVIÇOS EXECUTADOS'!$F143=0,0,(COUNTIF('SERVIÇOS EXECUTADOS'!$I143:$DH143,EC$10)/'SERVIÇOS EXECUTADOS'!$F143*100))</f>
        <v>0</v>
      </c>
      <c r="ED143" s="317">
        <f>IF('SERVIÇOS EXECUTADOS'!$F143=0,0,(COUNTIF('SERVIÇOS EXECUTADOS'!$I143:$DH143,ED$10)/'SERVIÇOS EXECUTADOS'!$F143*100))</f>
        <v>0</v>
      </c>
      <c r="EE143" s="317">
        <f>IF('SERVIÇOS EXECUTADOS'!$F143=0,0,(COUNTIF('SERVIÇOS EXECUTADOS'!$I143:$DH143,EE$10)/'SERVIÇOS EXECUTADOS'!$F143*100))</f>
        <v>0</v>
      </c>
      <c r="EF143" s="317">
        <f>IF('SERVIÇOS EXECUTADOS'!$F143=0,0,(COUNTIF('SERVIÇOS EXECUTADOS'!$I143:$DH143,EF$10)/'SERVIÇOS EXECUTADOS'!$F143*100))</f>
        <v>0</v>
      </c>
      <c r="EG143" s="317">
        <f>IF('SERVIÇOS EXECUTADOS'!$F143=0,0,(COUNTIF('SERVIÇOS EXECUTADOS'!$I143:$DH143,EG$10)/'SERVIÇOS EXECUTADOS'!$F143*100))</f>
        <v>0</v>
      </c>
      <c r="EH143" s="317">
        <f>IF('SERVIÇOS EXECUTADOS'!$F143=0,0,(COUNTIF('SERVIÇOS EXECUTADOS'!$I143:$DH143,EH$10)/'SERVIÇOS EXECUTADOS'!$F143*100))</f>
        <v>0</v>
      </c>
      <c r="EI143" s="317">
        <f>IF('SERVIÇOS EXECUTADOS'!$F143=0,0,(COUNTIF('SERVIÇOS EXECUTADOS'!$I143:$DH143,EI$10)/'SERVIÇOS EXECUTADOS'!$F143*100))</f>
        <v>0</v>
      </c>
      <c r="EJ143" s="317">
        <f>IF('SERVIÇOS EXECUTADOS'!$F143=0,0,(COUNTIF('SERVIÇOS EXECUTADOS'!$I143:$DH143,EJ$10)/'SERVIÇOS EXECUTADOS'!$F143*100))</f>
        <v>0</v>
      </c>
      <c r="EK143" s="317">
        <f>IF('SERVIÇOS EXECUTADOS'!$F143=0,0,(COUNTIF('SERVIÇOS EXECUTADOS'!$I143:$DH143,EK$10)/'SERVIÇOS EXECUTADOS'!$F143*100))</f>
        <v>0</v>
      </c>
      <c r="EL143" s="317">
        <f>IF('SERVIÇOS EXECUTADOS'!$F143=0,0,(COUNTIF('SERVIÇOS EXECUTADOS'!$I143:$DH143,EL$10)/'SERVIÇOS EXECUTADOS'!$F143*100))</f>
        <v>0</v>
      </c>
      <c r="EM143" s="317">
        <f>IF('SERVIÇOS EXECUTADOS'!$F143=0,0,(COUNTIF('SERVIÇOS EXECUTADOS'!$I143:$DH143,EM$10)/'SERVIÇOS EXECUTADOS'!$F143*100))</f>
        <v>0</v>
      </c>
      <c r="EN143" s="317">
        <f>IF('SERVIÇOS EXECUTADOS'!$F143=0,0,(COUNTIF('SERVIÇOS EXECUTADOS'!$I143:$DH143,EN$10)/'SERVIÇOS EXECUTADOS'!$F143*100))</f>
        <v>0</v>
      </c>
      <c r="EO143" s="317">
        <f>IF('SERVIÇOS EXECUTADOS'!$F143=0,0,(COUNTIF('SERVIÇOS EXECUTADOS'!$I143:$DH143,EO$10)/'SERVIÇOS EXECUTADOS'!$F143*100))</f>
        <v>0</v>
      </c>
      <c r="EP143" s="317">
        <f>IF('SERVIÇOS EXECUTADOS'!$F143=0,0,(COUNTIF('SERVIÇOS EXECUTADOS'!$I143:$DH143,EP$10)/'SERVIÇOS EXECUTADOS'!$F143*100))</f>
        <v>0</v>
      </c>
      <c r="EQ143" s="317">
        <f>IF('SERVIÇOS EXECUTADOS'!$F143=0,0,(COUNTIF('SERVIÇOS EXECUTADOS'!$I143:$DH143,EQ$10)/'SERVIÇOS EXECUTADOS'!$F143*100))</f>
        <v>0</v>
      </c>
      <c r="ER143" s="317">
        <f>IF('SERVIÇOS EXECUTADOS'!$F143=0,0,(COUNTIF('SERVIÇOS EXECUTADOS'!$I143:$DH143,ER$10)/'SERVIÇOS EXECUTADOS'!$F143*100))</f>
        <v>0</v>
      </c>
      <c r="ES143" s="317">
        <f>IF('SERVIÇOS EXECUTADOS'!$F143=0,0,(COUNTIF('SERVIÇOS EXECUTADOS'!$I143:$DH143,ES$10)/'SERVIÇOS EXECUTADOS'!$F143*100))</f>
        <v>0</v>
      </c>
      <c r="ET143" s="317">
        <f>IF('SERVIÇOS EXECUTADOS'!$F143=0,0,(COUNTIF('SERVIÇOS EXECUTADOS'!$I143:$DH143,ET$10)/'SERVIÇOS EXECUTADOS'!$F143*100))</f>
        <v>0</v>
      </c>
      <c r="EU143" s="317">
        <f>IF('SERVIÇOS EXECUTADOS'!$F143=0,0,(COUNTIF('SERVIÇOS EXECUTADOS'!$I143:$DH143,EU$10)/'SERVIÇOS EXECUTADOS'!$F143*100))</f>
        <v>0</v>
      </c>
      <c r="EV143" s="317">
        <f>IF('SERVIÇOS EXECUTADOS'!$F143=0,0,(COUNTIF('SERVIÇOS EXECUTADOS'!$I143:$DH143,EV$10)/'SERVIÇOS EXECUTADOS'!$F143*100))</f>
        <v>0</v>
      </c>
      <c r="EW143" s="317">
        <f>IF('SERVIÇOS EXECUTADOS'!$F143=0,0,(COUNTIF('SERVIÇOS EXECUTADOS'!$I143:$DH143,EW$10)/'SERVIÇOS EXECUTADOS'!$F143*100))</f>
        <v>0</v>
      </c>
    </row>
    <row r="144" spans="1:153" ht="12.75" customHeight="1" outlineLevel="2">
      <c r="A144" s="1"/>
      <c r="B144" s="197" t="s">
        <v>232</v>
      </c>
      <c r="C144" s="196" t="s">
        <v>233</v>
      </c>
      <c r="D144" s="486"/>
      <c r="E144" s="192">
        <f t="shared" si="60"/>
        <v>0</v>
      </c>
      <c r="F144" s="489"/>
      <c r="G144" s="271" t="s">
        <v>147</v>
      </c>
      <c r="H144" s="131">
        <f t="shared" si="39"/>
        <v>0</v>
      </c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  <c r="CZ144" s="63"/>
      <c r="DA144" s="63"/>
      <c r="DB144" s="63"/>
      <c r="DC144" s="63"/>
      <c r="DD144" s="63"/>
      <c r="DE144" s="63"/>
      <c r="DF144" s="63"/>
      <c r="DG144" s="63"/>
      <c r="DH144" s="63"/>
      <c r="DI144" s="60">
        <f t="shared" ref="DI144:DI159" si="62">COUNTIF(I144:DH144,"&lt;"&amp;$G$2)</f>
        <v>0</v>
      </c>
      <c r="DJ144" s="61">
        <f t="shared" ref="DJ144:DJ159" si="63">COUNTIF(I144:DH144,$G$2)</f>
        <v>0</v>
      </c>
      <c r="DK144" s="61">
        <f t="shared" ref="DK144:DK159" si="64">+DJ144+DI144</f>
        <v>0</v>
      </c>
      <c r="DL144" s="62">
        <f t="shared" ref="DL144:DL159" si="65">IF(F144=0,0,(DJ144/F144)*100)</f>
        <v>0</v>
      </c>
      <c r="DM144" s="62">
        <f t="shared" ref="DM144:DM207" si="66">IF(F144=0,0,+(DK144/F144)*100)</f>
        <v>0</v>
      </c>
      <c r="DN144" s="64" t="str">
        <f t="shared" ref="DN144:DN159" si="67">IFERROR(DK144/F144*E144,"")</f>
        <v/>
      </c>
      <c r="DO144" s="252" t="b">
        <f t="shared" si="61"/>
        <v>0</v>
      </c>
      <c r="DP144" s="188"/>
      <c r="DS144" s="62">
        <f>IF('SERVIÇOS EXECUTADOS'!$F144=0,0,(COUNTIF('SERVIÇOS EXECUTADOS'!$I144:$DH144,DS$10)/'SERVIÇOS EXECUTADOS'!$F144*100))</f>
        <v>0</v>
      </c>
      <c r="DT144" s="62">
        <f>IF('SERVIÇOS EXECUTADOS'!$F144=0,0,(COUNTIF('SERVIÇOS EXECUTADOS'!$I144:$DH144,DT$10)/'SERVIÇOS EXECUTADOS'!$F144*100))</f>
        <v>0</v>
      </c>
      <c r="DU144" s="62">
        <f>IF('SERVIÇOS EXECUTADOS'!$F144=0,0,(COUNTIF('SERVIÇOS EXECUTADOS'!$I144:$DH144,DU$10)/'SERVIÇOS EXECUTADOS'!$F144*100))</f>
        <v>0</v>
      </c>
      <c r="DV144" s="62">
        <f>IF('SERVIÇOS EXECUTADOS'!$F144=0,0,(COUNTIF('SERVIÇOS EXECUTADOS'!$I144:$DH144,DV$10)/'SERVIÇOS EXECUTADOS'!$F144*100))</f>
        <v>0</v>
      </c>
      <c r="DW144" s="62">
        <f>IF('SERVIÇOS EXECUTADOS'!$F144=0,0,(COUNTIF('SERVIÇOS EXECUTADOS'!$I144:$DH144,DW$10)/'SERVIÇOS EXECUTADOS'!$F144*100))</f>
        <v>0</v>
      </c>
      <c r="DX144" s="62">
        <f>IF('SERVIÇOS EXECUTADOS'!$F144=0,0,(COUNTIF('SERVIÇOS EXECUTADOS'!$I144:$DH144,DX$10)/'SERVIÇOS EXECUTADOS'!$F144*100))</f>
        <v>0</v>
      </c>
      <c r="DY144" s="62">
        <f>IF('SERVIÇOS EXECUTADOS'!$F144=0,0,(COUNTIF('SERVIÇOS EXECUTADOS'!$I144:$DH144,DY$10)/'SERVIÇOS EXECUTADOS'!$F144*100))</f>
        <v>0</v>
      </c>
      <c r="DZ144" s="62">
        <f>IF('SERVIÇOS EXECUTADOS'!$F144=0,0,(COUNTIF('SERVIÇOS EXECUTADOS'!$I144:$DH144,DZ$10)/'SERVIÇOS EXECUTADOS'!$F144*100))</f>
        <v>0</v>
      </c>
      <c r="EA144" s="62">
        <f>IF('SERVIÇOS EXECUTADOS'!$F144=0,0,(COUNTIF('SERVIÇOS EXECUTADOS'!$I144:$DH144,EA$10)/'SERVIÇOS EXECUTADOS'!$F144*100))</f>
        <v>0</v>
      </c>
      <c r="EB144" s="62">
        <f>IF('SERVIÇOS EXECUTADOS'!$F144=0,0,(COUNTIF('SERVIÇOS EXECUTADOS'!$I144:$DH144,EB$10)/'SERVIÇOS EXECUTADOS'!$F144*100))</f>
        <v>0</v>
      </c>
      <c r="EC144" s="62">
        <f>IF('SERVIÇOS EXECUTADOS'!$F144=0,0,(COUNTIF('SERVIÇOS EXECUTADOS'!$I144:$DH144,EC$10)/'SERVIÇOS EXECUTADOS'!$F144*100))</f>
        <v>0</v>
      </c>
      <c r="ED144" s="62">
        <f>IF('SERVIÇOS EXECUTADOS'!$F144=0,0,(COUNTIF('SERVIÇOS EXECUTADOS'!$I144:$DH144,ED$10)/'SERVIÇOS EXECUTADOS'!$F144*100))</f>
        <v>0</v>
      </c>
      <c r="EE144" s="62">
        <f>IF('SERVIÇOS EXECUTADOS'!$F144=0,0,(COUNTIF('SERVIÇOS EXECUTADOS'!$I144:$DH144,EE$10)/'SERVIÇOS EXECUTADOS'!$F144*100))</f>
        <v>0</v>
      </c>
      <c r="EF144" s="62">
        <f>IF('SERVIÇOS EXECUTADOS'!$F144=0,0,(COUNTIF('SERVIÇOS EXECUTADOS'!$I144:$DH144,EF$10)/'SERVIÇOS EXECUTADOS'!$F144*100))</f>
        <v>0</v>
      </c>
      <c r="EG144" s="62">
        <f>IF('SERVIÇOS EXECUTADOS'!$F144=0,0,(COUNTIF('SERVIÇOS EXECUTADOS'!$I144:$DH144,EG$10)/'SERVIÇOS EXECUTADOS'!$F144*100))</f>
        <v>0</v>
      </c>
      <c r="EH144" s="62">
        <f>IF('SERVIÇOS EXECUTADOS'!$F144=0,0,(COUNTIF('SERVIÇOS EXECUTADOS'!$I144:$DH144,EH$10)/'SERVIÇOS EXECUTADOS'!$F144*100))</f>
        <v>0</v>
      </c>
      <c r="EI144" s="62">
        <f>IF('SERVIÇOS EXECUTADOS'!$F144=0,0,(COUNTIF('SERVIÇOS EXECUTADOS'!$I144:$DH144,EI$10)/'SERVIÇOS EXECUTADOS'!$F144*100))</f>
        <v>0</v>
      </c>
      <c r="EJ144" s="62">
        <f>IF('SERVIÇOS EXECUTADOS'!$F144=0,0,(COUNTIF('SERVIÇOS EXECUTADOS'!$I144:$DH144,EJ$10)/'SERVIÇOS EXECUTADOS'!$F144*100))</f>
        <v>0</v>
      </c>
      <c r="EK144" s="62">
        <f>IF('SERVIÇOS EXECUTADOS'!$F144=0,0,(COUNTIF('SERVIÇOS EXECUTADOS'!$I144:$DH144,EK$10)/'SERVIÇOS EXECUTADOS'!$F144*100))</f>
        <v>0</v>
      </c>
      <c r="EL144" s="62">
        <f>IF('SERVIÇOS EXECUTADOS'!$F144=0,0,(COUNTIF('SERVIÇOS EXECUTADOS'!$I144:$DH144,EL$10)/'SERVIÇOS EXECUTADOS'!$F144*100))</f>
        <v>0</v>
      </c>
      <c r="EM144" s="62">
        <f>IF('SERVIÇOS EXECUTADOS'!$F144=0,0,(COUNTIF('SERVIÇOS EXECUTADOS'!$I144:$DH144,EM$10)/'SERVIÇOS EXECUTADOS'!$F144*100))</f>
        <v>0</v>
      </c>
      <c r="EN144" s="62">
        <f>IF('SERVIÇOS EXECUTADOS'!$F144=0,0,(COUNTIF('SERVIÇOS EXECUTADOS'!$I144:$DH144,EN$10)/'SERVIÇOS EXECUTADOS'!$F144*100))</f>
        <v>0</v>
      </c>
      <c r="EO144" s="62">
        <f>IF('SERVIÇOS EXECUTADOS'!$F144=0,0,(COUNTIF('SERVIÇOS EXECUTADOS'!$I144:$DH144,EO$10)/'SERVIÇOS EXECUTADOS'!$F144*100))</f>
        <v>0</v>
      </c>
      <c r="EP144" s="62">
        <f>IF('SERVIÇOS EXECUTADOS'!$F144=0,0,(COUNTIF('SERVIÇOS EXECUTADOS'!$I144:$DH144,EP$10)/'SERVIÇOS EXECUTADOS'!$F144*100))</f>
        <v>0</v>
      </c>
      <c r="EQ144" s="62">
        <f>IF('SERVIÇOS EXECUTADOS'!$F144=0,0,(COUNTIF('SERVIÇOS EXECUTADOS'!$I144:$DH144,EQ$10)/'SERVIÇOS EXECUTADOS'!$F144*100))</f>
        <v>0</v>
      </c>
      <c r="ER144" s="62">
        <f>IF('SERVIÇOS EXECUTADOS'!$F144=0,0,(COUNTIF('SERVIÇOS EXECUTADOS'!$I144:$DH144,ER$10)/'SERVIÇOS EXECUTADOS'!$F144*100))</f>
        <v>0</v>
      </c>
      <c r="ES144" s="62">
        <f>IF('SERVIÇOS EXECUTADOS'!$F144=0,0,(COUNTIF('SERVIÇOS EXECUTADOS'!$I144:$DH144,ES$10)/'SERVIÇOS EXECUTADOS'!$F144*100))</f>
        <v>0</v>
      </c>
      <c r="ET144" s="62">
        <f>IF('SERVIÇOS EXECUTADOS'!$F144=0,0,(COUNTIF('SERVIÇOS EXECUTADOS'!$I144:$DH144,ET$10)/'SERVIÇOS EXECUTADOS'!$F144*100))</f>
        <v>0</v>
      </c>
      <c r="EU144" s="62">
        <f>IF('SERVIÇOS EXECUTADOS'!$F144=0,0,(COUNTIF('SERVIÇOS EXECUTADOS'!$I144:$DH144,EU$10)/'SERVIÇOS EXECUTADOS'!$F144*100))</f>
        <v>0</v>
      </c>
      <c r="EV144" s="62">
        <f>IF('SERVIÇOS EXECUTADOS'!$F144=0,0,(COUNTIF('SERVIÇOS EXECUTADOS'!$I144:$DH144,EV$10)/'SERVIÇOS EXECUTADOS'!$F144*100))</f>
        <v>0</v>
      </c>
      <c r="EW144" s="62">
        <f>IF('SERVIÇOS EXECUTADOS'!$F144=0,0,(COUNTIF('SERVIÇOS EXECUTADOS'!$I144:$DH144,EW$10)/'SERVIÇOS EXECUTADOS'!$F144*100))</f>
        <v>0</v>
      </c>
    </row>
    <row r="145" spans="1:153" ht="12.75" customHeight="1" outlineLevel="2">
      <c r="A145" s="1"/>
      <c r="B145" s="197" t="s">
        <v>234</v>
      </c>
      <c r="C145" s="196" t="s">
        <v>235</v>
      </c>
      <c r="D145" s="486"/>
      <c r="E145" s="192">
        <f t="shared" si="60"/>
        <v>0</v>
      </c>
      <c r="F145" s="489"/>
      <c r="G145" s="271" t="s">
        <v>147</v>
      </c>
      <c r="H145" s="131">
        <f t="shared" ref="H145:H208" si="68">DM145</f>
        <v>0</v>
      </c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  <c r="CZ145" s="63"/>
      <c r="DA145" s="63"/>
      <c r="DB145" s="63"/>
      <c r="DC145" s="63"/>
      <c r="DD145" s="63"/>
      <c r="DE145" s="63"/>
      <c r="DF145" s="63"/>
      <c r="DG145" s="63"/>
      <c r="DH145" s="63"/>
      <c r="DI145" s="60">
        <f t="shared" si="62"/>
        <v>0</v>
      </c>
      <c r="DJ145" s="61">
        <f t="shared" si="63"/>
        <v>0</v>
      </c>
      <c r="DK145" s="61">
        <f t="shared" si="64"/>
        <v>0</v>
      </c>
      <c r="DL145" s="62">
        <f t="shared" si="65"/>
        <v>0</v>
      </c>
      <c r="DM145" s="62">
        <f t="shared" si="66"/>
        <v>0</v>
      </c>
      <c r="DN145" s="64" t="str">
        <f t="shared" si="67"/>
        <v/>
      </c>
      <c r="DO145" s="252" t="b">
        <f t="shared" si="61"/>
        <v>0</v>
      </c>
      <c r="DP145" s="188"/>
      <c r="DS145" s="62">
        <f>IF('SERVIÇOS EXECUTADOS'!$F145=0,0,(COUNTIF('SERVIÇOS EXECUTADOS'!$I145:$DH145,DS$10)/'SERVIÇOS EXECUTADOS'!$F145*100))</f>
        <v>0</v>
      </c>
      <c r="DT145" s="62">
        <f>IF('SERVIÇOS EXECUTADOS'!$F145=0,0,(COUNTIF('SERVIÇOS EXECUTADOS'!$I145:$DH145,DT$10)/'SERVIÇOS EXECUTADOS'!$F145*100))</f>
        <v>0</v>
      </c>
      <c r="DU145" s="62">
        <f>IF('SERVIÇOS EXECUTADOS'!$F145=0,0,(COUNTIF('SERVIÇOS EXECUTADOS'!$I145:$DH145,DU$10)/'SERVIÇOS EXECUTADOS'!$F145*100))</f>
        <v>0</v>
      </c>
      <c r="DV145" s="62">
        <f>IF('SERVIÇOS EXECUTADOS'!$F145=0,0,(COUNTIF('SERVIÇOS EXECUTADOS'!$I145:$DH145,DV$10)/'SERVIÇOS EXECUTADOS'!$F145*100))</f>
        <v>0</v>
      </c>
      <c r="DW145" s="62">
        <f>IF('SERVIÇOS EXECUTADOS'!$F145=0,0,(COUNTIF('SERVIÇOS EXECUTADOS'!$I145:$DH145,DW$10)/'SERVIÇOS EXECUTADOS'!$F145*100))</f>
        <v>0</v>
      </c>
      <c r="DX145" s="62">
        <f>IF('SERVIÇOS EXECUTADOS'!$F145=0,0,(COUNTIF('SERVIÇOS EXECUTADOS'!$I145:$DH145,DX$10)/'SERVIÇOS EXECUTADOS'!$F145*100))</f>
        <v>0</v>
      </c>
      <c r="DY145" s="62">
        <f>IF('SERVIÇOS EXECUTADOS'!$F145=0,0,(COUNTIF('SERVIÇOS EXECUTADOS'!$I145:$DH145,DY$10)/'SERVIÇOS EXECUTADOS'!$F145*100))</f>
        <v>0</v>
      </c>
      <c r="DZ145" s="62">
        <f>IF('SERVIÇOS EXECUTADOS'!$F145=0,0,(COUNTIF('SERVIÇOS EXECUTADOS'!$I145:$DH145,DZ$10)/'SERVIÇOS EXECUTADOS'!$F145*100))</f>
        <v>0</v>
      </c>
      <c r="EA145" s="62">
        <f>IF('SERVIÇOS EXECUTADOS'!$F145=0,0,(COUNTIF('SERVIÇOS EXECUTADOS'!$I145:$DH145,EA$10)/'SERVIÇOS EXECUTADOS'!$F145*100))</f>
        <v>0</v>
      </c>
      <c r="EB145" s="62">
        <f>IF('SERVIÇOS EXECUTADOS'!$F145=0,0,(COUNTIF('SERVIÇOS EXECUTADOS'!$I145:$DH145,EB$10)/'SERVIÇOS EXECUTADOS'!$F145*100))</f>
        <v>0</v>
      </c>
      <c r="EC145" s="62">
        <f>IF('SERVIÇOS EXECUTADOS'!$F145=0,0,(COUNTIF('SERVIÇOS EXECUTADOS'!$I145:$DH145,EC$10)/'SERVIÇOS EXECUTADOS'!$F145*100))</f>
        <v>0</v>
      </c>
      <c r="ED145" s="62">
        <f>IF('SERVIÇOS EXECUTADOS'!$F145=0,0,(COUNTIF('SERVIÇOS EXECUTADOS'!$I145:$DH145,ED$10)/'SERVIÇOS EXECUTADOS'!$F145*100))</f>
        <v>0</v>
      </c>
      <c r="EE145" s="62">
        <f>IF('SERVIÇOS EXECUTADOS'!$F145=0,0,(COUNTIF('SERVIÇOS EXECUTADOS'!$I145:$DH145,EE$10)/'SERVIÇOS EXECUTADOS'!$F145*100))</f>
        <v>0</v>
      </c>
      <c r="EF145" s="62">
        <f>IF('SERVIÇOS EXECUTADOS'!$F145=0,0,(COUNTIF('SERVIÇOS EXECUTADOS'!$I145:$DH145,EF$10)/'SERVIÇOS EXECUTADOS'!$F145*100))</f>
        <v>0</v>
      </c>
      <c r="EG145" s="62">
        <f>IF('SERVIÇOS EXECUTADOS'!$F145=0,0,(COUNTIF('SERVIÇOS EXECUTADOS'!$I145:$DH145,EG$10)/'SERVIÇOS EXECUTADOS'!$F145*100))</f>
        <v>0</v>
      </c>
      <c r="EH145" s="62">
        <f>IF('SERVIÇOS EXECUTADOS'!$F145=0,0,(COUNTIF('SERVIÇOS EXECUTADOS'!$I145:$DH145,EH$10)/'SERVIÇOS EXECUTADOS'!$F145*100))</f>
        <v>0</v>
      </c>
      <c r="EI145" s="62">
        <f>IF('SERVIÇOS EXECUTADOS'!$F145=0,0,(COUNTIF('SERVIÇOS EXECUTADOS'!$I145:$DH145,EI$10)/'SERVIÇOS EXECUTADOS'!$F145*100))</f>
        <v>0</v>
      </c>
      <c r="EJ145" s="62">
        <f>IF('SERVIÇOS EXECUTADOS'!$F145=0,0,(COUNTIF('SERVIÇOS EXECUTADOS'!$I145:$DH145,EJ$10)/'SERVIÇOS EXECUTADOS'!$F145*100))</f>
        <v>0</v>
      </c>
      <c r="EK145" s="62">
        <f>IF('SERVIÇOS EXECUTADOS'!$F145=0,0,(COUNTIF('SERVIÇOS EXECUTADOS'!$I145:$DH145,EK$10)/'SERVIÇOS EXECUTADOS'!$F145*100))</f>
        <v>0</v>
      </c>
      <c r="EL145" s="62">
        <f>IF('SERVIÇOS EXECUTADOS'!$F145=0,0,(COUNTIF('SERVIÇOS EXECUTADOS'!$I145:$DH145,EL$10)/'SERVIÇOS EXECUTADOS'!$F145*100))</f>
        <v>0</v>
      </c>
      <c r="EM145" s="62">
        <f>IF('SERVIÇOS EXECUTADOS'!$F145=0,0,(COUNTIF('SERVIÇOS EXECUTADOS'!$I145:$DH145,EM$10)/'SERVIÇOS EXECUTADOS'!$F145*100))</f>
        <v>0</v>
      </c>
      <c r="EN145" s="62">
        <f>IF('SERVIÇOS EXECUTADOS'!$F145=0,0,(COUNTIF('SERVIÇOS EXECUTADOS'!$I145:$DH145,EN$10)/'SERVIÇOS EXECUTADOS'!$F145*100))</f>
        <v>0</v>
      </c>
      <c r="EO145" s="62">
        <f>IF('SERVIÇOS EXECUTADOS'!$F145=0,0,(COUNTIF('SERVIÇOS EXECUTADOS'!$I145:$DH145,EO$10)/'SERVIÇOS EXECUTADOS'!$F145*100))</f>
        <v>0</v>
      </c>
      <c r="EP145" s="62">
        <f>IF('SERVIÇOS EXECUTADOS'!$F145=0,0,(COUNTIF('SERVIÇOS EXECUTADOS'!$I145:$DH145,EP$10)/'SERVIÇOS EXECUTADOS'!$F145*100))</f>
        <v>0</v>
      </c>
      <c r="EQ145" s="62">
        <f>IF('SERVIÇOS EXECUTADOS'!$F145=0,0,(COUNTIF('SERVIÇOS EXECUTADOS'!$I145:$DH145,EQ$10)/'SERVIÇOS EXECUTADOS'!$F145*100))</f>
        <v>0</v>
      </c>
      <c r="ER145" s="62">
        <f>IF('SERVIÇOS EXECUTADOS'!$F145=0,0,(COUNTIF('SERVIÇOS EXECUTADOS'!$I145:$DH145,ER$10)/'SERVIÇOS EXECUTADOS'!$F145*100))</f>
        <v>0</v>
      </c>
      <c r="ES145" s="62">
        <f>IF('SERVIÇOS EXECUTADOS'!$F145=0,0,(COUNTIF('SERVIÇOS EXECUTADOS'!$I145:$DH145,ES$10)/'SERVIÇOS EXECUTADOS'!$F145*100))</f>
        <v>0</v>
      </c>
      <c r="ET145" s="62">
        <f>IF('SERVIÇOS EXECUTADOS'!$F145=0,0,(COUNTIF('SERVIÇOS EXECUTADOS'!$I145:$DH145,ET$10)/'SERVIÇOS EXECUTADOS'!$F145*100))</f>
        <v>0</v>
      </c>
      <c r="EU145" s="62">
        <f>IF('SERVIÇOS EXECUTADOS'!$F145=0,0,(COUNTIF('SERVIÇOS EXECUTADOS'!$I145:$DH145,EU$10)/'SERVIÇOS EXECUTADOS'!$F145*100))</f>
        <v>0</v>
      </c>
      <c r="EV145" s="62">
        <f>IF('SERVIÇOS EXECUTADOS'!$F145=0,0,(COUNTIF('SERVIÇOS EXECUTADOS'!$I145:$DH145,EV$10)/'SERVIÇOS EXECUTADOS'!$F145*100))</f>
        <v>0</v>
      </c>
      <c r="EW145" s="62">
        <f>IF('SERVIÇOS EXECUTADOS'!$F145=0,0,(COUNTIF('SERVIÇOS EXECUTADOS'!$I145:$DH145,EW$10)/'SERVIÇOS EXECUTADOS'!$F145*100))</f>
        <v>0</v>
      </c>
    </row>
    <row r="146" spans="1:153" ht="12.75" customHeight="1" outlineLevel="2">
      <c r="A146" s="1"/>
      <c r="B146" s="197" t="s">
        <v>236</v>
      </c>
      <c r="C146" s="196" t="s">
        <v>237</v>
      </c>
      <c r="D146" s="486"/>
      <c r="E146" s="192">
        <f t="shared" si="60"/>
        <v>0</v>
      </c>
      <c r="F146" s="489"/>
      <c r="G146" s="271" t="s">
        <v>147</v>
      </c>
      <c r="H146" s="131">
        <f t="shared" si="68"/>
        <v>0</v>
      </c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  <c r="CZ146" s="63"/>
      <c r="DA146" s="63"/>
      <c r="DB146" s="63"/>
      <c r="DC146" s="63"/>
      <c r="DD146" s="63"/>
      <c r="DE146" s="63"/>
      <c r="DF146" s="63"/>
      <c r="DG146" s="63"/>
      <c r="DH146" s="63"/>
      <c r="DI146" s="60">
        <f t="shared" si="62"/>
        <v>0</v>
      </c>
      <c r="DJ146" s="61">
        <f t="shared" si="63"/>
        <v>0</v>
      </c>
      <c r="DK146" s="61">
        <f t="shared" si="64"/>
        <v>0</v>
      </c>
      <c r="DL146" s="62">
        <f t="shared" si="65"/>
        <v>0</v>
      </c>
      <c r="DM146" s="62">
        <f t="shared" si="66"/>
        <v>0</v>
      </c>
      <c r="DN146" s="64" t="str">
        <f t="shared" si="67"/>
        <v/>
      </c>
      <c r="DO146" s="252" t="b">
        <f t="shared" si="61"/>
        <v>0</v>
      </c>
      <c r="DP146" s="188"/>
      <c r="DS146" s="62">
        <f>IF('SERVIÇOS EXECUTADOS'!$F146=0,0,(COUNTIF('SERVIÇOS EXECUTADOS'!$I146:$DH146,DS$10)/'SERVIÇOS EXECUTADOS'!$F146*100))</f>
        <v>0</v>
      </c>
      <c r="DT146" s="62">
        <f>IF('SERVIÇOS EXECUTADOS'!$F146=0,0,(COUNTIF('SERVIÇOS EXECUTADOS'!$I146:$DH146,DT$10)/'SERVIÇOS EXECUTADOS'!$F146*100))</f>
        <v>0</v>
      </c>
      <c r="DU146" s="62">
        <f>IF('SERVIÇOS EXECUTADOS'!$F146=0,0,(COUNTIF('SERVIÇOS EXECUTADOS'!$I146:$DH146,DU$10)/'SERVIÇOS EXECUTADOS'!$F146*100))</f>
        <v>0</v>
      </c>
      <c r="DV146" s="62">
        <f>IF('SERVIÇOS EXECUTADOS'!$F146=0,0,(COUNTIF('SERVIÇOS EXECUTADOS'!$I146:$DH146,DV$10)/'SERVIÇOS EXECUTADOS'!$F146*100))</f>
        <v>0</v>
      </c>
      <c r="DW146" s="62">
        <f>IF('SERVIÇOS EXECUTADOS'!$F146=0,0,(COUNTIF('SERVIÇOS EXECUTADOS'!$I146:$DH146,DW$10)/'SERVIÇOS EXECUTADOS'!$F146*100))</f>
        <v>0</v>
      </c>
      <c r="DX146" s="62">
        <f>IF('SERVIÇOS EXECUTADOS'!$F146=0,0,(COUNTIF('SERVIÇOS EXECUTADOS'!$I146:$DH146,DX$10)/'SERVIÇOS EXECUTADOS'!$F146*100))</f>
        <v>0</v>
      </c>
      <c r="DY146" s="62">
        <f>IF('SERVIÇOS EXECUTADOS'!$F146=0,0,(COUNTIF('SERVIÇOS EXECUTADOS'!$I146:$DH146,DY$10)/'SERVIÇOS EXECUTADOS'!$F146*100))</f>
        <v>0</v>
      </c>
      <c r="DZ146" s="62">
        <f>IF('SERVIÇOS EXECUTADOS'!$F146=0,0,(COUNTIF('SERVIÇOS EXECUTADOS'!$I146:$DH146,DZ$10)/'SERVIÇOS EXECUTADOS'!$F146*100))</f>
        <v>0</v>
      </c>
      <c r="EA146" s="62">
        <f>IF('SERVIÇOS EXECUTADOS'!$F146=0,0,(COUNTIF('SERVIÇOS EXECUTADOS'!$I146:$DH146,EA$10)/'SERVIÇOS EXECUTADOS'!$F146*100))</f>
        <v>0</v>
      </c>
      <c r="EB146" s="62">
        <f>IF('SERVIÇOS EXECUTADOS'!$F146=0,0,(COUNTIF('SERVIÇOS EXECUTADOS'!$I146:$DH146,EB$10)/'SERVIÇOS EXECUTADOS'!$F146*100))</f>
        <v>0</v>
      </c>
      <c r="EC146" s="62">
        <f>IF('SERVIÇOS EXECUTADOS'!$F146=0,0,(COUNTIF('SERVIÇOS EXECUTADOS'!$I146:$DH146,EC$10)/'SERVIÇOS EXECUTADOS'!$F146*100))</f>
        <v>0</v>
      </c>
      <c r="ED146" s="62">
        <f>IF('SERVIÇOS EXECUTADOS'!$F146=0,0,(COUNTIF('SERVIÇOS EXECUTADOS'!$I146:$DH146,ED$10)/'SERVIÇOS EXECUTADOS'!$F146*100))</f>
        <v>0</v>
      </c>
      <c r="EE146" s="62">
        <f>IF('SERVIÇOS EXECUTADOS'!$F146=0,0,(COUNTIF('SERVIÇOS EXECUTADOS'!$I146:$DH146,EE$10)/'SERVIÇOS EXECUTADOS'!$F146*100))</f>
        <v>0</v>
      </c>
      <c r="EF146" s="62">
        <f>IF('SERVIÇOS EXECUTADOS'!$F146=0,0,(COUNTIF('SERVIÇOS EXECUTADOS'!$I146:$DH146,EF$10)/'SERVIÇOS EXECUTADOS'!$F146*100))</f>
        <v>0</v>
      </c>
      <c r="EG146" s="62">
        <f>IF('SERVIÇOS EXECUTADOS'!$F146=0,0,(COUNTIF('SERVIÇOS EXECUTADOS'!$I146:$DH146,EG$10)/'SERVIÇOS EXECUTADOS'!$F146*100))</f>
        <v>0</v>
      </c>
      <c r="EH146" s="62">
        <f>IF('SERVIÇOS EXECUTADOS'!$F146=0,0,(COUNTIF('SERVIÇOS EXECUTADOS'!$I146:$DH146,EH$10)/'SERVIÇOS EXECUTADOS'!$F146*100))</f>
        <v>0</v>
      </c>
      <c r="EI146" s="62">
        <f>IF('SERVIÇOS EXECUTADOS'!$F146=0,0,(COUNTIF('SERVIÇOS EXECUTADOS'!$I146:$DH146,EI$10)/'SERVIÇOS EXECUTADOS'!$F146*100))</f>
        <v>0</v>
      </c>
      <c r="EJ146" s="62">
        <f>IF('SERVIÇOS EXECUTADOS'!$F146=0,0,(COUNTIF('SERVIÇOS EXECUTADOS'!$I146:$DH146,EJ$10)/'SERVIÇOS EXECUTADOS'!$F146*100))</f>
        <v>0</v>
      </c>
      <c r="EK146" s="62">
        <f>IF('SERVIÇOS EXECUTADOS'!$F146=0,0,(COUNTIF('SERVIÇOS EXECUTADOS'!$I146:$DH146,EK$10)/'SERVIÇOS EXECUTADOS'!$F146*100))</f>
        <v>0</v>
      </c>
      <c r="EL146" s="62">
        <f>IF('SERVIÇOS EXECUTADOS'!$F146=0,0,(COUNTIF('SERVIÇOS EXECUTADOS'!$I146:$DH146,EL$10)/'SERVIÇOS EXECUTADOS'!$F146*100))</f>
        <v>0</v>
      </c>
      <c r="EM146" s="62">
        <f>IF('SERVIÇOS EXECUTADOS'!$F146=0,0,(COUNTIF('SERVIÇOS EXECUTADOS'!$I146:$DH146,EM$10)/'SERVIÇOS EXECUTADOS'!$F146*100))</f>
        <v>0</v>
      </c>
      <c r="EN146" s="62">
        <f>IF('SERVIÇOS EXECUTADOS'!$F146=0,0,(COUNTIF('SERVIÇOS EXECUTADOS'!$I146:$DH146,EN$10)/'SERVIÇOS EXECUTADOS'!$F146*100))</f>
        <v>0</v>
      </c>
      <c r="EO146" s="62">
        <f>IF('SERVIÇOS EXECUTADOS'!$F146=0,0,(COUNTIF('SERVIÇOS EXECUTADOS'!$I146:$DH146,EO$10)/'SERVIÇOS EXECUTADOS'!$F146*100))</f>
        <v>0</v>
      </c>
      <c r="EP146" s="62">
        <f>IF('SERVIÇOS EXECUTADOS'!$F146=0,0,(COUNTIF('SERVIÇOS EXECUTADOS'!$I146:$DH146,EP$10)/'SERVIÇOS EXECUTADOS'!$F146*100))</f>
        <v>0</v>
      </c>
      <c r="EQ146" s="62">
        <f>IF('SERVIÇOS EXECUTADOS'!$F146=0,0,(COUNTIF('SERVIÇOS EXECUTADOS'!$I146:$DH146,EQ$10)/'SERVIÇOS EXECUTADOS'!$F146*100))</f>
        <v>0</v>
      </c>
      <c r="ER146" s="62">
        <f>IF('SERVIÇOS EXECUTADOS'!$F146=0,0,(COUNTIF('SERVIÇOS EXECUTADOS'!$I146:$DH146,ER$10)/'SERVIÇOS EXECUTADOS'!$F146*100))</f>
        <v>0</v>
      </c>
      <c r="ES146" s="62">
        <f>IF('SERVIÇOS EXECUTADOS'!$F146=0,0,(COUNTIF('SERVIÇOS EXECUTADOS'!$I146:$DH146,ES$10)/'SERVIÇOS EXECUTADOS'!$F146*100))</f>
        <v>0</v>
      </c>
      <c r="ET146" s="62">
        <f>IF('SERVIÇOS EXECUTADOS'!$F146=0,0,(COUNTIF('SERVIÇOS EXECUTADOS'!$I146:$DH146,ET$10)/'SERVIÇOS EXECUTADOS'!$F146*100))</f>
        <v>0</v>
      </c>
      <c r="EU146" s="62">
        <f>IF('SERVIÇOS EXECUTADOS'!$F146=0,0,(COUNTIF('SERVIÇOS EXECUTADOS'!$I146:$DH146,EU$10)/'SERVIÇOS EXECUTADOS'!$F146*100))</f>
        <v>0</v>
      </c>
      <c r="EV146" s="62">
        <f>IF('SERVIÇOS EXECUTADOS'!$F146=0,0,(COUNTIF('SERVIÇOS EXECUTADOS'!$I146:$DH146,EV$10)/'SERVIÇOS EXECUTADOS'!$F146*100))</f>
        <v>0</v>
      </c>
      <c r="EW146" s="62">
        <f>IF('SERVIÇOS EXECUTADOS'!$F146=0,0,(COUNTIF('SERVIÇOS EXECUTADOS'!$I146:$DH146,EW$10)/'SERVIÇOS EXECUTADOS'!$F146*100))</f>
        <v>0</v>
      </c>
    </row>
    <row r="147" spans="1:153" ht="12.75" customHeight="1" outlineLevel="2">
      <c r="A147" s="1"/>
      <c r="B147" s="197" t="s">
        <v>238</v>
      </c>
      <c r="C147" s="196" t="s">
        <v>239</v>
      </c>
      <c r="D147" s="486"/>
      <c r="E147" s="192">
        <f t="shared" si="60"/>
        <v>0</v>
      </c>
      <c r="F147" s="489"/>
      <c r="G147" s="271" t="s">
        <v>147</v>
      </c>
      <c r="H147" s="131">
        <f t="shared" si="68"/>
        <v>0</v>
      </c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  <c r="CZ147" s="63"/>
      <c r="DA147" s="63"/>
      <c r="DB147" s="63"/>
      <c r="DC147" s="63"/>
      <c r="DD147" s="63"/>
      <c r="DE147" s="63"/>
      <c r="DF147" s="63"/>
      <c r="DG147" s="63"/>
      <c r="DH147" s="63"/>
      <c r="DI147" s="60">
        <f t="shared" si="62"/>
        <v>0</v>
      </c>
      <c r="DJ147" s="61">
        <f t="shared" si="63"/>
        <v>0</v>
      </c>
      <c r="DK147" s="61">
        <f t="shared" si="64"/>
        <v>0</v>
      </c>
      <c r="DL147" s="62">
        <f t="shared" si="65"/>
        <v>0</v>
      </c>
      <c r="DM147" s="62">
        <f t="shared" si="66"/>
        <v>0</v>
      </c>
      <c r="DN147" s="64" t="str">
        <f t="shared" si="67"/>
        <v/>
      </c>
      <c r="DO147" s="252" t="b">
        <f t="shared" si="61"/>
        <v>0</v>
      </c>
      <c r="DP147" s="188"/>
      <c r="DS147" s="62">
        <f>IF('SERVIÇOS EXECUTADOS'!$F147=0,0,(COUNTIF('SERVIÇOS EXECUTADOS'!$I147:$DH147,DS$10)/'SERVIÇOS EXECUTADOS'!$F147*100))</f>
        <v>0</v>
      </c>
      <c r="DT147" s="62">
        <f>IF('SERVIÇOS EXECUTADOS'!$F147=0,0,(COUNTIF('SERVIÇOS EXECUTADOS'!$I147:$DH147,DT$10)/'SERVIÇOS EXECUTADOS'!$F147*100))</f>
        <v>0</v>
      </c>
      <c r="DU147" s="62">
        <f>IF('SERVIÇOS EXECUTADOS'!$F147=0,0,(COUNTIF('SERVIÇOS EXECUTADOS'!$I147:$DH147,DU$10)/'SERVIÇOS EXECUTADOS'!$F147*100))</f>
        <v>0</v>
      </c>
      <c r="DV147" s="62">
        <f>IF('SERVIÇOS EXECUTADOS'!$F147=0,0,(COUNTIF('SERVIÇOS EXECUTADOS'!$I147:$DH147,DV$10)/'SERVIÇOS EXECUTADOS'!$F147*100))</f>
        <v>0</v>
      </c>
      <c r="DW147" s="62">
        <f>IF('SERVIÇOS EXECUTADOS'!$F147=0,0,(COUNTIF('SERVIÇOS EXECUTADOS'!$I147:$DH147,DW$10)/'SERVIÇOS EXECUTADOS'!$F147*100))</f>
        <v>0</v>
      </c>
      <c r="DX147" s="62">
        <f>IF('SERVIÇOS EXECUTADOS'!$F147=0,0,(COUNTIF('SERVIÇOS EXECUTADOS'!$I147:$DH147,DX$10)/'SERVIÇOS EXECUTADOS'!$F147*100))</f>
        <v>0</v>
      </c>
      <c r="DY147" s="62">
        <f>IF('SERVIÇOS EXECUTADOS'!$F147=0,0,(COUNTIF('SERVIÇOS EXECUTADOS'!$I147:$DH147,DY$10)/'SERVIÇOS EXECUTADOS'!$F147*100))</f>
        <v>0</v>
      </c>
      <c r="DZ147" s="62">
        <f>IF('SERVIÇOS EXECUTADOS'!$F147=0,0,(COUNTIF('SERVIÇOS EXECUTADOS'!$I147:$DH147,DZ$10)/'SERVIÇOS EXECUTADOS'!$F147*100))</f>
        <v>0</v>
      </c>
      <c r="EA147" s="62">
        <f>IF('SERVIÇOS EXECUTADOS'!$F147=0,0,(COUNTIF('SERVIÇOS EXECUTADOS'!$I147:$DH147,EA$10)/'SERVIÇOS EXECUTADOS'!$F147*100))</f>
        <v>0</v>
      </c>
      <c r="EB147" s="62">
        <f>IF('SERVIÇOS EXECUTADOS'!$F147=0,0,(COUNTIF('SERVIÇOS EXECUTADOS'!$I147:$DH147,EB$10)/'SERVIÇOS EXECUTADOS'!$F147*100))</f>
        <v>0</v>
      </c>
      <c r="EC147" s="62">
        <f>IF('SERVIÇOS EXECUTADOS'!$F147=0,0,(COUNTIF('SERVIÇOS EXECUTADOS'!$I147:$DH147,EC$10)/'SERVIÇOS EXECUTADOS'!$F147*100))</f>
        <v>0</v>
      </c>
      <c r="ED147" s="62">
        <f>IF('SERVIÇOS EXECUTADOS'!$F147=0,0,(COUNTIF('SERVIÇOS EXECUTADOS'!$I147:$DH147,ED$10)/'SERVIÇOS EXECUTADOS'!$F147*100))</f>
        <v>0</v>
      </c>
      <c r="EE147" s="62">
        <f>IF('SERVIÇOS EXECUTADOS'!$F147=0,0,(COUNTIF('SERVIÇOS EXECUTADOS'!$I147:$DH147,EE$10)/'SERVIÇOS EXECUTADOS'!$F147*100))</f>
        <v>0</v>
      </c>
      <c r="EF147" s="62">
        <f>IF('SERVIÇOS EXECUTADOS'!$F147=0,0,(COUNTIF('SERVIÇOS EXECUTADOS'!$I147:$DH147,EF$10)/'SERVIÇOS EXECUTADOS'!$F147*100))</f>
        <v>0</v>
      </c>
      <c r="EG147" s="62">
        <f>IF('SERVIÇOS EXECUTADOS'!$F147=0,0,(COUNTIF('SERVIÇOS EXECUTADOS'!$I147:$DH147,EG$10)/'SERVIÇOS EXECUTADOS'!$F147*100))</f>
        <v>0</v>
      </c>
      <c r="EH147" s="62">
        <f>IF('SERVIÇOS EXECUTADOS'!$F147=0,0,(COUNTIF('SERVIÇOS EXECUTADOS'!$I147:$DH147,EH$10)/'SERVIÇOS EXECUTADOS'!$F147*100))</f>
        <v>0</v>
      </c>
      <c r="EI147" s="62">
        <f>IF('SERVIÇOS EXECUTADOS'!$F147=0,0,(COUNTIF('SERVIÇOS EXECUTADOS'!$I147:$DH147,EI$10)/'SERVIÇOS EXECUTADOS'!$F147*100))</f>
        <v>0</v>
      </c>
      <c r="EJ147" s="62">
        <f>IF('SERVIÇOS EXECUTADOS'!$F147=0,0,(COUNTIF('SERVIÇOS EXECUTADOS'!$I147:$DH147,EJ$10)/'SERVIÇOS EXECUTADOS'!$F147*100))</f>
        <v>0</v>
      </c>
      <c r="EK147" s="62">
        <f>IF('SERVIÇOS EXECUTADOS'!$F147=0,0,(COUNTIF('SERVIÇOS EXECUTADOS'!$I147:$DH147,EK$10)/'SERVIÇOS EXECUTADOS'!$F147*100))</f>
        <v>0</v>
      </c>
      <c r="EL147" s="62">
        <f>IF('SERVIÇOS EXECUTADOS'!$F147=0,0,(COUNTIF('SERVIÇOS EXECUTADOS'!$I147:$DH147,EL$10)/'SERVIÇOS EXECUTADOS'!$F147*100))</f>
        <v>0</v>
      </c>
      <c r="EM147" s="62">
        <f>IF('SERVIÇOS EXECUTADOS'!$F147=0,0,(COUNTIF('SERVIÇOS EXECUTADOS'!$I147:$DH147,EM$10)/'SERVIÇOS EXECUTADOS'!$F147*100))</f>
        <v>0</v>
      </c>
      <c r="EN147" s="62">
        <f>IF('SERVIÇOS EXECUTADOS'!$F147=0,0,(COUNTIF('SERVIÇOS EXECUTADOS'!$I147:$DH147,EN$10)/'SERVIÇOS EXECUTADOS'!$F147*100))</f>
        <v>0</v>
      </c>
      <c r="EO147" s="62">
        <f>IF('SERVIÇOS EXECUTADOS'!$F147=0,0,(COUNTIF('SERVIÇOS EXECUTADOS'!$I147:$DH147,EO$10)/'SERVIÇOS EXECUTADOS'!$F147*100))</f>
        <v>0</v>
      </c>
      <c r="EP147" s="62">
        <f>IF('SERVIÇOS EXECUTADOS'!$F147=0,0,(COUNTIF('SERVIÇOS EXECUTADOS'!$I147:$DH147,EP$10)/'SERVIÇOS EXECUTADOS'!$F147*100))</f>
        <v>0</v>
      </c>
      <c r="EQ147" s="62">
        <f>IF('SERVIÇOS EXECUTADOS'!$F147=0,0,(COUNTIF('SERVIÇOS EXECUTADOS'!$I147:$DH147,EQ$10)/'SERVIÇOS EXECUTADOS'!$F147*100))</f>
        <v>0</v>
      </c>
      <c r="ER147" s="62">
        <f>IF('SERVIÇOS EXECUTADOS'!$F147=0,0,(COUNTIF('SERVIÇOS EXECUTADOS'!$I147:$DH147,ER$10)/'SERVIÇOS EXECUTADOS'!$F147*100))</f>
        <v>0</v>
      </c>
      <c r="ES147" s="62">
        <f>IF('SERVIÇOS EXECUTADOS'!$F147=0,0,(COUNTIF('SERVIÇOS EXECUTADOS'!$I147:$DH147,ES$10)/'SERVIÇOS EXECUTADOS'!$F147*100))</f>
        <v>0</v>
      </c>
      <c r="ET147" s="62">
        <f>IF('SERVIÇOS EXECUTADOS'!$F147=0,0,(COUNTIF('SERVIÇOS EXECUTADOS'!$I147:$DH147,ET$10)/'SERVIÇOS EXECUTADOS'!$F147*100))</f>
        <v>0</v>
      </c>
      <c r="EU147" s="62">
        <f>IF('SERVIÇOS EXECUTADOS'!$F147=0,0,(COUNTIF('SERVIÇOS EXECUTADOS'!$I147:$DH147,EU$10)/'SERVIÇOS EXECUTADOS'!$F147*100))</f>
        <v>0</v>
      </c>
      <c r="EV147" s="62">
        <f>IF('SERVIÇOS EXECUTADOS'!$F147=0,0,(COUNTIF('SERVIÇOS EXECUTADOS'!$I147:$DH147,EV$10)/'SERVIÇOS EXECUTADOS'!$F147*100))</f>
        <v>0</v>
      </c>
      <c r="EW147" s="62">
        <f>IF('SERVIÇOS EXECUTADOS'!$F147=0,0,(COUNTIF('SERVIÇOS EXECUTADOS'!$I147:$DH147,EW$10)/'SERVIÇOS EXECUTADOS'!$F147*100))</f>
        <v>0</v>
      </c>
    </row>
    <row r="148" spans="1:153" ht="12.75" customHeight="1" outlineLevel="2">
      <c r="A148" s="1"/>
      <c r="B148" s="197" t="s">
        <v>240</v>
      </c>
      <c r="C148" s="196" t="s">
        <v>241</v>
      </c>
      <c r="D148" s="486"/>
      <c r="E148" s="192">
        <f t="shared" si="60"/>
        <v>0</v>
      </c>
      <c r="F148" s="489"/>
      <c r="G148" s="271" t="s">
        <v>147</v>
      </c>
      <c r="H148" s="131">
        <f t="shared" si="68"/>
        <v>0</v>
      </c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  <c r="CZ148" s="63"/>
      <c r="DA148" s="63"/>
      <c r="DB148" s="63"/>
      <c r="DC148" s="63"/>
      <c r="DD148" s="63"/>
      <c r="DE148" s="63"/>
      <c r="DF148" s="63"/>
      <c r="DG148" s="63"/>
      <c r="DH148" s="63"/>
      <c r="DI148" s="60">
        <f t="shared" si="62"/>
        <v>0</v>
      </c>
      <c r="DJ148" s="61">
        <f t="shared" si="63"/>
        <v>0</v>
      </c>
      <c r="DK148" s="61">
        <f t="shared" si="64"/>
        <v>0</v>
      </c>
      <c r="DL148" s="62">
        <f t="shared" si="65"/>
        <v>0</v>
      </c>
      <c r="DM148" s="62">
        <f t="shared" si="66"/>
        <v>0</v>
      </c>
      <c r="DN148" s="64" t="str">
        <f t="shared" si="67"/>
        <v/>
      </c>
      <c r="DO148" s="252" t="b">
        <f t="shared" si="61"/>
        <v>0</v>
      </c>
      <c r="DP148" s="188"/>
      <c r="DS148" s="62">
        <f>IF('SERVIÇOS EXECUTADOS'!$F148=0,0,(COUNTIF('SERVIÇOS EXECUTADOS'!$I148:$DH148,DS$10)/'SERVIÇOS EXECUTADOS'!$F148*100))</f>
        <v>0</v>
      </c>
      <c r="DT148" s="62">
        <f>IF('SERVIÇOS EXECUTADOS'!$F148=0,0,(COUNTIF('SERVIÇOS EXECUTADOS'!$I148:$DH148,DT$10)/'SERVIÇOS EXECUTADOS'!$F148*100))</f>
        <v>0</v>
      </c>
      <c r="DU148" s="62">
        <f>IF('SERVIÇOS EXECUTADOS'!$F148=0,0,(COUNTIF('SERVIÇOS EXECUTADOS'!$I148:$DH148,DU$10)/'SERVIÇOS EXECUTADOS'!$F148*100))</f>
        <v>0</v>
      </c>
      <c r="DV148" s="62">
        <f>IF('SERVIÇOS EXECUTADOS'!$F148=0,0,(COUNTIF('SERVIÇOS EXECUTADOS'!$I148:$DH148,DV$10)/'SERVIÇOS EXECUTADOS'!$F148*100))</f>
        <v>0</v>
      </c>
      <c r="DW148" s="62">
        <f>IF('SERVIÇOS EXECUTADOS'!$F148=0,0,(COUNTIF('SERVIÇOS EXECUTADOS'!$I148:$DH148,DW$10)/'SERVIÇOS EXECUTADOS'!$F148*100))</f>
        <v>0</v>
      </c>
      <c r="DX148" s="62">
        <f>IF('SERVIÇOS EXECUTADOS'!$F148=0,0,(COUNTIF('SERVIÇOS EXECUTADOS'!$I148:$DH148,DX$10)/'SERVIÇOS EXECUTADOS'!$F148*100))</f>
        <v>0</v>
      </c>
      <c r="DY148" s="62">
        <f>IF('SERVIÇOS EXECUTADOS'!$F148=0,0,(COUNTIF('SERVIÇOS EXECUTADOS'!$I148:$DH148,DY$10)/'SERVIÇOS EXECUTADOS'!$F148*100))</f>
        <v>0</v>
      </c>
      <c r="DZ148" s="62">
        <f>IF('SERVIÇOS EXECUTADOS'!$F148=0,0,(COUNTIF('SERVIÇOS EXECUTADOS'!$I148:$DH148,DZ$10)/'SERVIÇOS EXECUTADOS'!$F148*100))</f>
        <v>0</v>
      </c>
      <c r="EA148" s="62">
        <f>IF('SERVIÇOS EXECUTADOS'!$F148=0,0,(COUNTIF('SERVIÇOS EXECUTADOS'!$I148:$DH148,EA$10)/'SERVIÇOS EXECUTADOS'!$F148*100))</f>
        <v>0</v>
      </c>
      <c r="EB148" s="62">
        <f>IF('SERVIÇOS EXECUTADOS'!$F148=0,0,(COUNTIF('SERVIÇOS EXECUTADOS'!$I148:$DH148,EB$10)/'SERVIÇOS EXECUTADOS'!$F148*100))</f>
        <v>0</v>
      </c>
      <c r="EC148" s="62">
        <f>IF('SERVIÇOS EXECUTADOS'!$F148=0,0,(COUNTIF('SERVIÇOS EXECUTADOS'!$I148:$DH148,EC$10)/'SERVIÇOS EXECUTADOS'!$F148*100))</f>
        <v>0</v>
      </c>
      <c r="ED148" s="62">
        <f>IF('SERVIÇOS EXECUTADOS'!$F148=0,0,(COUNTIF('SERVIÇOS EXECUTADOS'!$I148:$DH148,ED$10)/'SERVIÇOS EXECUTADOS'!$F148*100))</f>
        <v>0</v>
      </c>
      <c r="EE148" s="62">
        <f>IF('SERVIÇOS EXECUTADOS'!$F148=0,0,(COUNTIF('SERVIÇOS EXECUTADOS'!$I148:$DH148,EE$10)/'SERVIÇOS EXECUTADOS'!$F148*100))</f>
        <v>0</v>
      </c>
      <c r="EF148" s="62">
        <f>IF('SERVIÇOS EXECUTADOS'!$F148=0,0,(COUNTIF('SERVIÇOS EXECUTADOS'!$I148:$DH148,EF$10)/'SERVIÇOS EXECUTADOS'!$F148*100))</f>
        <v>0</v>
      </c>
      <c r="EG148" s="62">
        <f>IF('SERVIÇOS EXECUTADOS'!$F148=0,0,(COUNTIF('SERVIÇOS EXECUTADOS'!$I148:$DH148,EG$10)/'SERVIÇOS EXECUTADOS'!$F148*100))</f>
        <v>0</v>
      </c>
      <c r="EH148" s="62">
        <f>IF('SERVIÇOS EXECUTADOS'!$F148=0,0,(COUNTIF('SERVIÇOS EXECUTADOS'!$I148:$DH148,EH$10)/'SERVIÇOS EXECUTADOS'!$F148*100))</f>
        <v>0</v>
      </c>
      <c r="EI148" s="62">
        <f>IF('SERVIÇOS EXECUTADOS'!$F148=0,0,(COUNTIF('SERVIÇOS EXECUTADOS'!$I148:$DH148,EI$10)/'SERVIÇOS EXECUTADOS'!$F148*100))</f>
        <v>0</v>
      </c>
      <c r="EJ148" s="62">
        <f>IF('SERVIÇOS EXECUTADOS'!$F148=0,0,(COUNTIF('SERVIÇOS EXECUTADOS'!$I148:$DH148,EJ$10)/'SERVIÇOS EXECUTADOS'!$F148*100))</f>
        <v>0</v>
      </c>
      <c r="EK148" s="62">
        <f>IF('SERVIÇOS EXECUTADOS'!$F148=0,0,(COUNTIF('SERVIÇOS EXECUTADOS'!$I148:$DH148,EK$10)/'SERVIÇOS EXECUTADOS'!$F148*100))</f>
        <v>0</v>
      </c>
      <c r="EL148" s="62">
        <f>IF('SERVIÇOS EXECUTADOS'!$F148=0,0,(COUNTIF('SERVIÇOS EXECUTADOS'!$I148:$DH148,EL$10)/'SERVIÇOS EXECUTADOS'!$F148*100))</f>
        <v>0</v>
      </c>
      <c r="EM148" s="62">
        <f>IF('SERVIÇOS EXECUTADOS'!$F148=0,0,(COUNTIF('SERVIÇOS EXECUTADOS'!$I148:$DH148,EM$10)/'SERVIÇOS EXECUTADOS'!$F148*100))</f>
        <v>0</v>
      </c>
      <c r="EN148" s="62">
        <f>IF('SERVIÇOS EXECUTADOS'!$F148=0,0,(COUNTIF('SERVIÇOS EXECUTADOS'!$I148:$DH148,EN$10)/'SERVIÇOS EXECUTADOS'!$F148*100))</f>
        <v>0</v>
      </c>
      <c r="EO148" s="62">
        <f>IF('SERVIÇOS EXECUTADOS'!$F148=0,0,(COUNTIF('SERVIÇOS EXECUTADOS'!$I148:$DH148,EO$10)/'SERVIÇOS EXECUTADOS'!$F148*100))</f>
        <v>0</v>
      </c>
      <c r="EP148" s="62">
        <f>IF('SERVIÇOS EXECUTADOS'!$F148=0,0,(COUNTIF('SERVIÇOS EXECUTADOS'!$I148:$DH148,EP$10)/'SERVIÇOS EXECUTADOS'!$F148*100))</f>
        <v>0</v>
      </c>
      <c r="EQ148" s="62">
        <f>IF('SERVIÇOS EXECUTADOS'!$F148=0,0,(COUNTIF('SERVIÇOS EXECUTADOS'!$I148:$DH148,EQ$10)/'SERVIÇOS EXECUTADOS'!$F148*100))</f>
        <v>0</v>
      </c>
      <c r="ER148" s="62">
        <f>IF('SERVIÇOS EXECUTADOS'!$F148=0,0,(COUNTIF('SERVIÇOS EXECUTADOS'!$I148:$DH148,ER$10)/'SERVIÇOS EXECUTADOS'!$F148*100))</f>
        <v>0</v>
      </c>
      <c r="ES148" s="62">
        <f>IF('SERVIÇOS EXECUTADOS'!$F148=0,0,(COUNTIF('SERVIÇOS EXECUTADOS'!$I148:$DH148,ES$10)/'SERVIÇOS EXECUTADOS'!$F148*100))</f>
        <v>0</v>
      </c>
      <c r="ET148" s="62">
        <f>IF('SERVIÇOS EXECUTADOS'!$F148=0,0,(COUNTIF('SERVIÇOS EXECUTADOS'!$I148:$DH148,ET$10)/'SERVIÇOS EXECUTADOS'!$F148*100))</f>
        <v>0</v>
      </c>
      <c r="EU148" s="62">
        <f>IF('SERVIÇOS EXECUTADOS'!$F148=0,0,(COUNTIF('SERVIÇOS EXECUTADOS'!$I148:$DH148,EU$10)/'SERVIÇOS EXECUTADOS'!$F148*100))</f>
        <v>0</v>
      </c>
      <c r="EV148" s="62">
        <f>IF('SERVIÇOS EXECUTADOS'!$F148=0,0,(COUNTIF('SERVIÇOS EXECUTADOS'!$I148:$DH148,EV$10)/'SERVIÇOS EXECUTADOS'!$F148*100))</f>
        <v>0</v>
      </c>
      <c r="EW148" s="62">
        <f>IF('SERVIÇOS EXECUTADOS'!$F148=0,0,(COUNTIF('SERVIÇOS EXECUTADOS'!$I148:$DH148,EW$10)/'SERVIÇOS EXECUTADOS'!$F148*100))</f>
        <v>0</v>
      </c>
    </row>
    <row r="149" spans="1:153" ht="12.75" customHeight="1" outlineLevel="2">
      <c r="A149" s="1"/>
      <c r="B149" s="197" t="s">
        <v>242</v>
      </c>
      <c r="C149" s="196" t="s">
        <v>243</v>
      </c>
      <c r="D149" s="486"/>
      <c r="E149" s="192">
        <f t="shared" si="60"/>
        <v>0</v>
      </c>
      <c r="F149" s="489"/>
      <c r="G149" s="271" t="s">
        <v>147</v>
      </c>
      <c r="H149" s="131">
        <f t="shared" si="68"/>
        <v>0</v>
      </c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  <c r="CZ149" s="63"/>
      <c r="DA149" s="63"/>
      <c r="DB149" s="63"/>
      <c r="DC149" s="63"/>
      <c r="DD149" s="63"/>
      <c r="DE149" s="63"/>
      <c r="DF149" s="63"/>
      <c r="DG149" s="63"/>
      <c r="DH149" s="63"/>
      <c r="DI149" s="60">
        <f t="shared" si="62"/>
        <v>0</v>
      </c>
      <c r="DJ149" s="61">
        <f t="shared" si="63"/>
        <v>0</v>
      </c>
      <c r="DK149" s="61">
        <f t="shared" si="64"/>
        <v>0</v>
      </c>
      <c r="DL149" s="62">
        <f t="shared" si="65"/>
        <v>0</v>
      </c>
      <c r="DM149" s="62">
        <f t="shared" si="66"/>
        <v>0</v>
      </c>
      <c r="DN149" s="64" t="str">
        <f t="shared" si="67"/>
        <v/>
      </c>
      <c r="DO149" s="252" t="b">
        <f t="shared" si="61"/>
        <v>0</v>
      </c>
      <c r="DP149" s="188"/>
      <c r="DS149" s="62">
        <f>IF('SERVIÇOS EXECUTADOS'!$F149=0,0,(COUNTIF('SERVIÇOS EXECUTADOS'!$I149:$DH149,DS$10)/'SERVIÇOS EXECUTADOS'!$F149*100))</f>
        <v>0</v>
      </c>
      <c r="DT149" s="62">
        <f>IF('SERVIÇOS EXECUTADOS'!$F149=0,0,(COUNTIF('SERVIÇOS EXECUTADOS'!$I149:$DH149,DT$10)/'SERVIÇOS EXECUTADOS'!$F149*100))</f>
        <v>0</v>
      </c>
      <c r="DU149" s="62">
        <f>IF('SERVIÇOS EXECUTADOS'!$F149=0,0,(COUNTIF('SERVIÇOS EXECUTADOS'!$I149:$DH149,DU$10)/'SERVIÇOS EXECUTADOS'!$F149*100))</f>
        <v>0</v>
      </c>
      <c r="DV149" s="62">
        <f>IF('SERVIÇOS EXECUTADOS'!$F149=0,0,(COUNTIF('SERVIÇOS EXECUTADOS'!$I149:$DH149,DV$10)/'SERVIÇOS EXECUTADOS'!$F149*100))</f>
        <v>0</v>
      </c>
      <c r="DW149" s="62">
        <f>IF('SERVIÇOS EXECUTADOS'!$F149=0,0,(COUNTIF('SERVIÇOS EXECUTADOS'!$I149:$DH149,DW$10)/'SERVIÇOS EXECUTADOS'!$F149*100))</f>
        <v>0</v>
      </c>
      <c r="DX149" s="62">
        <f>IF('SERVIÇOS EXECUTADOS'!$F149=0,0,(COUNTIF('SERVIÇOS EXECUTADOS'!$I149:$DH149,DX$10)/'SERVIÇOS EXECUTADOS'!$F149*100))</f>
        <v>0</v>
      </c>
      <c r="DY149" s="62">
        <f>IF('SERVIÇOS EXECUTADOS'!$F149=0,0,(COUNTIF('SERVIÇOS EXECUTADOS'!$I149:$DH149,DY$10)/'SERVIÇOS EXECUTADOS'!$F149*100))</f>
        <v>0</v>
      </c>
      <c r="DZ149" s="62">
        <f>IF('SERVIÇOS EXECUTADOS'!$F149=0,0,(COUNTIF('SERVIÇOS EXECUTADOS'!$I149:$DH149,DZ$10)/'SERVIÇOS EXECUTADOS'!$F149*100))</f>
        <v>0</v>
      </c>
      <c r="EA149" s="62">
        <f>IF('SERVIÇOS EXECUTADOS'!$F149=0,0,(COUNTIF('SERVIÇOS EXECUTADOS'!$I149:$DH149,EA$10)/'SERVIÇOS EXECUTADOS'!$F149*100))</f>
        <v>0</v>
      </c>
      <c r="EB149" s="62">
        <f>IF('SERVIÇOS EXECUTADOS'!$F149=0,0,(COUNTIF('SERVIÇOS EXECUTADOS'!$I149:$DH149,EB$10)/'SERVIÇOS EXECUTADOS'!$F149*100))</f>
        <v>0</v>
      </c>
      <c r="EC149" s="62">
        <f>IF('SERVIÇOS EXECUTADOS'!$F149=0,0,(COUNTIF('SERVIÇOS EXECUTADOS'!$I149:$DH149,EC$10)/'SERVIÇOS EXECUTADOS'!$F149*100))</f>
        <v>0</v>
      </c>
      <c r="ED149" s="62">
        <f>IF('SERVIÇOS EXECUTADOS'!$F149=0,0,(COUNTIF('SERVIÇOS EXECUTADOS'!$I149:$DH149,ED$10)/'SERVIÇOS EXECUTADOS'!$F149*100))</f>
        <v>0</v>
      </c>
      <c r="EE149" s="62">
        <f>IF('SERVIÇOS EXECUTADOS'!$F149=0,0,(COUNTIF('SERVIÇOS EXECUTADOS'!$I149:$DH149,EE$10)/'SERVIÇOS EXECUTADOS'!$F149*100))</f>
        <v>0</v>
      </c>
      <c r="EF149" s="62">
        <f>IF('SERVIÇOS EXECUTADOS'!$F149=0,0,(COUNTIF('SERVIÇOS EXECUTADOS'!$I149:$DH149,EF$10)/'SERVIÇOS EXECUTADOS'!$F149*100))</f>
        <v>0</v>
      </c>
      <c r="EG149" s="62">
        <f>IF('SERVIÇOS EXECUTADOS'!$F149=0,0,(COUNTIF('SERVIÇOS EXECUTADOS'!$I149:$DH149,EG$10)/'SERVIÇOS EXECUTADOS'!$F149*100))</f>
        <v>0</v>
      </c>
      <c r="EH149" s="62">
        <f>IF('SERVIÇOS EXECUTADOS'!$F149=0,0,(COUNTIF('SERVIÇOS EXECUTADOS'!$I149:$DH149,EH$10)/'SERVIÇOS EXECUTADOS'!$F149*100))</f>
        <v>0</v>
      </c>
      <c r="EI149" s="62">
        <f>IF('SERVIÇOS EXECUTADOS'!$F149=0,0,(COUNTIF('SERVIÇOS EXECUTADOS'!$I149:$DH149,EI$10)/'SERVIÇOS EXECUTADOS'!$F149*100))</f>
        <v>0</v>
      </c>
      <c r="EJ149" s="62">
        <f>IF('SERVIÇOS EXECUTADOS'!$F149=0,0,(COUNTIF('SERVIÇOS EXECUTADOS'!$I149:$DH149,EJ$10)/'SERVIÇOS EXECUTADOS'!$F149*100))</f>
        <v>0</v>
      </c>
      <c r="EK149" s="62">
        <f>IF('SERVIÇOS EXECUTADOS'!$F149=0,0,(COUNTIF('SERVIÇOS EXECUTADOS'!$I149:$DH149,EK$10)/'SERVIÇOS EXECUTADOS'!$F149*100))</f>
        <v>0</v>
      </c>
      <c r="EL149" s="62">
        <f>IF('SERVIÇOS EXECUTADOS'!$F149=0,0,(COUNTIF('SERVIÇOS EXECUTADOS'!$I149:$DH149,EL$10)/'SERVIÇOS EXECUTADOS'!$F149*100))</f>
        <v>0</v>
      </c>
      <c r="EM149" s="62">
        <f>IF('SERVIÇOS EXECUTADOS'!$F149=0,0,(COUNTIF('SERVIÇOS EXECUTADOS'!$I149:$DH149,EM$10)/'SERVIÇOS EXECUTADOS'!$F149*100))</f>
        <v>0</v>
      </c>
      <c r="EN149" s="62">
        <f>IF('SERVIÇOS EXECUTADOS'!$F149=0,0,(COUNTIF('SERVIÇOS EXECUTADOS'!$I149:$DH149,EN$10)/'SERVIÇOS EXECUTADOS'!$F149*100))</f>
        <v>0</v>
      </c>
      <c r="EO149" s="62">
        <f>IF('SERVIÇOS EXECUTADOS'!$F149=0,0,(COUNTIF('SERVIÇOS EXECUTADOS'!$I149:$DH149,EO$10)/'SERVIÇOS EXECUTADOS'!$F149*100))</f>
        <v>0</v>
      </c>
      <c r="EP149" s="62">
        <f>IF('SERVIÇOS EXECUTADOS'!$F149=0,0,(COUNTIF('SERVIÇOS EXECUTADOS'!$I149:$DH149,EP$10)/'SERVIÇOS EXECUTADOS'!$F149*100))</f>
        <v>0</v>
      </c>
      <c r="EQ149" s="62">
        <f>IF('SERVIÇOS EXECUTADOS'!$F149=0,0,(COUNTIF('SERVIÇOS EXECUTADOS'!$I149:$DH149,EQ$10)/'SERVIÇOS EXECUTADOS'!$F149*100))</f>
        <v>0</v>
      </c>
      <c r="ER149" s="62">
        <f>IF('SERVIÇOS EXECUTADOS'!$F149=0,0,(COUNTIF('SERVIÇOS EXECUTADOS'!$I149:$DH149,ER$10)/'SERVIÇOS EXECUTADOS'!$F149*100))</f>
        <v>0</v>
      </c>
      <c r="ES149" s="62">
        <f>IF('SERVIÇOS EXECUTADOS'!$F149=0,0,(COUNTIF('SERVIÇOS EXECUTADOS'!$I149:$DH149,ES$10)/'SERVIÇOS EXECUTADOS'!$F149*100))</f>
        <v>0</v>
      </c>
      <c r="ET149" s="62">
        <f>IF('SERVIÇOS EXECUTADOS'!$F149=0,0,(COUNTIF('SERVIÇOS EXECUTADOS'!$I149:$DH149,ET$10)/'SERVIÇOS EXECUTADOS'!$F149*100))</f>
        <v>0</v>
      </c>
      <c r="EU149" s="62">
        <f>IF('SERVIÇOS EXECUTADOS'!$F149=0,0,(COUNTIF('SERVIÇOS EXECUTADOS'!$I149:$DH149,EU$10)/'SERVIÇOS EXECUTADOS'!$F149*100))</f>
        <v>0</v>
      </c>
      <c r="EV149" s="62">
        <f>IF('SERVIÇOS EXECUTADOS'!$F149=0,0,(COUNTIF('SERVIÇOS EXECUTADOS'!$I149:$DH149,EV$10)/'SERVIÇOS EXECUTADOS'!$F149*100))</f>
        <v>0</v>
      </c>
      <c r="EW149" s="62">
        <f>IF('SERVIÇOS EXECUTADOS'!$F149=0,0,(COUNTIF('SERVIÇOS EXECUTADOS'!$I149:$DH149,EW$10)/'SERVIÇOS EXECUTADOS'!$F149*100))</f>
        <v>0</v>
      </c>
    </row>
    <row r="150" spans="1:153" ht="12.75" customHeight="1" outlineLevel="2">
      <c r="A150" s="1"/>
      <c r="B150" s="197" t="s">
        <v>244</v>
      </c>
      <c r="C150" s="196" t="s">
        <v>245</v>
      </c>
      <c r="D150" s="486"/>
      <c r="E150" s="192">
        <f t="shared" si="60"/>
        <v>0</v>
      </c>
      <c r="F150" s="489"/>
      <c r="G150" s="271" t="s">
        <v>147</v>
      </c>
      <c r="H150" s="131">
        <f t="shared" si="68"/>
        <v>0</v>
      </c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  <c r="CZ150" s="63"/>
      <c r="DA150" s="63"/>
      <c r="DB150" s="63"/>
      <c r="DC150" s="63"/>
      <c r="DD150" s="63"/>
      <c r="DE150" s="63"/>
      <c r="DF150" s="63"/>
      <c r="DG150" s="63"/>
      <c r="DH150" s="63"/>
      <c r="DI150" s="60">
        <f t="shared" si="62"/>
        <v>0</v>
      </c>
      <c r="DJ150" s="61">
        <f t="shared" si="63"/>
        <v>0</v>
      </c>
      <c r="DK150" s="61">
        <f t="shared" si="64"/>
        <v>0</v>
      </c>
      <c r="DL150" s="62">
        <f t="shared" si="65"/>
        <v>0</v>
      </c>
      <c r="DM150" s="62">
        <f t="shared" si="66"/>
        <v>0</v>
      </c>
      <c r="DN150" s="64" t="str">
        <f t="shared" si="67"/>
        <v/>
      </c>
      <c r="DO150" s="252" t="b">
        <f t="shared" si="61"/>
        <v>0</v>
      </c>
      <c r="DP150" s="188"/>
      <c r="DS150" s="62">
        <f>IF('SERVIÇOS EXECUTADOS'!$F150=0,0,(COUNTIF('SERVIÇOS EXECUTADOS'!$I150:$DH150,DS$10)/'SERVIÇOS EXECUTADOS'!$F150*100))</f>
        <v>0</v>
      </c>
      <c r="DT150" s="62">
        <f>IF('SERVIÇOS EXECUTADOS'!$F150=0,0,(COUNTIF('SERVIÇOS EXECUTADOS'!$I150:$DH150,DT$10)/'SERVIÇOS EXECUTADOS'!$F150*100))</f>
        <v>0</v>
      </c>
      <c r="DU150" s="62">
        <f>IF('SERVIÇOS EXECUTADOS'!$F150=0,0,(COUNTIF('SERVIÇOS EXECUTADOS'!$I150:$DH150,DU$10)/'SERVIÇOS EXECUTADOS'!$F150*100))</f>
        <v>0</v>
      </c>
      <c r="DV150" s="62">
        <f>IF('SERVIÇOS EXECUTADOS'!$F150=0,0,(COUNTIF('SERVIÇOS EXECUTADOS'!$I150:$DH150,DV$10)/'SERVIÇOS EXECUTADOS'!$F150*100))</f>
        <v>0</v>
      </c>
      <c r="DW150" s="62">
        <f>IF('SERVIÇOS EXECUTADOS'!$F150=0,0,(COUNTIF('SERVIÇOS EXECUTADOS'!$I150:$DH150,DW$10)/'SERVIÇOS EXECUTADOS'!$F150*100))</f>
        <v>0</v>
      </c>
      <c r="DX150" s="62">
        <f>IF('SERVIÇOS EXECUTADOS'!$F150=0,0,(COUNTIF('SERVIÇOS EXECUTADOS'!$I150:$DH150,DX$10)/'SERVIÇOS EXECUTADOS'!$F150*100))</f>
        <v>0</v>
      </c>
      <c r="DY150" s="62">
        <f>IF('SERVIÇOS EXECUTADOS'!$F150=0,0,(COUNTIF('SERVIÇOS EXECUTADOS'!$I150:$DH150,DY$10)/'SERVIÇOS EXECUTADOS'!$F150*100))</f>
        <v>0</v>
      </c>
      <c r="DZ150" s="62">
        <f>IF('SERVIÇOS EXECUTADOS'!$F150=0,0,(COUNTIF('SERVIÇOS EXECUTADOS'!$I150:$DH150,DZ$10)/'SERVIÇOS EXECUTADOS'!$F150*100))</f>
        <v>0</v>
      </c>
      <c r="EA150" s="62">
        <f>IF('SERVIÇOS EXECUTADOS'!$F150=0,0,(COUNTIF('SERVIÇOS EXECUTADOS'!$I150:$DH150,EA$10)/'SERVIÇOS EXECUTADOS'!$F150*100))</f>
        <v>0</v>
      </c>
      <c r="EB150" s="62">
        <f>IF('SERVIÇOS EXECUTADOS'!$F150=0,0,(COUNTIF('SERVIÇOS EXECUTADOS'!$I150:$DH150,EB$10)/'SERVIÇOS EXECUTADOS'!$F150*100))</f>
        <v>0</v>
      </c>
      <c r="EC150" s="62">
        <f>IF('SERVIÇOS EXECUTADOS'!$F150=0,0,(COUNTIF('SERVIÇOS EXECUTADOS'!$I150:$DH150,EC$10)/'SERVIÇOS EXECUTADOS'!$F150*100))</f>
        <v>0</v>
      </c>
      <c r="ED150" s="62">
        <f>IF('SERVIÇOS EXECUTADOS'!$F150=0,0,(COUNTIF('SERVIÇOS EXECUTADOS'!$I150:$DH150,ED$10)/'SERVIÇOS EXECUTADOS'!$F150*100))</f>
        <v>0</v>
      </c>
      <c r="EE150" s="62">
        <f>IF('SERVIÇOS EXECUTADOS'!$F150=0,0,(COUNTIF('SERVIÇOS EXECUTADOS'!$I150:$DH150,EE$10)/'SERVIÇOS EXECUTADOS'!$F150*100))</f>
        <v>0</v>
      </c>
      <c r="EF150" s="62">
        <f>IF('SERVIÇOS EXECUTADOS'!$F150=0,0,(COUNTIF('SERVIÇOS EXECUTADOS'!$I150:$DH150,EF$10)/'SERVIÇOS EXECUTADOS'!$F150*100))</f>
        <v>0</v>
      </c>
      <c r="EG150" s="62">
        <f>IF('SERVIÇOS EXECUTADOS'!$F150=0,0,(COUNTIF('SERVIÇOS EXECUTADOS'!$I150:$DH150,EG$10)/'SERVIÇOS EXECUTADOS'!$F150*100))</f>
        <v>0</v>
      </c>
      <c r="EH150" s="62">
        <f>IF('SERVIÇOS EXECUTADOS'!$F150=0,0,(COUNTIF('SERVIÇOS EXECUTADOS'!$I150:$DH150,EH$10)/'SERVIÇOS EXECUTADOS'!$F150*100))</f>
        <v>0</v>
      </c>
      <c r="EI150" s="62">
        <f>IF('SERVIÇOS EXECUTADOS'!$F150=0,0,(COUNTIF('SERVIÇOS EXECUTADOS'!$I150:$DH150,EI$10)/'SERVIÇOS EXECUTADOS'!$F150*100))</f>
        <v>0</v>
      </c>
      <c r="EJ150" s="62">
        <f>IF('SERVIÇOS EXECUTADOS'!$F150=0,0,(COUNTIF('SERVIÇOS EXECUTADOS'!$I150:$DH150,EJ$10)/'SERVIÇOS EXECUTADOS'!$F150*100))</f>
        <v>0</v>
      </c>
      <c r="EK150" s="62">
        <f>IF('SERVIÇOS EXECUTADOS'!$F150=0,0,(COUNTIF('SERVIÇOS EXECUTADOS'!$I150:$DH150,EK$10)/'SERVIÇOS EXECUTADOS'!$F150*100))</f>
        <v>0</v>
      </c>
      <c r="EL150" s="62">
        <f>IF('SERVIÇOS EXECUTADOS'!$F150=0,0,(COUNTIF('SERVIÇOS EXECUTADOS'!$I150:$DH150,EL$10)/'SERVIÇOS EXECUTADOS'!$F150*100))</f>
        <v>0</v>
      </c>
      <c r="EM150" s="62">
        <f>IF('SERVIÇOS EXECUTADOS'!$F150=0,0,(COUNTIF('SERVIÇOS EXECUTADOS'!$I150:$DH150,EM$10)/'SERVIÇOS EXECUTADOS'!$F150*100))</f>
        <v>0</v>
      </c>
      <c r="EN150" s="62">
        <f>IF('SERVIÇOS EXECUTADOS'!$F150=0,0,(COUNTIF('SERVIÇOS EXECUTADOS'!$I150:$DH150,EN$10)/'SERVIÇOS EXECUTADOS'!$F150*100))</f>
        <v>0</v>
      </c>
      <c r="EO150" s="62">
        <f>IF('SERVIÇOS EXECUTADOS'!$F150=0,0,(COUNTIF('SERVIÇOS EXECUTADOS'!$I150:$DH150,EO$10)/'SERVIÇOS EXECUTADOS'!$F150*100))</f>
        <v>0</v>
      </c>
      <c r="EP150" s="62">
        <f>IF('SERVIÇOS EXECUTADOS'!$F150=0,0,(COUNTIF('SERVIÇOS EXECUTADOS'!$I150:$DH150,EP$10)/'SERVIÇOS EXECUTADOS'!$F150*100))</f>
        <v>0</v>
      </c>
      <c r="EQ150" s="62">
        <f>IF('SERVIÇOS EXECUTADOS'!$F150=0,0,(COUNTIF('SERVIÇOS EXECUTADOS'!$I150:$DH150,EQ$10)/'SERVIÇOS EXECUTADOS'!$F150*100))</f>
        <v>0</v>
      </c>
      <c r="ER150" s="62">
        <f>IF('SERVIÇOS EXECUTADOS'!$F150=0,0,(COUNTIF('SERVIÇOS EXECUTADOS'!$I150:$DH150,ER$10)/'SERVIÇOS EXECUTADOS'!$F150*100))</f>
        <v>0</v>
      </c>
      <c r="ES150" s="62">
        <f>IF('SERVIÇOS EXECUTADOS'!$F150=0,0,(COUNTIF('SERVIÇOS EXECUTADOS'!$I150:$DH150,ES$10)/'SERVIÇOS EXECUTADOS'!$F150*100))</f>
        <v>0</v>
      </c>
      <c r="ET150" s="62">
        <f>IF('SERVIÇOS EXECUTADOS'!$F150=0,0,(COUNTIF('SERVIÇOS EXECUTADOS'!$I150:$DH150,ET$10)/'SERVIÇOS EXECUTADOS'!$F150*100))</f>
        <v>0</v>
      </c>
      <c r="EU150" s="62">
        <f>IF('SERVIÇOS EXECUTADOS'!$F150=0,0,(COUNTIF('SERVIÇOS EXECUTADOS'!$I150:$DH150,EU$10)/'SERVIÇOS EXECUTADOS'!$F150*100))</f>
        <v>0</v>
      </c>
      <c r="EV150" s="62">
        <f>IF('SERVIÇOS EXECUTADOS'!$F150=0,0,(COUNTIF('SERVIÇOS EXECUTADOS'!$I150:$DH150,EV$10)/'SERVIÇOS EXECUTADOS'!$F150*100))</f>
        <v>0</v>
      </c>
      <c r="EW150" s="62">
        <f>IF('SERVIÇOS EXECUTADOS'!$F150=0,0,(COUNTIF('SERVIÇOS EXECUTADOS'!$I150:$DH150,EW$10)/'SERVIÇOS EXECUTADOS'!$F150*100))</f>
        <v>0</v>
      </c>
    </row>
    <row r="151" spans="1:153" ht="12.75" customHeight="1" outlineLevel="2">
      <c r="A151" s="1"/>
      <c r="B151" s="197" t="s">
        <v>246</v>
      </c>
      <c r="C151" s="196" t="s">
        <v>247</v>
      </c>
      <c r="D151" s="486"/>
      <c r="E151" s="192">
        <f t="shared" si="60"/>
        <v>0</v>
      </c>
      <c r="F151" s="489"/>
      <c r="G151" s="271" t="s">
        <v>147</v>
      </c>
      <c r="H151" s="131">
        <f t="shared" si="68"/>
        <v>0</v>
      </c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  <c r="CZ151" s="63"/>
      <c r="DA151" s="63"/>
      <c r="DB151" s="63"/>
      <c r="DC151" s="63"/>
      <c r="DD151" s="63"/>
      <c r="DE151" s="63"/>
      <c r="DF151" s="63"/>
      <c r="DG151" s="63"/>
      <c r="DH151" s="63"/>
      <c r="DI151" s="60">
        <f t="shared" si="62"/>
        <v>0</v>
      </c>
      <c r="DJ151" s="61">
        <f t="shared" si="63"/>
        <v>0</v>
      </c>
      <c r="DK151" s="61">
        <f t="shared" si="64"/>
        <v>0</v>
      </c>
      <c r="DL151" s="62">
        <f t="shared" si="65"/>
        <v>0</v>
      </c>
      <c r="DM151" s="62">
        <f t="shared" si="66"/>
        <v>0</v>
      </c>
      <c r="DN151" s="64" t="str">
        <f t="shared" si="67"/>
        <v/>
      </c>
      <c r="DO151" s="252" t="b">
        <f t="shared" si="61"/>
        <v>0</v>
      </c>
      <c r="DP151" s="188"/>
      <c r="DS151" s="62">
        <f>IF('SERVIÇOS EXECUTADOS'!$F151=0,0,(COUNTIF('SERVIÇOS EXECUTADOS'!$I151:$DH151,DS$10)/'SERVIÇOS EXECUTADOS'!$F151*100))</f>
        <v>0</v>
      </c>
      <c r="DT151" s="62">
        <f>IF('SERVIÇOS EXECUTADOS'!$F151=0,0,(COUNTIF('SERVIÇOS EXECUTADOS'!$I151:$DH151,DT$10)/'SERVIÇOS EXECUTADOS'!$F151*100))</f>
        <v>0</v>
      </c>
      <c r="DU151" s="62">
        <f>IF('SERVIÇOS EXECUTADOS'!$F151=0,0,(COUNTIF('SERVIÇOS EXECUTADOS'!$I151:$DH151,DU$10)/'SERVIÇOS EXECUTADOS'!$F151*100))</f>
        <v>0</v>
      </c>
      <c r="DV151" s="62">
        <f>IF('SERVIÇOS EXECUTADOS'!$F151=0,0,(COUNTIF('SERVIÇOS EXECUTADOS'!$I151:$DH151,DV$10)/'SERVIÇOS EXECUTADOS'!$F151*100))</f>
        <v>0</v>
      </c>
      <c r="DW151" s="62">
        <f>IF('SERVIÇOS EXECUTADOS'!$F151=0,0,(COUNTIF('SERVIÇOS EXECUTADOS'!$I151:$DH151,DW$10)/'SERVIÇOS EXECUTADOS'!$F151*100))</f>
        <v>0</v>
      </c>
      <c r="DX151" s="62">
        <f>IF('SERVIÇOS EXECUTADOS'!$F151=0,0,(COUNTIF('SERVIÇOS EXECUTADOS'!$I151:$DH151,DX$10)/'SERVIÇOS EXECUTADOS'!$F151*100))</f>
        <v>0</v>
      </c>
      <c r="DY151" s="62">
        <f>IF('SERVIÇOS EXECUTADOS'!$F151=0,0,(COUNTIF('SERVIÇOS EXECUTADOS'!$I151:$DH151,DY$10)/'SERVIÇOS EXECUTADOS'!$F151*100))</f>
        <v>0</v>
      </c>
      <c r="DZ151" s="62">
        <f>IF('SERVIÇOS EXECUTADOS'!$F151=0,0,(COUNTIF('SERVIÇOS EXECUTADOS'!$I151:$DH151,DZ$10)/'SERVIÇOS EXECUTADOS'!$F151*100))</f>
        <v>0</v>
      </c>
      <c r="EA151" s="62">
        <f>IF('SERVIÇOS EXECUTADOS'!$F151=0,0,(COUNTIF('SERVIÇOS EXECUTADOS'!$I151:$DH151,EA$10)/'SERVIÇOS EXECUTADOS'!$F151*100))</f>
        <v>0</v>
      </c>
      <c r="EB151" s="62">
        <f>IF('SERVIÇOS EXECUTADOS'!$F151=0,0,(COUNTIF('SERVIÇOS EXECUTADOS'!$I151:$DH151,EB$10)/'SERVIÇOS EXECUTADOS'!$F151*100))</f>
        <v>0</v>
      </c>
      <c r="EC151" s="62">
        <f>IF('SERVIÇOS EXECUTADOS'!$F151=0,0,(COUNTIF('SERVIÇOS EXECUTADOS'!$I151:$DH151,EC$10)/'SERVIÇOS EXECUTADOS'!$F151*100))</f>
        <v>0</v>
      </c>
      <c r="ED151" s="62">
        <f>IF('SERVIÇOS EXECUTADOS'!$F151=0,0,(COUNTIF('SERVIÇOS EXECUTADOS'!$I151:$DH151,ED$10)/'SERVIÇOS EXECUTADOS'!$F151*100))</f>
        <v>0</v>
      </c>
      <c r="EE151" s="62">
        <f>IF('SERVIÇOS EXECUTADOS'!$F151=0,0,(COUNTIF('SERVIÇOS EXECUTADOS'!$I151:$DH151,EE$10)/'SERVIÇOS EXECUTADOS'!$F151*100))</f>
        <v>0</v>
      </c>
      <c r="EF151" s="62">
        <f>IF('SERVIÇOS EXECUTADOS'!$F151=0,0,(COUNTIF('SERVIÇOS EXECUTADOS'!$I151:$DH151,EF$10)/'SERVIÇOS EXECUTADOS'!$F151*100))</f>
        <v>0</v>
      </c>
      <c r="EG151" s="62">
        <f>IF('SERVIÇOS EXECUTADOS'!$F151=0,0,(COUNTIF('SERVIÇOS EXECUTADOS'!$I151:$DH151,EG$10)/'SERVIÇOS EXECUTADOS'!$F151*100))</f>
        <v>0</v>
      </c>
      <c r="EH151" s="62">
        <f>IF('SERVIÇOS EXECUTADOS'!$F151=0,0,(COUNTIF('SERVIÇOS EXECUTADOS'!$I151:$DH151,EH$10)/'SERVIÇOS EXECUTADOS'!$F151*100))</f>
        <v>0</v>
      </c>
      <c r="EI151" s="62">
        <f>IF('SERVIÇOS EXECUTADOS'!$F151=0,0,(COUNTIF('SERVIÇOS EXECUTADOS'!$I151:$DH151,EI$10)/'SERVIÇOS EXECUTADOS'!$F151*100))</f>
        <v>0</v>
      </c>
      <c r="EJ151" s="62">
        <f>IF('SERVIÇOS EXECUTADOS'!$F151=0,0,(COUNTIF('SERVIÇOS EXECUTADOS'!$I151:$DH151,EJ$10)/'SERVIÇOS EXECUTADOS'!$F151*100))</f>
        <v>0</v>
      </c>
      <c r="EK151" s="62">
        <f>IF('SERVIÇOS EXECUTADOS'!$F151=0,0,(COUNTIF('SERVIÇOS EXECUTADOS'!$I151:$DH151,EK$10)/'SERVIÇOS EXECUTADOS'!$F151*100))</f>
        <v>0</v>
      </c>
      <c r="EL151" s="62">
        <f>IF('SERVIÇOS EXECUTADOS'!$F151=0,0,(COUNTIF('SERVIÇOS EXECUTADOS'!$I151:$DH151,EL$10)/'SERVIÇOS EXECUTADOS'!$F151*100))</f>
        <v>0</v>
      </c>
      <c r="EM151" s="62">
        <f>IF('SERVIÇOS EXECUTADOS'!$F151=0,0,(COUNTIF('SERVIÇOS EXECUTADOS'!$I151:$DH151,EM$10)/'SERVIÇOS EXECUTADOS'!$F151*100))</f>
        <v>0</v>
      </c>
      <c r="EN151" s="62">
        <f>IF('SERVIÇOS EXECUTADOS'!$F151=0,0,(COUNTIF('SERVIÇOS EXECUTADOS'!$I151:$DH151,EN$10)/'SERVIÇOS EXECUTADOS'!$F151*100))</f>
        <v>0</v>
      </c>
      <c r="EO151" s="62">
        <f>IF('SERVIÇOS EXECUTADOS'!$F151=0,0,(COUNTIF('SERVIÇOS EXECUTADOS'!$I151:$DH151,EO$10)/'SERVIÇOS EXECUTADOS'!$F151*100))</f>
        <v>0</v>
      </c>
      <c r="EP151" s="62">
        <f>IF('SERVIÇOS EXECUTADOS'!$F151=0,0,(COUNTIF('SERVIÇOS EXECUTADOS'!$I151:$DH151,EP$10)/'SERVIÇOS EXECUTADOS'!$F151*100))</f>
        <v>0</v>
      </c>
      <c r="EQ151" s="62">
        <f>IF('SERVIÇOS EXECUTADOS'!$F151=0,0,(COUNTIF('SERVIÇOS EXECUTADOS'!$I151:$DH151,EQ$10)/'SERVIÇOS EXECUTADOS'!$F151*100))</f>
        <v>0</v>
      </c>
      <c r="ER151" s="62">
        <f>IF('SERVIÇOS EXECUTADOS'!$F151=0,0,(COUNTIF('SERVIÇOS EXECUTADOS'!$I151:$DH151,ER$10)/'SERVIÇOS EXECUTADOS'!$F151*100))</f>
        <v>0</v>
      </c>
      <c r="ES151" s="62">
        <f>IF('SERVIÇOS EXECUTADOS'!$F151=0,0,(COUNTIF('SERVIÇOS EXECUTADOS'!$I151:$DH151,ES$10)/'SERVIÇOS EXECUTADOS'!$F151*100))</f>
        <v>0</v>
      </c>
      <c r="ET151" s="62">
        <f>IF('SERVIÇOS EXECUTADOS'!$F151=0,0,(COUNTIF('SERVIÇOS EXECUTADOS'!$I151:$DH151,ET$10)/'SERVIÇOS EXECUTADOS'!$F151*100))</f>
        <v>0</v>
      </c>
      <c r="EU151" s="62">
        <f>IF('SERVIÇOS EXECUTADOS'!$F151=0,0,(COUNTIF('SERVIÇOS EXECUTADOS'!$I151:$DH151,EU$10)/'SERVIÇOS EXECUTADOS'!$F151*100))</f>
        <v>0</v>
      </c>
      <c r="EV151" s="62">
        <f>IF('SERVIÇOS EXECUTADOS'!$F151=0,0,(COUNTIF('SERVIÇOS EXECUTADOS'!$I151:$DH151,EV$10)/'SERVIÇOS EXECUTADOS'!$F151*100))</f>
        <v>0</v>
      </c>
      <c r="EW151" s="62">
        <f>IF('SERVIÇOS EXECUTADOS'!$F151=0,0,(COUNTIF('SERVIÇOS EXECUTADOS'!$I151:$DH151,EW$10)/'SERVIÇOS EXECUTADOS'!$F151*100))</f>
        <v>0</v>
      </c>
    </row>
    <row r="152" spans="1:153" ht="12.75" customHeight="1" outlineLevel="2">
      <c r="A152" s="1"/>
      <c r="B152" s="197" t="s">
        <v>248</v>
      </c>
      <c r="C152" s="196" t="s">
        <v>249</v>
      </c>
      <c r="D152" s="486"/>
      <c r="E152" s="192">
        <f t="shared" si="60"/>
        <v>0</v>
      </c>
      <c r="F152" s="489"/>
      <c r="G152" s="271" t="s">
        <v>147</v>
      </c>
      <c r="H152" s="131">
        <f t="shared" si="68"/>
        <v>0</v>
      </c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  <c r="CZ152" s="63"/>
      <c r="DA152" s="63"/>
      <c r="DB152" s="63"/>
      <c r="DC152" s="63"/>
      <c r="DD152" s="63"/>
      <c r="DE152" s="63"/>
      <c r="DF152" s="63"/>
      <c r="DG152" s="63"/>
      <c r="DH152" s="63"/>
      <c r="DI152" s="60">
        <f t="shared" si="62"/>
        <v>0</v>
      </c>
      <c r="DJ152" s="61">
        <f t="shared" si="63"/>
        <v>0</v>
      </c>
      <c r="DK152" s="61">
        <f t="shared" si="64"/>
        <v>0</v>
      </c>
      <c r="DL152" s="62">
        <f t="shared" si="65"/>
        <v>0</v>
      </c>
      <c r="DM152" s="62">
        <f t="shared" si="66"/>
        <v>0</v>
      </c>
      <c r="DN152" s="64" t="str">
        <f t="shared" si="67"/>
        <v/>
      </c>
      <c r="DO152" s="252" t="b">
        <f t="shared" si="61"/>
        <v>0</v>
      </c>
      <c r="DP152" s="188"/>
      <c r="DS152" s="62">
        <f>IF('SERVIÇOS EXECUTADOS'!$F152=0,0,(COUNTIF('SERVIÇOS EXECUTADOS'!$I152:$DH152,DS$10)/'SERVIÇOS EXECUTADOS'!$F152*100))</f>
        <v>0</v>
      </c>
      <c r="DT152" s="62">
        <f>IF('SERVIÇOS EXECUTADOS'!$F152=0,0,(COUNTIF('SERVIÇOS EXECUTADOS'!$I152:$DH152,DT$10)/'SERVIÇOS EXECUTADOS'!$F152*100))</f>
        <v>0</v>
      </c>
      <c r="DU152" s="62">
        <f>IF('SERVIÇOS EXECUTADOS'!$F152=0,0,(COUNTIF('SERVIÇOS EXECUTADOS'!$I152:$DH152,DU$10)/'SERVIÇOS EXECUTADOS'!$F152*100))</f>
        <v>0</v>
      </c>
      <c r="DV152" s="62">
        <f>IF('SERVIÇOS EXECUTADOS'!$F152=0,0,(COUNTIF('SERVIÇOS EXECUTADOS'!$I152:$DH152,DV$10)/'SERVIÇOS EXECUTADOS'!$F152*100))</f>
        <v>0</v>
      </c>
      <c r="DW152" s="62">
        <f>IF('SERVIÇOS EXECUTADOS'!$F152=0,0,(COUNTIF('SERVIÇOS EXECUTADOS'!$I152:$DH152,DW$10)/'SERVIÇOS EXECUTADOS'!$F152*100))</f>
        <v>0</v>
      </c>
      <c r="DX152" s="62">
        <f>IF('SERVIÇOS EXECUTADOS'!$F152=0,0,(COUNTIF('SERVIÇOS EXECUTADOS'!$I152:$DH152,DX$10)/'SERVIÇOS EXECUTADOS'!$F152*100))</f>
        <v>0</v>
      </c>
      <c r="DY152" s="62">
        <f>IF('SERVIÇOS EXECUTADOS'!$F152=0,0,(COUNTIF('SERVIÇOS EXECUTADOS'!$I152:$DH152,DY$10)/'SERVIÇOS EXECUTADOS'!$F152*100))</f>
        <v>0</v>
      </c>
      <c r="DZ152" s="62">
        <f>IF('SERVIÇOS EXECUTADOS'!$F152=0,0,(COUNTIF('SERVIÇOS EXECUTADOS'!$I152:$DH152,DZ$10)/'SERVIÇOS EXECUTADOS'!$F152*100))</f>
        <v>0</v>
      </c>
      <c r="EA152" s="62">
        <f>IF('SERVIÇOS EXECUTADOS'!$F152=0,0,(COUNTIF('SERVIÇOS EXECUTADOS'!$I152:$DH152,EA$10)/'SERVIÇOS EXECUTADOS'!$F152*100))</f>
        <v>0</v>
      </c>
      <c r="EB152" s="62">
        <f>IF('SERVIÇOS EXECUTADOS'!$F152=0,0,(COUNTIF('SERVIÇOS EXECUTADOS'!$I152:$DH152,EB$10)/'SERVIÇOS EXECUTADOS'!$F152*100))</f>
        <v>0</v>
      </c>
      <c r="EC152" s="62">
        <f>IF('SERVIÇOS EXECUTADOS'!$F152=0,0,(COUNTIF('SERVIÇOS EXECUTADOS'!$I152:$DH152,EC$10)/'SERVIÇOS EXECUTADOS'!$F152*100))</f>
        <v>0</v>
      </c>
      <c r="ED152" s="62">
        <f>IF('SERVIÇOS EXECUTADOS'!$F152=0,0,(COUNTIF('SERVIÇOS EXECUTADOS'!$I152:$DH152,ED$10)/'SERVIÇOS EXECUTADOS'!$F152*100))</f>
        <v>0</v>
      </c>
      <c r="EE152" s="62">
        <f>IF('SERVIÇOS EXECUTADOS'!$F152=0,0,(COUNTIF('SERVIÇOS EXECUTADOS'!$I152:$DH152,EE$10)/'SERVIÇOS EXECUTADOS'!$F152*100))</f>
        <v>0</v>
      </c>
      <c r="EF152" s="62">
        <f>IF('SERVIÇOS EXECUTADOS'!$F152=0,0,(COUNTIF('SERVIÇOS EXECUTADOS'!$I152:$DH152,EF$10)/'SERVIÇOS EXECUTADOS'!$F152*100))</f>
        <v>0</v>
      </c>
      <c r="EG152" s="62">
        <f>IF('SERVIÇOS EXECUTADOS'!$F152=0,0,(COUNTIF('SERVIÇOS EXECUTADOS'!$I152:$DH152,EG$10)/'SERVIÇOS EXECUTADOS'!$F152*100))</f>
        <v>0</v>
      </c>
      <c r="EH152" s="62">
        <f>IF('SERVIÇOS EXECUTADOS'!$F152=0,0,(COUNTIF('SERVIÇOS EXECUTADOS'!$I152:$DH152,EH$10)/'SERVIÇOS EXECUTADOS'!$F152*100))</f>
        <v>0</v>
      </c>
      <c r="EI152" s="62">
        <f>IF('SERVIÇOS EXECUTADOS'!$F152=0,0,(COUNTIF('SERVIÇOS EXECUTADOS'!$I152:$DH152,EI$10)/'SERVIÇOS EXECUTADOS'!$F152*100))</f>
        <v>0</v>
      </c>
      <c r="EJ152" s="62">
        <f>IF('SERVIÇOS EXECUTADOS'!$F152=0,0,(COUNTIF('SERVIÇOS EXECUTADOS'!$I152:$DH152,EJ$10)/'SERVIÇOS EXECUTADOS'!$F152*100))</f>
        <v>0</v>
      </c>
      <c r="EK152" s="62">
        <f>IF('SERVIÇOS EXECUTADOS'!$F152=0,0,(COUNTIF('SERVIÇOS EXECUTADOS'!$I152:$DH152,EK$10)/'SERVIÇOS EXECUTADOS'!$F152*100))</f>
        <v>0</v>
      </c>
      <c r="EL152" s="62">
        <f>IF('SERVIÇOS EXECUTADOS'!$F152=0,0,(COUNTIF('SERVIÇOS EXECUTADOS'!$I152:$DH152,EL$10)/'SERVIÇOS EXECUTADOS'!$F152*100))</f>
        <v>0</v>
      </c>
      <c r="EM152" s="62">
        <f>IF('SERVIÇOS EXECUTADOS'!$F152=0,0,(COUNTIF('SERVIÇOS EXECUTADOS'!$I152:$DH152,EM$10)/'SERVIÇOS EXECUTADOS'!$F152*100))</f>
        <v>0</v>
      </c>
      <c r="EN152" s="62">
        <f>IF('SERVIÇOS EXECUTADOS'!$F152=0,0,(COUNTIF('SERVIÇOS EXECUTADOS'!$I152:$DH152,EN$10)/'SERVIÇOS EXECUTADOS'!$F152*100))</f>
        <v>0</v>
      </c>
      <c r="EO152" s="62">
        <f>IF('SERVIÇOS EXECUTADOS'!$F152=0,0,(COUNTIF('SERVIÇOS EXECUTADOS'!$I152:$DH152,EO$10)/'SERVIÇOS EXECUTADOS'!$F152*100))</f>
        <v>0</v>
      </c>
      <c r="EP152" s="62">
        <f>IF('SERVIÇOS EXECUTADOS'!$F152=0,0,(COUNTIF('SERVIÇOS EXECUTADOS'!$I152:$DH152,EP$10)/'SERVIÇOS EXECUTADOS'!$F152*100))</f>
        <v>0</v>
      </c>
      <c r="EQ152" s="62">
        <f>IF('SERVIÇOS EXECUTADOS'!$F152=0,0,(COUNTIF('SERVIÇOS EXECUTADOS'!$I152:$DH152,EQ$10)/'SERVIÇOS EXECUTADOS'!$F152*100))</f>
        <v>0</v>
      </c>
      <c r="ER152" s="62">
        <f>IF('SERVIÇOS EXECUTADOS'!$F152=0,0,(COUNTIF('SERVIÇOS EXECUTADOS'!$I152:$DH152,ER$10)/'SERVIÇOS EXECUTADOS'!$F152*100))</f>
        <v>0</v>
      </c>
      <c r="ES152" s="62">
        <f>IF('SERVIÇOS EXECUTADOS'!$F152=0,0,(COUNTIF('SERVIÇOS EXECUTADOS'!$I152:$DH152,ES$10)/'SERVIÇOS EXECUTADOS'!$F152*100))</f>
        <v>0</v>
      </c>
      <c r="ET152" s="62">
        <f>IF('SERVIÇOS EXECUTADOS'!$F152=0,0,(COUNTIF('SERVIÇOS EXECUTADOS'!$I152:$DH152,ET$10)/'SERVIÇOS EXECUTADOS'!$F152*100))</f>
        <v>0</v>
      </c>
      <c r="EU152" s="62">
        <f>IF('SERVIÇOS EXECUTADOS'!$F152=0,0,(COUNTIF('SERVIÇOS EXECUTADOS'!$I152:$DH152,EU$10)/'SERVIÇOS EXECUTADOS'!$F152*100))</f>
        <v>0</v>
      </c>
      <c r="EV152" s="62">
        <f>IF('SERVIÇOS EXECUTADOS'!$F152=0,0,(COUNTIF('SERVIÇOS EXECUTADOS'!$I152:$DH152,EV$10)/'SERVIÇOS EXECUTADOS'!$F152*100))</f>
        <v>0</v>
      </c>
      <c r="EW152" s="62">
        <f>IF('SERVIÇOS EXECUTADOS'!$F152=0,0,(COUNTIF('SERVIÇOS EXECUTADOS'!$I152:$DH152,EW$10)/'SERVIÇOS EXECUTADOS'!$F152*100))</f>
        <v>0</v>
      </c>
    </row>
    <row r="153" spans="1:153" ht="12.75" customHeight="1" outlineLevel="2">
      <c r="A153" s="1"/>
      <c r="B153" s="197" t="s">
        <v>250</v>
      </c>
      <c r="C153" s="196"/>
      <c r="D153" s="486"/>
      <c r="E153" s="192">
        <f t="shared" si="60"/>
        <v>0</v>
      </c>
      <c r="F153" s="489"/>
      <c r="G153" s="271" t="s">
        <v>147</v>
      </c>
      <c r="H153" s="131">
        <f t="shared" si="68"/>
        <v>0</v>
      </c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  <c r="CZ153" s="63"/>
      <c r="DA153" s="63"/>
      <c r="DB153" s="63"/>
      <c r="DC153" s="63"/>
      <c r="DD153" s="63"/>
      <c r="DE153" s="63"/>
      <c r="DF153" s="63"/>
      <c r="DG153" s="63"/>
      <c r="DH153" s="63"/>
      <c r="DI153" s="60">
        <f t="shared" si="62"/>
        <v>0</v>
      </c>
      <c r="DJ153" s="61">
        <f t="shared" si="63"/>
        <v>0</v>
      </c>
      <c r="DK153" s="61">
        <f t="shared" si="64"/>
        <v>0</v>
      </c>
      <c r="DL153" s="62">
        <f t="shared" si="65"/>
        <v>0</v>
      </c>
      <c r="DM153" s="62">
        <f t="shared" si="66"/>
        <v>0</v>
      </c>
      <c r="DN153" s="64" t="str">
        <f t="shared" si="67"/>
        <v/>
      </c>
      <c r="DO153" s="252" t="b">
        <f t="shared" si="61"/>
        <v>0</v>
      </c>
      <c r="DP153" s="188"/>
      <c r="DS153" s="62">
        <f>IF('SERVIÇOS EXECUTADOS'!$F153=0,0,(COUNTIF('SERVIÇOS EXECUTADOS'!$I153:$DH153,DS$10)/'SERVIÇOS EXECUTADOS'!$F153*100))</f>
        <v>0</v>
      </c>
      <c r="DT153" s="62">
        <f>IF('SERVIÇOS EXECUTADOS'!$F153=0,0,(COUNTIF('SERVIÇOS EXECUTADOS'!$I153:$DH153,DT$10)/'SERVIÇOS EXECUTADOS'!$F153*100))</f>
        <v>0</v>
      </c>
      <c r="DU153" s="62">
        <f>IF('SERVIÇOS EXECUTADOS'!$F153=0,0,(COUNTIF('SERVIÇOS EXECUTADOS'!$I153:$DH153,DU$10)/'SERVIÇOS EXECUTADOS'!$F153*100))</f>
        <v>0</v>
      </c>
      <c r="DV153" s="62">
        <f>IF('SERVIÇOS EXECUTADOS'!$F153=0,0,(COUNTIF('SERVIÇOS EXECUTADOS'!$I153:$DH153,DV$10)/'SERVIÇOS EXECUTADOS'!$F153*100))</f>
        <v>0</v>
      </c>
      <c r="DW153" s="62">
        <f>IF('SERVIÇOS EXECUTADOS'!$F153=0,0,(COUNTIF('SERVIÇOS EXECUTADOS'!$I153:$DH153,DW$10)/'SERVIÇOS EXECUTADOS'!$F153*100))</f>
        <v>0</v>
      </c>
      <c r="DX153" s="62">
        <f>IF('SERVIÇOS EXECUTADOS'!$F153=0,0,(COUNTIF('SERVIÇOS EXECUTADOS'!$I153:$DH153,DX$10)/'SERVIÇOS EXECUTADOS'!$F153*100))</f>
        <v>0</v>
      </c>
      <c r="DY153" s="62">
        <f>IF('SERVIÇOS EXECUTADOS'!$F153=0,0,(COUNTIF('SERVIÇOS EXECUTADOS'!$I153:$DH153,DY$10)/'SERVIÇOS EXECUTADOS'!$F153*100))</f>
        <v>0</v>
      </c>
      <c r="DZ153" s="62">
        <f>IF('SERVIÇOS EXECUTADOS'!$F153=0,0,(COUNTIF('SERVIÇOS EXECUTADOS'!$I153:$DH153,DZ$10)/'SERVIÇOS EXECUTADOS'!$F153*100))</f>
        <v>0</v>
      </c>
      <c r="EA153" s="62">
        <f>IF('SERVIÇOS EXECUTADOS'!$F153=0,0,(COUNTIF('SERVIÇOS EXECUTADOS'!$I153:$DH153,EA$10)/'SERVIÇOS EXECUTADOS'!$F153*100))</f>
        <v>0</v>
      </c>
      <c r="EB153" s="62">
        <f>IF('SERVIÇOS EXECUTADOS'!$F153=0,0,(COUNTIF('SERVIÇOS EXECUTADOS'!$I153:$DH153,EB$10)/'SERVIÇOS EXECUTADOS'!$F153*100))</f>
        <v>0</v>
      </c>
      <c r="EC153" s="62">
        <f>IF('SERVIÇOS EXECUTADOS'!$F153=0,0,(COUNTIF('SERVIÇOS EXECUTADOS'!$I153:$DH153,EC$10)/'SERVIÇOS EXECUTADOS'!$F153*100))</f>
        <v>0</v>
      </c>
      <c r="ED153" s="62">
        <f>IF('SERVIÇOS EXECUTADOS'!$F153=0,0,(COUNTIF('SERVIÇOS EXECUTADOS'!$I153:$DH153,ED$10)/'SERVIÇOS EXECUTADOS'!$F153*100))</f>
        <v>0</v>
      </c>
      <c r="EE153" s="62">
        <f>IF('SERVIÇOS EXECUTADOS'!$F153=0,0,(COUNTIF('SERVIÇOS EXECUTADOS'!$I153:$DH153,EE$10)/'SERVIÇOS EXECUTADOS'!$F153*100))</f>
        <v>0</v>
      </c>
      <c r="EF153" s="62">
        <f>IF('SERVIÇOS EXECUTADOS'!$F153=0,0,(COUNTIF('SERVIÇOS EXECUTADOS'!$I153:$DH153,EF$10)/'SERVIÇOS EXECUTADOS'!$F153*100))</f>
        <v>0</v>
      </c>
      <c r="EG153" s="62">
        <f>IF('SERVIÇOS EXECUTADOS'!$F153=0,0,(COUNTIF('SERVIÇOS EXECUTADOS'!$I153:$DH153,EG$10)/'SERVIÇOS EXECUTADOS'!$F153*100))</f>
        <v>0</v>
      </c>
      <c r="EH153" s="62">
        <f>IF('SERVIÇOS EXECUTADOS'!$F153=0,0,(COUNTIF('SERVIÇOS EXECUTADOS'!$I153:$DH153,EH$10)/'SERVIÇOS EXECUTADOS'!$F153*100))</f>
        <v>0</v>
      </c>
      <c r="EI153" s="62">
        <f>IF('SERVIÇOS EXECUTADOS'!$F153=0,0,(COUNTIF('SERVIÇOS EXECUTADOS'!$I153:$DH153,EI$10)/'SERVIÇOS EXECUTADOS'!$F153*100))</f>
        <v>0</v>
      </c>
      <c r="EJ153" s="62">
        <f>IF('SERVIÇOS EXECUTADOS'!$F153=0,0,(COUNTIF('SERVIÇOS EXECUTADOS'!$I153:$DH153,EJ$10)/'SERVIÇOS EXECUTADOS'!$F153*100))</f>
        <v>0</v>
      </c>
      <c r="EK153" s="62">
        <f>IF('SERVIÇOS EXECUTADOS'!$F153=0,0,(COUNTIF('SERVIÇOS EXECUTADOS'!$I153:$DH153,EK$10)/'SERVIÇOS EXECUTADOS'!$F153*100))</f>
        <v>0</v>
      </c>
      <c r="EL153" s="62">
        <f>IF('SERVIÇOS EXECUTADOS'!$F153=0,0,(COUNTIF('SERVIÇOS EXECUTADOS'!$I153:$DH153,EL$10)/'SERVIÇOS EXECUTADOS'!$F153*100))</f>
        <v>0</v>
      </c>
      <c r="EM153" s="62">
        <f>IF('SERVIÇOS EXECUTADOS'!$F153=0,0,(COUNTIF('SERVIÇOS EXECUTADOS'!$I153:$DH153,EM$10)/'SERVIÇOS EXECUTADOS'!$F153*100))</f>
        <v>0</v>
      </c>
      <c r="EN153" s="62">
        <f>IF('SERVIÇOS EXECUTADOS'!$F153=0,0,(COUNTIF('SERVIÇOS EXECUTADOS'!$I153:$DH153,EN$10)/'SERVIÇOS EXECUTADOS'!$F153*100))</f>
        <v>0</v>
      </c>
      <c r="EO153" s="62">
        <f>IF('SERVIÇOS EXECUTADOS'!$F153=0,0,(COUNTIF('SERVIÇOS EXECUTADOS'!$I153:$DH153,EO$10)/'SERVIÇOS EXECUTADOS'!$F153*100))</f>
        <v>0</v>
      </c>
      <c r="EP153" s="62">
        <f>IF('SERVIÇOS EXECUTADOS'!$F153=0,0,(COUNTIF('SERVIÇOS EXECUTADOS'!$I153:$DH153,EP$10)/'SERVIÇOS EXECUTADOS'!$F153*100))</f>
        <v>0</v>
      </c>
      <c r="EQ153" s="62">
        <f>IF('SERVIÇOS EXECUTADOS'!$F153=0,0,(COUNTIF('SERVIÇOS EXECUTADOS'!$I153:$DH153,EQ$10)/'SERVIÇOS EXECUTADOS'!$F153*100))</f>
        <v>0</v>
      </c>
      <c r="ER153" s="62">
        <f>IF('SERVIÇOS EXECUTADOS'!$F153=0,0,(COUNTIF('SERVIÇOS EXECUTADOS'!$I153:$DH153,ER$10)/'SERVIÇOS EXECUTADOS'!$F153*100))</f>
        <v>0</v>
      </c>
      <c r="ES153" s="62">
        <f>IF('SERVIÇOS EXECUTADOS'!$F153=0,0,(COUNTIF('SERVIÇOS EXECUTADOS'!$I153:$DH153,ES$10)/'SERVIÇOS EXECUTADOS'!$F153*100))</f>
        <v>0</v>
      </c>
      <c r="ET153" s="62">
        <f>IF('SERVIÇOS EXECUTADOS'!$F153=0,0,(COUNTIF('SERVIÇOS EXECUTADOS'!$I153:$DH153,ET$10)/'SERVIÇOS EXECUTADOS'!$F153*100))</f>
        <v>0</v>
      </c>
      <c r="EU153" s="62">
        <f>IF('SERVIÇOS EXECUTADOS'!$F153=0,0,(COUNTIF('SERVIÇOS EXECUTADOS'!$I153:$DH153,EU$10)/'SERVIÇOS EXECUTADOS'!$F153*100))</f>
        <v>0</v>
      </c>
      <c r="EV153" s="62">
        <f>IF('SERVIÇOS EXECUTADOS'!$F153=0,0,(COUNTIF('SERVIÇOS EXECUTADOS'!$I153:$DH153,EV$10)/'SERVIÇOS EXECUTADOS'!$F153*100))</f>
        <v>0</v>
      </c>
      <c r="EW153" s="62">
        <f>IF('SERVIÇOS EXECUTADOS'!$F153=0,0,(COUNTIF('SERVIÇOS EXECUTADOS'!$I153:$DH153,EW$10)/'SERVIÇOS EXECUTADOS'!$F153*100))</f>
        <v>0</v>
      </c>
    </row>
    <row r="154" spans="1:153" ht="12.75" customHeight="1" outlineLevel="2">
      <c r="A154" s="1"/>
      <c r="B154" s="197" t="s">
        <v>251</v>
      </c>
      <c r="C154" s="196"/>
      <c r="D154" s="486"/>
      <c r="E154" s="192">
        <f t="shared" si="60"/>
        <v>0</v>
      </c>
      <c r="F154" s="489"/>
      <c r="G154" s="271" t="s">
        <v>147</v>
      </c>
      <c r="H154" s="131">
        <f t="shared" si="68"/>
        <v>0</v>
      </c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  <c r="CZ154" s="63"/>
      <c r="DA154" s="63"/>
      <c r="DB154" s="63"/>
      <c r="DC154" s="63"/>
      <c r="DD154" s="63"/>
      <c r="DE154" s="63"/>
      <c r="DF154" s="63"/>
      <c r="DG154" s="63"/>
      <c r="DH154" s="63"/>
      <c r="DI154" s="60">
        <f t="shared" si="62"/>
        <v>0</v>
      </c>
      <c r="DJ154" s="61">
        <f t="shared" si="63"/>
        <v>0</v>
      </c>
      <c r="DK154" s="61">
        <f t="shared" si="64"/>
        <v>0</v>
      </c>
      <c r="DL154" s="62">
        <f t="shared" si="65"/>
        <v>0</v>
      </c>
      <c r="DM154" s="62">
        <f t="shared" si="66"/>
        <v>0</v>
      </c>
      <c r="DN154" s="64" t="str">
        <f t="shared" si="67"/>
        <v/>
      </c>
      <c r="DO154" s="252" t="b">
        <f t="shared" si="61"/>
        <v>0</v>
      </c>
      <c r="DP154" s="188"/>
      <c r="DS154" s="62">
        <f>IF('SERVIÇOS EXECUTADOS'!$F154=0,0,(COUNTIF('SERVIÇOS EXECUTADOS'!$I154:$DH154,DS$10)/'SERVIÇOS EXECUTADOS'!$F154*100))</f>
        <v>0</v>
      </c>
      <c r="DT154" s="62">
        <f>IF('SERVIÇOS EXECUTADOS'!$F154=0,0,(COUNTIF('SERVIÇOS EXECUTADOS'!$I154:$DH154,DT$10)/'SERVIÇOS EXECUTADOS'!$F154*100))</f>
        <v>0</v>
      </c>
      <c r="DU154" s="62">
        <f>IF('SERVIÇOS EXECUTADOS'!$F154=0,0,(COUNTIF('SERVIÇOS EXECUTADOS'!$I154:$DH154,DU$10)/'SERVIÇOS EXECUTADOS'!$F154*100))</f>
        <v>0</v>
      </c>
      <c r="DV154" s="62">
        <f>IF('SERVIÇOS EXECUTADOS'!$F154=0,0,(COUNTIF('SERVIÇOS EXECUTADOS'!$I154:$DH154,DV$10)/'SERVIÇOS EXECUTADOS'!$F154*100))</f>
        <v>0</v>
      </c>
      <c r="DW154" s="62">
        <f>IF('SERVIÇOS EXECUTADOS'!$F154=0,0,(COUNTIF('SERVIÇOS EXECUTADOS'!$I154:$DH154,DW$10)/'SERVIÇOS EXECUTADOS'!$F154*100))</f>
        <v>0</v>
      </c>
      <c r="DX154" s="62">
        <f>IF('SERVIÇOS EXECUTADOS'!$F154=0,0,(COUNTIF('SERVIÇOS EXECUTADOS'!$I154:$DH154,DX$10)/'SERVIÇOS EXECUTADOS'!$F154*100))</f>
        <v>0</v>
      </c>
      <c r="DY154" s="62">
        <f>IF('SERVIÇOS EXECUTADOS'!$F154=0,0,(COUNTIF('SERVIÇOS EXECUTADOS'!$I154:$DH154,DY$10)/'SERVIÇOS EXECUTADOS'!$F154*100))</f>
        <v>0</v>
      </c>
      <c r="DZ154" s="62">
        <f>IF('SERVIÇOS EXECUTADOS'!$F154=0,0,(COUNTIF('SERVIÇOS EXECUTADOS'!$I154:$DH154,DZ$10)/'SERVIÇOS EXECUTADOS'!$F154*100))</f>
        <v>0</v>
      </c>
      <c r="EA154" s="62">
        <f>IF('SERVIÇOS EXECUTADOS'!$F154=0,0,(COUNTIF('SERVIÇOS EXECUTADOS'!$I154:$DH154,EA$10)/'SERVIÇOS EXECUTADOS'!$F154*100))</f>
        <v>0</v>
      </c>
      <c r="EB154" s="62">
        <f>IF('SERVIÇOS EXECUTADOS'!$F154=0,0,(COUNTIF('SERVIÇOS EXECUTADOS'!$I154:$DH154,EB$10)/'SERVIÇOS EXECUTADOS'!$F154*100))</f>
        <v>0</v>
      </c>
      <c r="EC154" s="62">
        <f>IF('SERVIÇOS EXECUTADOS'!$F154=0,0,(COUNTIF('SERVIÇOS EXECUTADOS'!$I154:$DH154,EC$10)/'SERVIÇOS EXECUTADOS'!$F154*100))</f>
        <v>0</v>
      </c>
      <c r="ED154" s="62">
        <f>IF('SERVIÇOS EXECUTADOS'!$F154=0,0,(COUNTIF('SERVIÇOS EXECUTADOS'!$I154:$DH154,ED$10)/'SERVIÇOS EXECUTADOS'!$F154*100))</f>
        <v>0</v>
      </c>
      <c r="EE154" s="62">
        <f>IF('SERVIÇOS EXECUTADOS'!$F154=0,0,(COUNTIF('SERVIÇOS EXECUTADOS'!$I154:$DH154,EE$10)/'SERVIÇOS EXECUTADOS'!$F154*100))</f>
        <v>0</v>
      </c>
      <c r="EF154" s="62">
        <f>IF('SERVIÇOS EXECUTADOS'!$F154=0,0,(COUNTIF('SERVIÇOS EXECUTADOS'!$I154:$DH154,EF$10)/'SERVIÇOS EXECUTADOS'!$F154*100))</f>
        <v>0</v>
      </c>
      <c r="EG154" s="62">
        <f>IF('SERVIÇOS EXECUTADOS'!$F154=0,0,(COUNTIF('SERVIÇOS EXECUTADOS'!$I154:$DH154,EG$10)/'SERVIÇOS EXECUTADOS'!$F154*100))</f>
        <v>0</v>
      </c>
      <c r="EH154" s="62">
        <f>IF('SERVIÇOS EXECUTADOS'!$F154=0,0,(COUNTIF('SERVIÇOS EXECUTADOS'!$I154:$DH154,EH$10)/'SERVIÇOS EXECUTADOS'!$F154*100))</f>
        <v>0</v>
      </c>
      <c r="EI154" s="62">
        <f>IF('SERVIÇOS EXECUTADOS'!$F154=0,0,(COUNTIF('SERVIÇOS EXECUTADOS'!$I154:$DH154,EI$10)/'SERVIÇOS EXECUTADOS'!$F154*100))</f>
        <v>0</v>
      </c>
      <c r="EJ154" s="62">
        <f>IF('SERVIÇOS EXECUTADOS'!$F154=0,0,(COUNTIF('SERVIÇOS EXECUTADOS'!$I154:$DH154,EJ$10)/'SERVIÇOS EXECUTADOS'!$F154*100))</f>
        <v>0</v>
      </c>
      <c r="EK154" s="62">
        <f>IF('SERVIÇOS EXECUTADOS'!$F154=0,0,(COUNTIF('SERVIÇOS EXECUTADOS'!$I154:$DH154,EK$10)/'SERVIÇOS EXECUTADOS'!$F154*100))</f>
        <v>0</v>
      </c>
      <c r="EL154" s="62">
        <f>IF('SERVIÇOS EXECUTADOS'!$F154=0,0,(COUNTIF('SERVIÇOS EXECUTADOS'!$I154:$DH154,EL$10)/'SERVIÇOS EXECUTADOS'!$F154*100))</f>
        <v>0</v>
      </c>
      <c r="EM154" s="62">
        <f>IF('SERVIÇOS EXECUTADOS'!$F154=0,0,(COUNTIF('SERVIÇOS EXECUTADOS'!$I154:$DH154,EM$10)/'SERVIÇOS EXECUTADOS'!$F154*100))</f>
        <v>0</v>
      </c>
      <c r="EN154" s="62">
        <f>IF('SERVIÇOS EXECUTADOS'!$F154=0,0,(COUNTIF('SERVIÇOS EXECUTADOS'!$I154:$DH154,EN$10)/'SERVIÇOS EXECUTADOS'!$F154*100))</f>
        <v>0</v>
      </c>
      <c r="EO154" s="62">
        <f>IF('SERVIÇOS EXECUTADOS'!$F154=0,0,(COUNTIF('SERVIÇOS EXECUTADOS'!$I154:$DH154,EO$10)/'SERVIÇOS EXECUTADOS'!$F154*100))</f>
        <v>0</v>
      </c>
      <c r="EP154" s="62">
        <f>IF('SERVIÇOS EXECUTADOS'!$F154=0,0,(COUNTIF('SERVIÇOS EXECUTADOS'!$I154:$DH154,EP$10)/'SERVIÇOS EXECUTADOS'!$F154*100))</f>
        <v>0</v>
      </c>
      <c r="EQ154" s="62">
        <f>IF('SERVIÇOS EXECUTADOS'!$F154=0,0,(COUNTIF('SERVIÇOS EXECUTADOS'!$I154:$DH154,EQ$10)/'SERVIÇOS EXECUTADOS'!$F154*100))</f>
        <v>0</v>
      </c>
      <c r="ER154" s="62">
        <f>IF('SERVIÇOS EXECUTADOS'!$F154=0,0,(COUNTIF('SERVIÇOS EXECUTADOS'!$I154:$DH154,ER$10)/'SERVIÇOS EXECUTADOS'!$F154*100))</f>
        <v>0</v>
      </c>
      <c r="ES154" s="62">
        <f>IF('SERVIÇOS EXECUTADOS'!$F154=0,0,(COUNTIF('SERVIÇOS EXECUTADOS'!$I154:$DH154,ES$10)/'SERVIÇOS EXECUTADOS'!$F154*100))</f>
        <v>0</v>
      </c>
      <c r="ET154" s="62">
        <f>IF('SERVIÇOS EXECUTADOS'!$F154=0,0,(COUNTIF('SERVIÇOS EXECUTADOS'!$I154:$DH154,ET$10)/'SERVIÇOS EXECUTADOS'!$F154*100))</f>
        <v>0</v>
      </c>
      <c r="EU154" s="62">
        <f>IF('SERVIÇOS EXECUTADOS'!$F154=0,0,(COUNTIF('SERVIÇOS EXECUTADOS'!$I154:$DH154,EU$10)/'SERVIÇOS EXECUTADOS'!$F154*100))</f>
        <v>0</v>
      </c>
      <c r="EV154" s="62">
        <f>IF('SERVIÇOS EXECUTADOS'!$F154=0,0,(COUNTIF('SERVIÇOS EXECUTADOS'!$I154:$DH154,EV$10)/'SERVIÇOS EXECUTADOS'!$F154*100))</f>
        <v>0</v>
      </c>
      <c r="EW154" s="62">
        <f>IF('SERVIÇOS EXECUTADOS'!$F154=0,0,(COUNTIF('SERVIÇOS EXECUTADOS'!$I154:$DH154,EW$10)/'SERVIÇOS EXECUTADOS'!$F154*100))</f>
        <v>0</v>
      </c>
    </row>
    <row r="155" spans="1:153" ht="12.75" customHeight="1" outlineLevel="2">
      <c r="A155" s="1"/>
      <c r="B155" s="197" t="s">
        <v>252</v>
      </c>
      <c r="C155" s="196"/>
      <c r="D155" s="486"/>
      <c r="E155" s="192">
        <f t="shared" si="60"/>
        <v>0</v>
      </c>
      <c r="F155" s="489"/>
      <c r="G155" s="271" t="s">
        <v>147</v>
      </c>
      <c r="H155" s="131">
        <f t="shared" si="68"/>
        <v>0</v>
      </c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  <c r="CZ155" s="63"/>
      <c r="DA155" s="63"/>
      <c r="DB155" s="63"/>
      <c r="DC155" s="63"/>
      <c r="DD155" s="63"/>
      <c r="DE155" s="63"/>
      <c r="DF155" s="63"/>
      <c r="DG155" s="63"/>
      <c r="DH155" s="63"/>
      <c r="DI155" s="60">
        <f t="shared" si="62"/>
        <v>0</v>
      </c>
      <c r="DJ155" s="61">
        <f t="shared" si="63"/>
        <v>0</v>
      </c>
      <c r="DK155" s="61">
        <f t="shared" si="64"/>
        <v>0</v>
      </c>
      <c r="DL155" s="62">
        <f t="shared" si="65"/>
        <v>0</v>
      </c>
      <c r="DM155" s="62">
        <f t="shared" si="66"/>
        <v>0</v>
      </c>
      <c r="DN155" s="64" t="str">
        <f t="shared" si="67"/>
        <v/>
      </c>
      <c r="DO155" s="252" t="b">
        <f t="shared" si="61"/>
        <v>0</v>
      </c>
      <c r="DP155" s="188"/>
      <c r="DS155" s="62">
        <f>IF('SERVIÇOS EXECUTADOS'!$F155=0,0,(COUNTIF('SERVIÇOS EXECUTADOS'!$I155:$DH155,DS$10)/'SERVIÇOS EXECUTADOS'!$F155*100))</f>
        <v>0</v>
      </c>
      <c r="DT155" s="62">
        <f>IF('SERVIÇOS EXECUTADOS'!$F155=0,0,(COUNTIF('SERVIÇOS EXECUTADOS'!$I155:$DH155,DT$10)/'SERVIÇOS EXECUTADOS'!$F155*100))</f>
        <v>0</v>
      </c>
      <c r="DU155" s="62">
        <f>IF('SERVIÇOS EXECUTADOS'!$F155=0,0,(COUNTIF('SERVIÇOS EXECUTADOS'!$I155:$DH155,DU$10)/'SERVIÇOS EXECUTADOS'!$F155*100))</f>
        <v>0</v>
      </c>
      <c r="DV155" s="62">
        <f>IF('SERVIÇOS EXECUTADOS'!$F155=0,0,(COUNTIF('SERVIÇOS EXECUTADOS'!$I155:$DH155,DV$10)/'SERVIÇOS EXECUTADOS'!$F155*100))</f>
        <v>0</v>
      </c>
      <c r="DW155" s="62">
        <f>IF('SERVIÇOS EXECUTADOS'!$F155=0,0,(COUNTIF('SERVIÇOS EXECUTADOS'!$I155:$DH155,DW$10)/'SERVIÇOS EXECUTADOS'!$F155*100))</f>
        <v>0</v>
      </c>
      <c r="DX155" s="62">
        <f>IF('SERVIÇOS EXECUTADOS'!$F155=0,0,(COUNTIF('SERVIÇOS EXECUTADOS'!$I155:$DH155,DX$10)/'SERVIÇOS EXECUTADOS'!$F155*100))</f>
        <v>0</v>
      </c>
      <c r="DY155" s="62">
        <f>IF('SERVIÇOS EXECUTADOS'!$F155=0,0,(COUNTIF('SERVIÇOS EXECUTADOS'!$I155:$DH155,DY$10)/'SERVIÇOS EXECUTADOS'!$F155*100))</f>
        <v>0</v>
      </c>
      <c r="DZ155" s="62">
        <f>IF('SERVIÇOS EXECUTADOS'!$F155=0,0,(COUNTIF('SERVIÇOS EXECUTADOS'!$I155:$DH155,DZ$10)/'SERVIÇOS EXECUTADOS'!$F155*100))</f>
        <v>0</v>
      </c>
      <c r="EA155" s="62">
        <f>IF('SERVIÇOS EXECUTADOS'!$F155=0,0,(COUNTIF('SERVIÇOS EXECUTADOS'!$I155:$DH155,EA$10)/'SERVIÇOS EXECUTADOS'!$F155*100))</f>
        <v>0</v>
      </c>
      <c r="EB155" s="62">
        <f>IF('SERVIÇOS EXECUTADOS'!$F155=0,0,(COUNTIF('SERVIÇOS EXECUTADOS'!$I155:$DH155,EB$10)/'SERVIÇOS EXECUTADOS'!$F155*100))</f>
        <v>0</v>
      </c>
      <c r="EC155" s="62">
        <f>IF('SERVIÇOS EXECUTADOS'!$F155=0,0,(COUNTIF('SERVIÇOS EXECUTADOS'!$I155:$DH155,EC$10)/'SERVIÇOS EXECUTADOS'!$F155*100))</f>
        <v>0</v>
      </c>
      <c r="ED155" s="62">
        <f>IF('SERVIÇOS EXECUTADOS'!$F155=0,0,(COUNTIF('SERVIÇOS EXECUTADOS'!$I155:$DH155,ED$10)/'SERVIÇOS EXECUTADOS'!$F155*100))</f>
        <v>0</v>
      </c>
      <c r="EE155" s="62">
        <f>IF('SERVIÇOS EXECUTADOS'!$F155=0,0,(COUNTIF('SERVIÇOS EXECUTADOS'!$I155:$DH155,EE$10)/'SERVIÇOS EXECUTADOS'!$F155*100))</f>
        <v>0</v>
      </c>
      <c r="EF155" s="62">
        <f>IF('SERVIÇOS EXECUTADOS'!$F155=0,0,(COUNTIF('SERVIÇOS EXECUTADOS'!$I155:$DH155,EF$10)/'SERVIÇOS EXECUTADOS'!$F155*100))</f>
        <v>0</v>
      </c>
      <c r="EG155" s="62">
        <f>IF('SERVIÇOS EXECUTADOS'!$F155=0,0,(COUNTIF('SERVIÇOS EXECUTADOS'!$I155:$DH155,EG$10)/'SERVIÇOS EXECUTADOS'!$F155*100))</f>
        <v>0</v>
      </c>
      <c r="EH155" s="62">
        <f>IF('SERVIÇOS EXECUTADOS'!$F155=0,0,(COUNTIF('SERVIÇOS EXECUTADOS'!$I155:$DH155,EH$10)/'SERVIÇOS EXECUTADOS'!$F155*100))</f>
        <v>0</v>
      </c>
      <c r="EI155" s="62">
        <f>IF('SERVIÇOS EXECUTADOS'!$F155=0,0,(COUNTIF('SERVIÇOS EXECUTADOS'!$I155:$DH155,EI$10)/'SERVIÇOS EXECUTADOS'!$F155*100))</f>
        <v>0</v>
      </c>
      <c r="EJ155" s="62">
        <f>IF('SERVIÇOS EXECUTADOS'!$F155=0,0,(COUNTIF('SERVIÇOS EXECUTADOS'!$I155:$DH155,EJ$10)/'SERVIÇOS EXECUTADOS'!$F155*100))</f>
        <v>0</v>
      </c>
      <c r="EK155" s="62">
        <f>IF('SERVIÇOS EXECUTADOS'!$F155=0,0,(COUNTIF('SERVIÇOS EXECUTADOS'!$I155:$DH155,EK$10)/'SERVIÇOS EXECUTADOS'!$F155*100))</f>
        <v>0</v>
      </c>
      <c r="EL155" s="62">
        <f>IF('SERVIÇOS EXECUTADOS'!$F155=0,0,(COUNTIF('SERVIÇOS EXECUTADOS'!$I155:$DH155,EL$10)/'SERVIÇOS EXECUTADOS'!$F155*100))</f>
        <v>0</v>
      </c>
      <c r="EM155" s="62">
        <f>IF('SERVIÇOS EXECUTADOS'!$F155=0,0,(COUNTIF('SERVIÇOS EXECUTADOS'!$I155:$DH155,EM$10)/'SERVIÇOS EXECUTADOS'!$F155*100))</f>
        <v>0</v>
      </c>
      <c r="EN155" s="62">
        <f>IF('SERVIÇOS EXECUTADOS'!$F155=0,0,(COUNTIF('SERVIÇOS EXECUTADOS'!$I155:$DH155,EN$10)/'SERVIÇOS EXECUTADOS'!$F155*100))</f>
        <v>0</v>
      </c>
      <c r="EO155" s="62">
        <f>IF('SERVIÇOS EXECUTADOS'!$F155=0,0,(COUNTIF('SERVIÇOS EXECUTADOS'!$I155:$DH155,EO$10)/'SERVIÇOS EXECUTADOS'!$F155*100))</f>
        <v>0</v>
      </c>
      <c r="EP155" s="62">
        <f>IF('SERVIÇOS EXECUTADOS'!$F155=0,0,(COUNTIF('SERVIÇOS EXECUTADOS'!$I155:$DH155,EP$10)/'SERVIÇOS EXECUTADOS'!$F155*100))</f>
        <v>0</v>
      </c>
      <c r="EQ155" s="62">
        <f>IF('SERVIÇOS EXECUTADOS'!$F155=0,0,(COUNTIF('SERVIÇOS EXECUTADOS'!$I155:$DH155,EQ$10)/'SERVIÇOS EXECUTADOS'!$F155*100))</f>
        <v>0</v>
      </c>
      <c r="ER155" s="62">
        <f>IF('SERVIÇOS EXECUTADOS'!$F155=0,0,(COUNTIF('SERVIÇOS EXECUTADOS'!$I155:$DH155,ER$10)/'SERVIÇOS EXECUTADOS'!$F155*100))</f>
        <v>0</v>
      </c>
      <c r="ES155" s="62">
        <f>IF('SERVIÇOS EXECUTADOS'!$F155=0,0,(COUNTIF('SERVIÇOS EXECUTADOS'!$I155:$DH155,ES$10)/'SERVIÇOS EXECUTADOS'!$F155*100))</f>
        <v>0</v>
      </c>
      <c r="ET155" s="62">
        <f>IF('SERVIÇOS EXECUTADOS'!$F155=0,0,(COUNTIF('SERVIÇOS EXECUTADOS'!$I155:$DH155,ET$10)/'SERVIÇOS EXECUTADOS'!$F155*100))</f>
        <v>0</v>
      </c>
      <c r="EU155" s="62">
        <f>IF('SERVIÇOS EXECUTADOS'!$F155=0,0,(COUNTIF('SERVIÇOS EXECUTADOS'!$I155:$DH155,EU$10)/'SERVIÇOS EXECUTADOS'!$F155*100))</f>
        <v>0</v>
      </c>
      <c r="EV155" s="62">
        <f>IF('SERVIÇOS EXECUTADOS'!$F155=0,0,(COUNTIF('SERVIÇOS EXECUTADOS'!$I155:$DH155,EV$10)/'SERVIÇOS EXECUTADOS'!$F155*100))</f>
        <v>0</v>
      </c>
      <c r="EW155" s="62">
        <f>IF('SERVIÇOS EXECUTADOS'!$F155=0,0,(COUNTIF('SERVIÇOS EXECUTADOS'!$I155:$DH155,EW$10)/'SERVIÇOS EXECUTADOS'!$F155*100))</f>
        <v>0</v>
      </c>
    </row>
    <row r="156" spans="1:153" ht="12.75" customHeight="1" outlineLevel="2">
      <c r="A156" s="1"/>
      <c r="B156" s="197" t="s">
        <v>253</v>
      </c>
      <c r="C156" s="196"/>
      <c r="D156" s="486"/>
      <c r="E156" s="192">
        <f t="shared" si="60"/>
        <v>0</v>
      </c>
      <c r="F156" s="489"/>
      <c r="G156" s="271" t="s">
        <v>147</v>
      </c>
      <c r="H156" s="131">
        <f t="shared" si="68"/>
        <v>0</v>
      </c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  <c r="CZ156" s="63"/>
      <c r="DA156" s="63"/>
      <c r="DB156" s="63"/>
      <c r="DC156" s="63"/>
      <c r="DD156" s="63"/>
      <c r="DE156" s="63"/>
      <c r="DF156" s="63"/>
      <c r="DG156" s="63"/>
      <c r="DH156" s="63"/>
      <c r="DI156" s="60">
        <f t="shared" si="62"/>
        <v>0</v>
      </c>
      <c r="DJ156" s="61">
        <f t="shared" si="63"/>
        <v>0</v>
      </c>
      <c r="DK156" s="61">
        <f t="shared" si="64"/>
        <v>0</v>
      </c>
      <c r="DL156" s="62">
        <f t="shared" si="65"/>
        <v>0</v>
      </c>
      <c r="DM156" s="62">
        <f t="shared" si="66"/>
        <v>0</v>
      </c>
      <c r="DN156" s="64" t="str">
        <f t="shared" si="67"/>
        <v/>
      </c>
      <c r="DO156" s="252" t="b">
        <f t="shared" si="61"/>
        <v>0</v>
      </c>
      <c r="DP156" s="188"/>
      <c r="DS156" s="62">
        <f>IF('SERVIÇOS EXECUTADOS'!$F156=0,0,(COUNTIF('SERVIÇOS EXECUTADOS'!$I156:$DH156,DS$10)/'SERVIÇOS EXECUTADOS'!$F156*100))</f>
        <v>0</v>
      </c>
      <c r="DT156" s="62">
        <f>IF('SERVIÇOS EXECUTADOS'!$F156=0,0,(COUNTIF('SERVIÇOS EXECUTADOS'!$I156:$DH156,DT$10)/'SERVIÇOS EXECUTADOS'!$F156*100))</f>
        <v>0</v>
      </c>
      <c r="DU156" s="62">
        <f>IF('SERVIÇOS EXECUTADOS'!$F156=0,0,(COUNTIF('SERVIÇOS EXECUTADOS'!$I156:$DH156,DU$10)/'SERVIÇOS EXECUTADOS'!$F156*100))</f>
        <v>0</v>
      </c>
      <c r="DV156" s="62">
        <f>IF('SERVIÇOS EXECUTADOS'!$F156=0,0,(COUNTIF('SERVIÇOS EXECUTADOS'!$I156:$DH156,DV$10)/'SERVIÇOS EXECUTADOS'!$F156*100))</f>
        <v>0</v>
      </c>
      <c r="DW156" s="62">
        <f>IF('SERVIÇOS EXECUTADOS'!$F156=0,0,(COUNTIF('SERVIÇOS EXECUTADOS'!$I156:$DH156,DW$10)/'SERVIÇOS EXECUTADOS'!$F156*100))</f>
        <v>0</v>
      </c>
      <c r="DX156" s="62">
        <f>IF('SERVIÇOS EXECUTADOS'!$F156=0,0,(COUNTIF('SERVIÇOS EXECUTADOS'!$I156:$DH156,DX$10)/'SERVIÇOS EXECUTADOS'!$F156*100))</f>
        <v>0</v>
      </c>
      <c r="DY156" s="62">
        <f>IF('SERVIÇOS EXECUTADOS'!$F156=0,0,(COUNTIF('SERVIÇOS EXECUTADOS'!$I156:$DH156,DY$10)/'SERVIÇOS EXECUTADOS'!$F156*100))</f>
        <v>0</v>
      </c>
      <c r="DZ156" s="62">
        <f>IF('SERVIÇOS EXECUTADOS'!$F156=0,0,(COUNTIF('SERVIÇOS EXECUTADOS'!$I156:$DH156,DZ$10)/'SERVIÇOS EXECUTADOS'!$F156*100))</f>
        <v>0</v>
      </c>
      <c r="EA156" s="62">
        <f>IF('SERVIÇOS EXECUTADOS'!$F156=0,0,(COUNTIF('SERVIÇOS EXECUTADOS'!$I156:$DH156,EA$10)/'SERVIÇOS EXECUTADOS'!$F156*100))</f>
        <v>0</v>
      </c>
      <c r="EB156" s="62">
        <f>IF('SERVIÇOS EXECUTADOS'!$F156=0,0,(COUNTIF('SERVIÇOS EXECUTADOS'!$I156:$DH156,EB$10)/'SERVIÇOS EXECUTADOS'!$F156*100))</f>
        <v>0</v>
      </c>
      <c r="EC156" s="62">
        <f>IF('SERVIÇOS EXECUTADOS'!$F156=0,0,(COUNTIF('SERVIÇOS EXECUTADOS'!$I156:$DH156,EC$10)/'SERVIÇOS EXECUTADOS'!$F156*100))</f>
        <v>0</v>
      </c>
      <c r="ED156" s="62">
        <f>IF('SERVIÇOS EXECUTADOS'!$F156=0,0,(COUNTIF('SERVIÇOS EXECUTADOS'!$I156:$DH156,ED$10)/'SERVIÇOS EXECUTADOS'!$F156*100))</f>
        <v>0</v>
      </c>
      <c r="EE156" s="62">
        <f>IF('SERVIÇOS EXECUTADOS'!$F156=0,0,(COUNTIF('SERVIÇOS EXECUTADOS'!$I156:$DH156,EE$10)/'SERVIÇOS EXECUTADOS'!$F156*100))</f>
        <v>0</v>
      </c>
      <c r="EF156" s="62">
        <f>IF('SERVIÇOS EXECUTADOS'!$F156=0,0,(COUNTIF('SERVIÇOS EXECUTADOS'!$I156:$DH156,EF$10)/'SERVIÇOS EXECUTADOS'!$F156*100))</f>
        <v>0</v>
      </c>
      <c r="EG156" s="62">
        <f>IF('SERVIÇOS EXECUTADOS'!$F156=0,0,(COUNTIF('SERVIÇOS EXECUTADOS'!$I156:$DH156,EG$10)/'SERVIÇOS EXECUTADOS'!$F156*100))</f>
        <v>0</v>
      </c>
      <c r="EH156" s="62">
        <f>IF('SERVIÇOS EXECUTADOS'!$F156=0,0,(COUNTIF('SERVIÇOS EXECUTADOS'!$I156:$DH156,EH$10)/'SERVIÇOS EXECUTADOS'!$F156*100))</f>
        <v>0</v>
      </c>
      <c r="EI156" s="62">
        <f>IF('SERVIÇOS EXECUTADOS'!$F156=0,0,(COUNTIF('SERVIÇOS EXECUTADOS'!$I156:$DH156,EI$10)/'SERVIÇOS EXECUTADOS'!$F156*100))</f>
        <v>0</v>
      </c>
      <c r="EJ156" s="62">
        <f>IF('SERVIÇOS EXECUTADOS'!$F156=0,0,(COUNTIF('SERVIÇOS EXECUTADOS'!$I156:$DH156,EJ$10)/'SERVIÇOS EXECUTADOS'!$F156*100))</f>
        <v>0</v>
      </c>
      <c r="EK156" s="62">
        <f>IF('SERVIÇOS EXECUTADOS'!$F156=0,0,(COUNTIF('SERVIÇOS EXECUTADOS'!$I156:$DH156,EK$10)/'SERVIÇOS EXECUTADOS'!$F156*100))</f>
        <v>0</v>
      </c>
      <c r="EL156" s="62">
        <f>IF('SERVIÇOS EXECUTADOS'!$F156=0,0,(COUNTIF('SERVIÇOS EXECUTADOS'!$I156:$DH156,EL$10)/'SERVIÇOS EXECUTADOS'!$F156*100))</f>
        <v>0</v>
      </c>
      <c r="EM156" s="62">
        <f>IF('SERVIÇOS EXECUTADOS'!$F156=0,0,(COUNTIF('SERVIÇOS EXECUTADOS'!$I156:$DH156,EM$10)/'SERVIÇOS EXECUTADOS'!$F156*100))</f>
        <v>0</v>
      </c>
      <c r="EN156" s="62">
        <f>IF('SERVIÇOS EXECUTADOS'!$F156=0,0,(COUNTIF('SERVIÇOS EXECUTADOS'!$I156:$DH156,EN$10)/'SERVIÇOS EXECUTADOS'!$F156*100))</f>
        <v>0</v>
      </c>
      <c r="EO156" s="62">
        <f>IF('SERVIÇOS EXECUTADOS'!$F156=0,0,(COUNTIF('SERVIÇOS EXECUTADOS'!$I156:$DH156,EO$10)/'SERVIÇOS EXECUTADOS'!$F156*100))</f>
        <v>0</v>
      </c>
      <c r="EP156" s="62">
        <f>IF('SERVIÇOS EXECUTADOS'!$F156=0,0,(COUNTIF('SERVIÇOS EXECUTADOS'!$I156:$DH156,EP$10)/'SERVIÇOS EXECUTADOS'!$F156*100))</f>
        <v>0</v>
      </c>
      <c r="EQ156" s="62">
        <f>IF('SERVIÇOS EXECUTADOS'!$F156=0,0,(COUNTIF('SERVIÇOS EXECUTADOS'!$I156:$DH156,EQ$10)/'SERVIÇOS EXECUTADOS'!$F156*100))</f>
        <v>0</v>
      </c>
      <c r="ER156" s="62">
        <f>IF('SERVIÇOS EXECUTADOS'!$F156=0,0,(COUNTIF('SERVIÇOS EXECUTADOS'!$I156:$DH156,ER$10)/'SERVIÇOS EXECUTADOS'!$F156*100))</f>
        <v>0</v>
      </c>
      <c r="ES156" s="62">
        <f>IF('SERVIÇOS EXECUTADOS'!$F156=0,0,(COUNTIF('SERVIÇOS EXECUTADOS'!$I156:$DH156,ES$10)/'SERVIÇOS EXECUTADOS'!$F156*100))</f>
        <v>0</v>
      </c>
      <c r="ET156" s="62">
        <f>IF('SERVIÇOS EXECUTADOS'!$F156=0,0,(COUNTIF('SERVIÇOS EXECUTADOS'!$I156:$DH156,ET$10)/'SERVIÇOS EXECUTADOS'!$F156*100))</f>
        <v>0</v>
      </c>
      <c r="EU156" s="62">
        <f>IF('SERVIÇOS EXECUTADOS'!$F156=0,0,(COUNTIF('SERVIÇOS EXECUTADOS'!$I156:$DH156,EU$10)/'SERVIÇOS EXECUTADOS'!$F156*100))</f>
        <v>0</v>
      </c>
      <c r="EV156" s="62">
        <f>IF('SERVIÇOS EXECUTADOS'!$F156=0,0,(COUNTIF('SERVIÇOS EXECUTADOS'!$I156:$DH156,EV$10)/'SERVIÇOS EXECUTADOS'!$F156*100))</f>
        <v>0</v>
      </c>
      <c r="EW156" s="62">
        <f>IF('SERVIÇOS EXECUTADOS'!$F156=0,0,(COUNTIF('SERVIÇOS EXECUTADOS'!$I156:$DH156,EW$10)/'SERVIÇOS EXECUTADOS'!$F156*100))</f>
        <v>0</v>
      </c>
    </row>
    <row r="157" spans="1:153" ht="12.75" customHeight="1" outlineLevel="2">
      <c r="A157" s="1"/>
      <c r="B157" s="197" t="s">
        <v>254</v>
      </c>
      <c r="C157" s="196"/>
      <c r="D157" s="486"/>
      <c r="E157" s="192">
        <f t="shared" si="60"/>
        <v>0</v>
      </c>
      <c r="F157" s="489"/>
      <c r="G157" s="271" t="s">
        <v>147</v>
      </c>
      <c r="H157" s="131">
        <f t="shared" si="68"/>
        <v>0</v>
      </c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  <c r="CZ157" s="63"/>
      <c r="DA157" s="63"/>
      <c r="DB157" s="63"/>
      <c r="DC157" s="63"/>
      <c r="DD157" s="63"/>
      <c r="DE157" s="63"/>
      <c r="DF157" s="63"/>
      <c r="DG157" s="63"/>
      <c r="DH157" s="63"/>
      <c r="DI157" s="60">
        <f t="shared" si="62"/>
        <v>0</v>
      </c>
      <c r="DJ157" s="61">
        <f t="shared" si="63"/>
        <v>0</v>
      </c>
      <c r="DK157" s="61">
        <f t="shared" si="64"/>
        <v>0</v>
      </c>
      <c r="DL157" s="62">
        <f t="shared" si="65"/>
        <v>0</v>
      </c>
      <c r="DM157" s="62">
        <f t="shared" si="66"/>
        <v>0</v>
      </c>
      <c r="DN157" s="64" t="str">
        <f t="shared" si="67"/>
        <v/>
      </c>
      <c r="DO157" s="252" t="b">
        <f t="shared" si="61"/>
        <v>0</v>
      </c>
      <c r="DP157" s="188"/>
      <c r="DS157" s="62">
        <f>IF('SERVIÇOS EXECUTADOS'!$F157=0,0,(COUNTIF('SERVIÇOS EXECUTADOS'!$I157:$DH157,DS$10)/'SERVIÇOS EXECUTADOS'!$F157*100))</f>
        <v>0</v>
      </c>
      <c r="DT157" s="62">
        <f>IF('SERVIÇOS EXECUTADOS'!$F157=0,0,(COUNTIF('SERVIÇOS EXECUTADOS'!$I157:$DH157,DT$10)/'SERVIÇOS EXECUTADOS'!$F157*100))</f>
        <v>0</v>
      </c>
      <c r="DU157" s="62">
        <f>IF('SERVIÇOS EXECUTADOS'!$F157=0,0,(COUNTIF('SERVIÇOS EXECUTADOS'!$I157:$DH157,DU$10)/'SERVIÇOS EXECUTADOS'!$F157*100))</f>
        <v>0</v>
      </c>
      <c r="DV157" s="62">
        <f>IF('SERVIÇOS EXECUTADOS'!$F157=0,0,(COUNTIF('SERVIÇOS EXECUTADOS'!$I157:$DH157,DV$10)/'SERVIÇOS EXECUTADOS'!$F157*100))</f>
        <v>0</v>
      </c>
      <c r="DW157" s="62">
        <f>IF('SERVIÇOS EXECUTADOS'!$F157=0,0,(COUNTIF('SERVIÇOS EXECUTADOS'!$I157:$DH157,DW$10)/'SERVIÇOS EXECUTADOS'!$F157*100))</f>
        <v>0</v>
      </c>
      <c r="DX157" s="62">
        <f>IF('SERVIÇOS EXECUTADOS'!$F157=0,0,(COUNTIF('SERVIÇOS EXECUTADOS'!$I157:$DH157,DX$10)/'SERVIÇOS EXECUTADOS'!$F157*100))</f>
        <v>0</v>
      </c>
      <c r="DY157" s="62">
        <f>IF('SERVIÇOS EXECUTADOS'!$F157=0,0,(COUNTIF('SERVIÇOS EXECUTADOS'!$I157:$DH157,DY$10)/'SERVIÇOS EXECUTADOS'!$F157*100))</f>
        <v>0</v>
      </c>
      <c r="DZ157" s="62">
        <f>IF('SERVIÇOS EXECUTADOS'!$F157=0,0,(COUNTIF('SERVIÇOS EXECUTADOS'!$I157:$DH157,DZ$10)/'SERVIÇOS EXECUTADOS'!$F157*100))</f>
        <v>0</v>
      </c>
      <c r="EA157" s="62">
        <f>IF('SERVIÇOS EXECUTADOS'!$F157=0,0,(COUNTIF('SERVIÇOS EXECUTADOS'!$I157:$DH157,EA$10)/'SERVIÇOS EXECUTADOS'!$F157*100))</f>
        <v>0</v>
      </c>
      <c r="EB157" s="62">
        <f>IF('SERVIÇOS EXECUTADOS'!$F157=0,0,(COUNTIF('SERVIÇOS EXECUTADOS'!$I157:$DH157,EB$10)/'SERVIÇOS EXECUTADOS'!$F157*100))</f>
        <v>0</v>
      </c>
      <c r="EC157" s="62">
        <f>IF('SERVIÇOS EXECUTADOS'!$F157=0,0,(COUNTIF('SERVIÇOS EXECUTADOS'!$I157:$DH157,EC$10)/'SERVIÇOS EXECUTADOS'!$F157*100))</f>
        <v>0</v>
      </c>
      <c r="ED157" s="62">
        <f>IF('SERVIÇOS EXECUTADOS'!$F157=0,0,(COUNTIF('SERVIÇOS EXECUTADOS'!$I157:$DH157,ED$10)/'SERVIÇOS EXECUTADOS'!$F157*100))</f>
        <v>0</v>
      </c>
      <c r="EE157" s="62">
        <f>IF('SERVIÇOS EXECUTADOS'!$F157=0,0,(COUNTIF('SERVIÇOS EXECUTADOS'!$I157:$DH157,EE$10)/'SERVIÇOS EXECUTADOS'!$F157*100))</f>
        <v>0</v>
      </c>
      <c r="EF157" s="62">
        <f>IF('SERVIÇOS EXECUTADOS'!$F157=0,0,(COUNTIF('SERVIÇOS EXECUTADOS'!$I157:$DH157,EF$10)/'SERVIÇOS EXECUTADOS'!$F157*100))</f>
        <v>0</v>
      </c>
      <c r="EG157" s="62">
        <f>IF('SERVIÇOS EXECUTADOS'!$F157=0,0,(COUNTIF('SERVIÇOS EXECUTADOS'!$I157:$DH157,EG$10)/'SERVIÇOS EXECUTADOS'!$F157*100))</f>
        <v>0</v>
      </c>
      <c r="EH157" s="62">
        <f>IF('SERVIÇOS EXECUTADOS'!$F157=0,0,(COUNTIF('SERVIÇOS EXECUTADOS'!$I157:$DH157,EH$10)/'SERVIÇOS EXECUTADOS'!$F157*100))</f>
        <v>0</v>
      </c>
      <c r="EI157" s="62">
        <f>IF('SERVIÇOS EXECUTADOS'!$F157=0,0,(COUNTIF('SERVIÇOS EXECUTADOS'!$I157:$DH157,EI$10)/'SERVIÇOS EXECUTADOS'!$F157*100))</f>
        <v>0</v>
      </c>
      <c r="EJ157" s="62">
        <f>IF('SERVIÇOS EXECUTADOS'!$F157=0,0,(COUNTIF('SERVIÇOS EXECUTADOS'!$I157:$DH157,EJ$10)/'SERVIÇOS EXECUTADOS'!$F157*100))</f>
        <v>0</v>
      </c>
      <c r="EK157" s="62">
        <f>IF('SERVIÇOS EXECUTADOS'!$F157=0,0,(COUNTIF('SERVIÇOS EXECUTADOS'!$I157:$DH157,EK$10)/'SERVIÇOS EXECUTADOS'!$F157*100))</f>
        <v>0</v>
      </c>
      <c r="EL157" s="62">
        <f>IF('SERVIÇOS EXECUTADOS'!$F157=0,0,(COUNTIF('SERVIÇOS EXECUTADOS'!$I157:$DH157,EL$10)/'SERVIÇOS EXECUTADOS'!$F157*100))</f>
        <v>0</v>
      </c>
      <c r="EM157" s="62">
        <f>IF('SERVIÇOS EXECUTADOS'!$F157=0,0,(COUNTIF('SERVIÇOS EXECUTADOS'!$I157:$DH157,EM$10)/'SERVIÇOS EXECUTADOS'!$F157*100))</f>
        <v>0</v>
      </c>
      <c r="EN157" s="62">
        <f>IF('SERVIÇOS EXECUTADOS'!$F157=0,0,(COUNTIF('SERVIÇOS EXECUTADOS'!$I157:$DH157,EN$10)/'SERVIÇOS EXECUTADOS'!$F157*100))</f>
        <v>0</v>
      </c>
      <c r="EO157" s="62">
        <f>IF('SERVIÇOS EXECUTADOS'!$F157=0,0,(COUNTIF('SERVIÇOS EXECUTADOS'!$I157:$DH157,EO$10)/'SERVIÇOS EXECUTADOS'!$F157*100))</f>
        <v>0</v>
      </c>
      <c r="EP157" s="62">
        <f>IF('SERVIÇOS EXECUTADOS'!$F157=0,0,(COUNTIF('SERVIÇOS EXECUTADOS'!$I157:$DH157,EP$10)/'SERVIÇOS EXECUTADOS'!$F157*100))</f>
        <v>0</v>
      </c>
      <c r="EQ157" s="62">
        <f>IF('SERVIÇOS EXECUTADOS'!$F157=0,0,(COUNTIF('SERVIÇOS EXECUTADOS'!$I157:$DH157,EQ$10)/'SERVIÇOS EXECUTADOS'!$F157*100))</f>
        <v>0</v>
      </c>
      <c r="ER157" s="62">
        <f>IF('SERVIÇOS EXECUTADOS'!$F157=0,0,(COUNTIF('SERVIÇOS EXECUTADOS'!$I157:$DH157,ER$10)/'SERVIÇOS EXECUTADOS'!$F157*100))</f>
        <v>0</v>
      </c>
      <c r="ES157" s="62">
        <f>IF('SERVIÇOS EXECUTADOS'!$F157=0,0,(COUNTIF('SERVIÇOS EXECUTADOS'!$I157:$DH157,ES$10)/'SERVIÇOS EXECUTADOS'!$F157*100))</f>
        <v>0</v>
      </c>
      <c r="ET157" s="62">
        <f>IF('SERVIÇOS EXECUTADOS'!$F157=0,0,(COUNTIF('SERVIÇOS EXECUTADOS'!$I157:$DH157,ET$10)/'SERVIÇOS EXECUTADOS'!$F157*100))</f>
        <v>0</v>
      </c>
      <c r="EU157" s="62">
        <f>IF('SERVIÇOS EXECUTADOS'!$F157=0,0,(COUNTIF('SERVIÇOS EXECUTADOS'!$I157:$DH157,EU$10)/'SERVIÇOS EXECUTADOS'!$F157*100))</f>
        <v>0</v>
      </c>
      <c r="EV157" s="62">
        <f>IF('SERVIÇOS EXECUTADOS'!$F157=0,0,(COUNTIF('SERVIÇOS EXECUTADOS'!$I157:$DH157,EV$10)/'SERVIÇOS EXECUTADOS'!$F157*100))</f>
        <v>0</v>
      </c>
      <c r="EW157" s="62">
        <f>IF('SERVIÇOS EXECUTADOS'!$F157=0,0,(COUNTIF('SERVIÇOS EXECUTADOS'!$I157:$DH157,EW$10)/'SERVIÇOS EXECUTADOS'!$F157*100))</f>
        <v>0</v>
      </c>
    </row>
    <row r="158" spans="1:153" ht="12.75" customHeight="1" outlineLevel="2">
      <c r="A158" s="1"/>
      <c r="B158" s="197" t="s">
        <v>255</v>
      </c>
      <c r="C158" s="196"/>
      <c r="D158" s="486"/>
      <c r="E158" s="192">
        <f t="shared" si="60"/>
        <v>0</v>
      </c>
      <c r="F158" s="489"/>
      <c r="G158" s="271" t="s">
        <v>147</v>
      </c>
      <c r="H158" s="131">
        <f t="shared" si="68"/>
        <v>0</v>
      </c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  <c r="CZ158" s="63"/>
      <c r="DA158" s="63"/>
      <c r="DB158" s="63"/>
      <c r="DC158" s="63"/>
      <c r="DD158" s="63"/>
      <c r="DE158" s="63"/>
      <c r="DF158" s="63"/>
      <c r="DG158" s="63"/>
      <c r="DH158" s="63"/>
      <c r="DI158" s="60">
        <f t="shared" si="62"/>
        <v>0</v>
      </c>
      <c r="DJ158" s="61">
        <f t="shared" si="63"/>
        <v>0</v>
      </c>
      <c r="DK158" s="61">
        <f t="shared" si="64"/>
        <v>0</v>
      </c>
      <c r="DL158" s="62">
        <f t="shared" si="65"/>
        <v>0</v>
      </c>
      <c r="DM158" s="62">
        <f t="shared" si="66"/>
        <v>0</v>
      </c>
      <c r="DN158" s="64" t="str">
        <f t="shared" si="67"/>
        <v/>
      </c>
      <c r="DO158" s="252" t="b">
        <f t="shared" si="61"/>
        <v>0</v>
      </c>
      <c r="DP158" s="188"/>
      <c r="DS158" s="62">
        <f>IF('SERVIÇOS EXECUTADOS'!$F158=0,0,(COUNTIF('SERVIÇOS EXECUTADOS'!$I158:$DH158,DS$10)/'SERVIÇOS EXECUTADOS'!$F158*100))</f>
        <v>0</v>
      </c>
      <c r="DT158" s="62">
        <f>IF('SERVIÇOS EXECUTADOS'!$F158=0,0,(COUNTIF('SERVIÇOS EXECUTADOS'!$I158:$DH158,DT$10)/'SERVIÇOS EXECUTADOS'!$F158*100))</f>
        <v>0</v>
      </c>
      <c r="DU158" s="62">
        <f>IF('SERVIÇOS EXECUTADOS'!$F158=0,0,(COUNTIF('SERVIÇOS EXECUTADOS'!$I158:$DH158,DU$10)/'SERVIÇOS EXECUTADOS'!$F158*100))</f>
        <v>0</v>
      </c>
      <c r="DV158" s="62">
        <f>IF('SERVIÇOS EXECUTADOS'!$F158=0,0,(COUNTIF('SERVIÇOS EXECUTADOS'!$I158:$DH158,DV$10)/'SERVIÇOS EXECUTADOS'!$F158*100))</f>
        <v>0</v>
      </c>
      <c r="DW158" s="62">
        <f>IF('SERVIÇOS EXECUTADOS'!$F158=0,0,(COUNTIF('SERVIÇOS EXECUTADOS'!$I158:$DH158,DW$10)/'SERVIÇOS EXECUTADOS'!$F158*100))</f>
        <v>0</v>
      </c>
      <c r="DX158" s="62">
        <f>IF('SERVIÇOS EXECUTADOS'!$F158=0,0,(COUNTIF('SERVIÇOS EXECUTADOS'!$I158:$DH158,DX$10)/'SERVIÇOS EXECUTADOS'!$F158*100))</f>
        <v>0</v>
      </c>
      <c r="DY158" s="62">
        <f>IF('SERVIÇOS EXECUTADOS'!$F158=0,0,(COUNTIF('SERVIÇOS EXECUTADOS'!$I158:$DH158,DY$10)/'SERVIÇOS EXECUTADOS'!$F158*100))</f>
        <v>0</v>
      </c>
      <c r="DZ158" s="62">
        <f>IF('SERVIÇOS EXECUTADOS'!$F158=0,0,(COUNTIF('SERVIÇOS EXECUTADOS'!$I158:$DH158,DZ$10)/'SERVIÇOS EXECUTADOS'!$F158*100))</f>
        <v>0</v>
      </c>
      <c r="EA158" s="62">
        <f>IF('SERVIÇOS EXECUTADOS'!$F158=0,0,(COUNTIF('SERVIÇOS EXECUTADOS'!$I158:$DH158,EA$10)/'SERVIÇOS EXECUTADOS'!$F158*100))</f>
        <v>0</v>
      </c>
      <c r="EB158" s="62">
        <f>IF('SERVIÇOS EXECUTADOS'!$F158=0,0,(COUNTIF('SERVIÇOS EXECUTADOS'!$I158:$DH158,EB$10)/'SERVIÇOS EXECUTADOS'!$F158*100))</f>
        <v>0</v>
      </c>
      <c r="EC158" s="62">
        <f>IF('SERVIÇOS EXECUTADOS'!$F158=0,0,(COUNTIF('SERVIÇOS EXECUTADOS'!$I158:$DH158,EC$10)/'SERVIÇOS EXECUTADOS'!$F158*100))</f>
        <v>0</v>
      </c>
      <c r="ED158" s="62">
        <f>IF('SERVIÇOS EXECUTADOS'!$F158=0,0,(COUNTIF('SERVIÇOS EXECUTADOS'!$I158:$DH158,ED$10)/'SERVIÇOS EXECUTADOS'!$F158*100))</f>
        <v>0</v>
      </c>
      <c r="EE158" s="62">
        <f>IF('SERVIÇOS EXECUTADOS'!$F158=0,0,(COUNTIF('SERVIÇOS EXECUTADOS'!$I158:$DH158,EE$10)/'SERVIÇOS EXECUTADOS'!$F158*100))</f>
        <v>0</v>
      </c>
      <c r="EF158" s="62">
        <f>IF('SERVIÇOS EXECUTADOS'!$F158=0,0,(COUNTIF('SERVIÇOS EXECUTADOS'!$I158:$DH158,EF$10)/'SERVIÇOS EXECUTADOS'!$F158*100))</f>
        <v>0</v>
      </c>
      <c r="EG158" s="62">
        <f>IF('SERVIÇOS EXECUTADOS'!$F158=0,0,(COUNTIF('SERVIÇOS EXECUTADOS'!$I158:$DH158,EG$10)/'SERVIÇOS EXECUTADOS'!$F158*100))</f>
        <v>0</v>
      </c>
      <c r="EH158" s="62">
        <f>IF('SERVIÇOS EXECUTADOS'!$F158=0,0,(COUNTIF('SERVIÇOS EXECUTADOS'!$I158:$DH158,EH$10)/'SERVIÇOS EXECUTADOS'!$F158*100))</f>
        <v>0</v>
      </c>
      <c r="EI158" s="62">
        <f>IF('SERVIÇOS EXECUTADOS'!$F158=0,0,(COUNTIF('SERVIÇOS EXECUTADOS'!$I158:$DH158,EI$10)/'SERVIÇOS EXECUTADOS'!$F158*100))</f>
        <v>0</v>
      </c>
      <c r="EJ158" s="62">
        <f>IF('SERVIÇOS EXECUTADOS'!$F158=0,0,(COUNTIF('SERVIÇOS EXECUTADOS'!$I158:$DH158,EJ$10)/'SERVIÇOS EXECUTADOS'!$F158*100))</f>
        <v>0</v>
      </c>
      <c r="EK158" s="62">
        <f>IF('SERVIÇOS EXECUTADOS'!$F158=0,0,(COUNTIF('SERVIÇOS EXECUTADOS'!$I158:$DH158,EK$10)/'SERVIÇOS EXECUTADOS'!$F158*100))</f>
        <v>0</v>
      </c>
      <c r="EL158" s="62">
        <f>IF('SERVIÇOS EXECUTADOS'!$F158=0,0,(COUNTIF('SERVIÇOS EXECUTADOS'!$I158:$DH158,EL$10)/'SERVIÇOS EXECUTADOS'!$F158*100))</f>
        <v>0</v>
      </c>
      <c r="EM158" s="62">
        <f>IF('SERVIÇOS EXECUTADOS'!$F158=0,0,(COUNTIF('SERVIÇOS EXECUTADOS'!$I158:$DH158,EM$10)/'SERVIÇOS EXECUTADOS'!$F158*100))</f>
        <v>0</v>
      </c>
      <c r="EN158" s="62">
        <f>IF('SERVIÇOS EXECUTADOS'!$F158=0,0,(COUNTIF('SERVIÇOS EXECUTADOS'!$I158:$DH158,EN$10)/'SERVIÇOS EXECUTADOS'!$F158*100))</f>
        <v>0</v>
      </c>
      <c r="EO158" s="62">
        <f>IF('SERVIÇOS EXECUTADOS'!$F158=0,0,(COUNTIF('SERVIÇOS EXECUTADOS'!$I158:$DH158,EO$10)/'SERVIÇOS EXECUTADOS'!$F158*100))</f>
        <v>0</v>
      </c>
      <c r="EP158" s="62">
        <f>IF('SERVIÇOS EXECUTADOS'!$F158=0,0,(COUNTIF('SERVIÇOS EXECUTADOS'!$I158:$DH158,EP$10)/'SERVIÇOS EXECUTADOS'!$F158*100))</f>
        <v>0</v>
      </c>
      <c r="EQ158" s="62">
        <f>IF('SERVIÇOS EXECUTADOS'!$F158=0,0,(COUNTIF('SERVIÇOS EXECUTADOS'!$I158:$DH158,EQ$10)/'SERVIÇOS EXECUTADOS'!$F158*100))</f>
        <v>0</v>
      </c>
      <c r="ER158" s="62">
        <f>IF('SERVIÇOS EXECUTADOS'!$F158=0,0,(COUNTIF('SERVIÇOS EXECUTADOS'!$I158:$DH158,ER$10)/'SERVIÇOS EXECUTADOS'!$F158*100))</f>
        <v>0</v>
      </c>
      <c r="ES158" s="62">
        <f>IF('SERVIÇOS EXECUTADOS'!$F158=0,0,(COUNTIF('SERVIÇOS EXECUTADOS'!$I158:$DH158,ES$10)/'SERVIÇOS EXECUTADOS'!$F158*100))</f>
        <v>0</v>
      </c>
      <c r="ET158" s="62">
        <f>IF('SERVIÇOS EXECUTADOS'!$F158=0,0,(COUNTIF('SERVIÇOS EXECUTADOS'!$I158:$DH158,ET$10)/'SERVIÇOS EXECUTADOS'!$F158*100))</f>
        <v>0</v>
      </c>
      <c r="EU158" s="62">
        <f>IF('SERVIÇOS EXECUTADOS'!$F158=0,0,(COUNTIF('SERVIÇOS EXECUTADOS'!$I158:$DH158,EU$10)/'SERVIÇOS EXECUTADOS'!$F158*100))</f>
        <v>0</v>
      </c>
      <c r="EV158" s="62">
        <f>IF('SERVIÇOS EXECUTADOS'!$F158=0,0,(COUNTIF('SERVIÇOS EXECUTADOS'!$I158:$DH158,EV$10)/'SERVIÇOS EXECUTADOS'!$F158*100))</f>
        <v>0</v>
      </c>
      <c r="EW158" s="62">
        <f>IF('SERVIÇOS EXECUTADOS'!$F158=0,0,(COUNTIF('SERVIÇOS EXECUTADOS'!$I158:$DH158,EW$10)/'SERVIÇOS EXECUTADOS'!$F158*100))</f>
        <v>0</v>
      </c>
    </row>
    <row r="159" spans="1:153" ht="12.75" customHeight="1" outlineLevel="2">
      <c r="A159" s="1"/>
      <c r="B159" s="197" t="s">
        <v>256</v>
      </c>
      <c r="C159" s="196"/>
      <c r="D159" s="486"/>
      <c r="E159" s="192">
        <f t="shared" si="60"/>
        <v>0</v>
      </c>
      <c r="F159" s="489"/>
      <c r="G159" s="271" t="s">
        <v>147</v>
      </c>
      <c r="H159" s="132">
        <f t="shared" si="68"/>
        <v>0</v>
      </c>
      <c r="I159" s="59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59"/>
      <c r="BG159" s="59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  <c r="CZ159" s="63"/>
      <c r="DA159" s="63"/>
      <c r="DB159" s="63"/>
      <c r="DC159" s="63"/>
      <c r="DD159" s="63"/>
      <c r="DE159" s="63"/>
      <c r="DF159" s="63"/>
      <c r="DG159" s="63"/>
      <c r="DH159" s="63"/>
      <c r="DI159" s="60">
        <f t="shared" si="62"/>
        <v>0</v>
      </c>
      <c r="DJ159" s="61">
        <f t="shared" si="63"/>
        <v>0</v>
      </c>
      <c r="DK159" s="61">
        <f t="shared" si="64"/>
        <v>0</v>
      </c>
      <c r="DL159" s="62">
        <f t="shared" si="65"/>
        <v>0</v>
      </c>
      <c r="DM159" s="62">
        <f t="shared" si="66"/>
        <v>0</v>
      </c>
      <c r="DN159" s="64" t="str">
        <f t="shared" si="67"/>
        <v/>
      </c>
      <c r="DO159" s="252" t="b">
        <f t="shared" si="61"/>
        <v>0</v>
      </c>
      <c r="DP159" s="188"/>
      <c r="DS159" s="62">
        <f>IF('SERVIÇOS EXECUTADOS'!$F159=0,0,(COUNTIF('SERVIÇOS EXECUTADOS'!$I159:$DH159,DS$10)/'SERVIÇOS EXECUTADOS'!$F159*100))</f>
        <v>0</v>
      </c>
      <c r="DT159" s="62">
        <f>IF('SERVIÇOS EXECUTADOS'!$F159=0,0,(COUNTIF('SERVIÇOS EXECUTADOS'!$I159:$DH159,DT$10)/'SERVIÇOS EXECUTADOS'!$F159*100))</f>
        <v>0</v>
      </c>
      <c r="DU159" s="62">
        <f>IF('SERVIÇOS EXECUTADOS'!$F159=0,0,(COUNTIF('SERVIÇOS EXECUTADOS'!$I159:$DH159,DU$10)/'SERVIÇOS EXECUTADOS'!$F159*100))</f>
        <v>0</v>
      </c>
      <c r="DV159" s="62">
        <f>IF('SERVIÇOS EXECUTADOS'!$F159=0,0,(COUNTIF('SERVIÇOS EXECUTADOS'!$I159:$DH159,DV$10)/'SERVIÇOS EXECUTADOS'!$F159*100))</f>
        <v>0</v>
      </c>
      <c r="DW159" s="62">
        <f>IF('SERVIÇOS EXECUTADOS'!$F159=0,0,(COUNTIF('SERVIÇOS EXECUTADOS'!$I159:$DH159,DW$10)/'SERVIÇOS EXECUTADOS'!$F159*100))</f>
        <v>0</v>
      </c>
      <c r="DX159" s="62">
        <f>IF('SERVIÇOS EXECUTADOS'!$F159=0,0,(COUNTIF('SERVIÇOS EXECUTADOS'!$I159:$DH159,DX$10)/'SERVIÇOS EXECUTADOS'!$F159*100))</f>
        <v>0</v>
      </c>
      <c r="DY159" s="62">
        <f>IF('SERVIÇOS EXECUTADOS'!$F159=0,0,(COUNTIF('SERVIÇOS EXECUTADOS'!$I159:$DH159,DY$10)/'SERVIÇOS EXECUTADOS'!$F159*100))</f>
        <v>0</v>
      </c>
      <c r="DZ159" s="62">
        <f>IF('SERVIÇOS EXECUTADOS'!$F159=0,0,(COUNTIF('SERVIÇOS EXECUTADOS'!$I159:$DH159,DZ$10)/'SERVIÇOS EXECUTADOS'!$F159*100))</f>
        <v>0</v>
      </c>
      <c r="EA159" s="62">
        <f>IF('SERVIÇOS EXECUTADOS'!$F159=0,0,(COUNTIF('SERVIÇOS EXECUTADOS'!$I159:$DH159,EA$10)/'SERVIÇOS EXECUTADOS'!$F159*100))</f>
        <v>0</v>
      </c>
      <c r="EB159" s="62">
        <f>IF('SERVIÇOS EXECUTADOS'!$F159=0,0,(COUNTIF('SERVIÇOS EXECUTADOS'!$I159:$DH159,EB$10)/'SERVIÇOS EXECUTADOS'!$F159*100))</f>
        <v>0</v>
      </c>
      <c r="EC159" s="62">
        <f>IF('SERVIÇOS EXECUTADOS'!$F159=0,0,(COUNTIF('SERVIÇOS EXECUTADOS'!$I159:$DH159,EC$10)/'SERVIÇOS EXECUTADOS'!$F159*100))</f>
        <v>0</v>
      </c>
      <c r="ED159" s="62">
        <f>IF('SERVIÇOS EXECUTADOS'!$F159=0,0,(COUNTIF('SERVIÇOS EXECUTADOS'!$I159:$DH159,ED$10)/'SERVIÇOS EXECUTADOS'!$F159*100))</f>
        <v>0</v>
      </c>
      <c r="EE159" s="62">
        <f>IF('SERVIÇOS EXECUTADOS'!$F159=0,0,(COUNTIF('SERVIÇOS EXECUTADOS'!$I159:$DH159,EE$10)/'SERVIÇOS EXECUTADOS'!$F159*100))</f>
        <v>0</v>
      </c>
      <c r="EF159" s="62">
        <f>IF('SERVIÇOS EXECUTADOS'!$F159=0,0,(COUNTIF('SERVIÇOS EXECUTADOS'!$I159:$DH159,EF$10)/'SERVIÇOS EXECUTADOS'!$F159*100))</f>
        <v>0</v>
      </c>
      <c r="EG159" s="62">
        <f>IF('SERVIÇOS EXECUTADOS'!$F159=0,0,(COUNTIF('SERVIÇOS EXECUTADOS'!$I159:$DH159,EG$10)/'SERVIÇOS EXECUTADOS'!$F159*100))</f>
        <v>0</v>
      </c>
      <c r="EH159" s="62">
        <f>IF('SERVIÇOS EXECUTADOS'!$F159=0,0,(COUNTIF('SERVIÇOS EXECUTADOS'!$I159:$DH159,EH$10)/'SERVIÇOS EXECUTADOS'!$F159*100))</f>
        <v>0</v>
      </c>
      <c r="EI159" s="62">
        <f>IF('SERVIÇOS EXECUTADOS'!$F159=0,0,(COUNTIF('SERVIÇOS EXECUTADOS'!$I159:$DH159,EI$10)/'SERVIÇOS EXECUTADOS'!$F159*100))</f>
        <v>0</v>
      </c>
      <c r="EJ159" s="62">
        <f>IF('SERVIÇOS EXECUTADOS'!$F159=0,0,(COUNTIF('SERVIÇOS EXECUTADOS'!$I159:$DH159,EJ$10)/'SERVIÇOS EXECUTADOS'!$F159*100))</f>
        <v>0</v>
      </c>
      <c r="EK159" s="62">
        <f>IF('SERVIÇOS EXECUTADOS'!$F159=0,0,(COUNTIF('SERVIÇOS EXECUTADOS'!$I159:$DH159,EK$10)/'SERVIÇOS EXECUTADOS'!$F159*100))</f>
        <v>0</v>
      </c>
      <c r="EL159" s="62">
        <f>IF('SERVIÇOS EXECUTADOS'!$F159=0,0,(COUNTIF('SERVIÇOS EXECUTADOS'!$I159:$DH159,EL$10)/'SERVIÇOS EXECUTADOS'!$F159*100))</f>
        <v>0</v>
      </c>
      <c r="EM159" s="62">
        <f>IF('SERVIÇOS EXECUTADOS'!$F159=0,0,(COUNTIF('SERVIÇOS EXECUTADOS'!$I159:$DH159,EM$10)/'SERVIÇOS EXECUTADOS'!$F159*100))</f>
        <v>0</v>
      </c>
      <c r="EN159" s="62">
        <f>IF('SERVIÇOS EXECUTADOS'!$F159=0,0,(COUNTIF('SERVIÇOS EXECUTADOS'!$I159:$DH159,EN$10)/'SERVIÇOS EXECUTADOS'!$F159*100))</f>
        <v>0</v>
      </c>
      <c r="EO159" s="62">
        <f>IF('SERVIÇOS EXECUTADOS'!$F159=0,0,(COUNTIF('SERVIÇOS EXECUTADOS'!$I159:$DH159,EO$10)/'SERVIÇOS EXECUTADOS'!$F159*100))</f>
        <v>0</v>
      </c>
      <c r="EP159" s="62">
        <f>IF('SERVIÇOS EXECUTADOS'!$F159=0,0,(COUNTIF('SERVIÇOS EXECUTADOS'!$I159:$DH159,EP$10)/'SERVIÇOS EXECUTADOS'!$F159*100))</f>
        <v>0</v>
      </c>
      <c r="EQ159" s="62">
        <f>IF('SERVIÇOS EXECUTADOS'!$F159=0,0,(COUNTIF('SERVIÇOS EXECUTADOS'!$I159:$DH159,EQ$10)/'SERVIÇOS EXECUTADOS'!$F159*100))</f>
        <v>0</v>
      </c>
      <c r="ER159" s="62">
        <f>IF('SERVIÇOS EXECUTADOS'!$F159=0,0,(COUNTIF('SERVIÇOS EXECUTADOS'!$I159:$DH159,ER$10)/'SERVIÇOS EXECUTADOS'!$F159*100))</f>
        <v>0</v>
      </c>
      <c r="ES159" s="62">
        <f>IF('SERVIÇOS EXECUTADOS'!$F159=0,0,(COUNTIF('SERVIÇOS EXECUTADOS'!$I159:$DH159,ES$10)/'SERVIÇOS EXECUTADOS'!$F159*100))</f>
        <v>0</v>
      </c>
      <c r="ET159" s="62">
        <f>IF('SERVIÇOS EXECUTADOS'!$F159=0,0,(COUNTIF('SERVIÇOS EXECUTADOS'!$I159:$DH159,ET$10)/'SERVIÇOS EXECUTADOS'!$F159*100))</f>
        <v>0</v>
      </c>
      <c r="EU159" s="62">
        <f>IF('SERVIÇOS EXECUTADOS'!$F159=0,0,(COUNTIF('SERVIÇOS EXECUTADOS'!$I159:$DH159,EU$10)/'SERVIÇOS EXECUTADOS'!$F159*100))</f>
        <v>0</v>
      </c>
      <c r="EV159" s="62">
        <f>IF('SERVIÇOS EXECUTADOS'!$F159=0,0,(COUNTIF('SERVIÇOS EXECUTADOS'!$I159:$DH159,EV$10)/'SERVIÇOS EXECUTADOS'!$F159*100))</f>
        <v>0</v>
      </c>
      <c r="EW159" s="62">
        <f>IF('SERVIÇOS EXECUTADOS'!$F159=0,0,(COUNTIF('SERVIÇOS EXECUTADOS'!$I159:$DH159,EW$10)/'SERVIÇOS EXECUTADOS'!$F159*100))</f>
        <v>0</v>
      </c>
    </row>
    <row r="160" spans="1:153" ht="12" customHeight="1" outlineLevel="1">
      <c r="A160" s="1"/>
      <c r="B160" s="305" t="s">
        <v>257</v>
      </c>
      <c r="C160" s="306" t="s">
        <v>258</v>
      </c>
      <c r="D160" s="351">
        <f>SUM(D161:D166)</f>
        <v>0</v>
      </c>
      <c r="E160" s="308">
        <f t="shared" si="60"/>
        <v>0</v>
      </c>
      <c r="F160" s="312"/>
      <c r="G160" s="312"/>
      <c r="H160" s="312">
        <f t="shared" si="68"/>
        <v>0</v>
      </c>
      <c r="I160" s="310"/>
      <c r="J160" s="310"/>
      <c r="K160" s="310"/>
      <c r="L160" s="310"/>
      <c r="M160" s="310"/>
      <c r="N160" s="310"/>
      <c r="O160" s="310"/>
      <c r="P160" s="310"/>
      <c r="Q160" s="310"/>
      <c r="R160" s="310"/>
      <c r="S160" s="310"/>
      <c r="T160" s="310"/>
      <c r="U160" s="310"/>
      <c r="V160" s="310"/>
      <c r="W160" s="310"/>
      <c r="X160" s="310"/>
      <c r="Y160" s="310"/>
      <c r="Z160" s="310"/>
      <c r="AA160" s="310"/>
      <c r="AB160" s="310"/>
      <c r="AC160" s="310"/>
      <c r="AD160" s="310"/>
      <c r="AE160" s="310"/>
      <c r="AF160" s="310"/>
      <c r="AG160" s="310"/>
      <c r="AH160" s="310"/>
      <c r="AI160" s="310"/>
      <c r="AJ160" s="310"/>
      <c r="AK160" s="310"/>
      <c r="AL160" s="310"/>
      <c r="AM160" s="310"/>
      <c r="AN160" s="310"/>
      <c r="AO160" s="310"/>
      <c r="AP160" s="310"/>
      <c r="AQ160" s="310"/>
      <c r="AR160" s="310"/>
      <c r="AS160" s="310"/>
      <c r="AT160" s="310"/>
      <c r="AU160" s="310"/>
      <c r="AV160" s="310"/>
      <c r="AW160" s="310"/>
      <c r="AX160" s="310"/>
      <c r="AY160" s="310"/>
      <c r="AZ160" s="310"/>
      <c r="BA160" s="310"/>
      <c r="BB160" s="310"/>
      <c r="BC160" s="310"/>
      <c r="BD160" s="310"/>
      <c r="BE160" s="310"/>
      <c r="BF160" s="310"/>
      <c r="BG160" s="310"/>
      <c r="BH160" s="310"/>
      <c r="BI160" s="310"/>
      <c r="BJ160" s="310"/>
      <c r="BK160" s="310"/>
      <c r="BL160" s="310"/>
      <c r="BM160" s="310"/>
      <c r="BN160" s="310"/>
      <c r="BO160" s="310"/>
      <c r="BP160" s="310"/>
      <c r="BQ160" s="310"/>
      <c r="BR160" s="310"/>
      <c r="BS160" s="310"/>
      <c r="BT160" s="310"/>
      <c r="BU160" s="310"/>
      <c r="BV160" s="310"/>
      <c r="BW160" s="310"/>
      <c r="BX160" s="310"/>
      <c r="BY160" s="310"/>
      <c r="BZ160" s="310"/>
      <c r="CA160" s="310"/>
      <c r="CB160" s="310"/>
      <c r="CC160" s="310"/>
      <c r="CD160" s="310"/>
      <c r="CE160" s="310"/>
      <c r="CF160" s="310"/>
      <c r="CG160" s="310"/>
      <c r="CH160" s="310"/>
      <c r="CI160" s="310"/>
      <c r="CJ160" s="310"/>
      <c r="CK160" s="310"/>
      <c r="CL160" s="310"/>
      <c r="CM160" s="310"/>
      <c r="CN160" s="310"/>
      <c r="CO160" s="310"/>
      <c r="CP160" s="310"/>
      <c r="CQ160" s="310"/>
      <c r="CR160" s="310"/>
      <c r="CS160" s="310"/>
      <c r="CT160" s="310"/>
      <c r="CU160" s="310"/>
      <c r="CV160" s="310"/>
      <c r="CW160" s="310"/>
      <c r="CX160" s="310"/>
      <c r="CY160" s="310"/>
      <c r="CZ160" s="310"/>
      <c r="DA160" s="310"/>
      <c r="DB160" s="310"/>
      <c r="DC160" s="310"/>
      <c r="DD160" s="310"/>
      <c r="DE160" s="310"/>
      <c r="DF160" s="310"/>
      <c r="DG160" s="310"/>
      <c r="DH160" s="310"/>
      <c r="DI160" s="311"/>
      <c r="DJ160" s="309"/>
      <c r="DK160" s="309"/>
      <c r="DL160" s="313"/>
      <c r="DM160" s="313">
        <f t="shared" si="66"/>
        <v>0</v>
      </c>
      <c r="DN160" s="350">
        <f>SUM(DN161:DN166)</f>
        <v>0</v>
      </c>
      <c r="DO160" s="314" t="b">
        <f t="shared" si="61"/>
        <v>1</v>
      </c>
      <c r="DP160" s="316"/>
      <c r="DQ160" s="316"/>
      <c r="DR160" s="316"/>
      <c r="DS160" s="317">
        <f>IF('SERVIÇOS EXECUTADOS'!$F160=0,0,(COUNTIF('SERVIÇOS EXECUTADOS'!$I160:$DH160,DS$10)/'SERVIÇOS EXECUTADOS'!$F160*100))</f>
        <v>0</v>
      </c>
      <c r="DT160" s="317">
        <f>IF('SERVIÇOS EXECUTADOS'!$F160=0,0,(COUNTIF('SERVIÇOS EXECUTADOS'!$I160:$DH160,DT$10)/'SERVIÇOS EXECUTADOS'!$F160*100))</f>
        <v>0</v>
      </c>
      <c r="DU160" s="317">
        <f>IF('SERVIÇOS EXECUTADOS'!$F160=0,0,(COUNTIF('SERVIÇOS EXECUTADOS'!$I160:$DH160,DU$10)/'SERVIÇOS EXECUTADOS'!$F160*100))</f>
        <v>0</v>
      </c>
      <c r="DV160" s="317">
        <f>IF('SERVIÇOS EXECUTADOS'!$F160=0,0,(COUNTIF('SERVIÇOS EXECUTADOS'!$I160:$DH160,DV$10)/'SERVIÇOS EXECUTADOS'!$F160*100))</f>
        <v>0</v>
      </c>
      <c r="DW160" s="317">
        <f>IF('SERVIÇOS EXECUTADOS'!$F160=0,0,(COUNTIF('SERVIÇOS EXECUTADOS'!$I160:$DH160,DW$10)/'SERVIÇOS EXECUTADOS'!$F160*100))</f>
        <v>0</v>
      </c>
      <c r="DX160" s="317">
        <f>IF('SERVIÇOS EXECUTADOS'!$F160=0,0,(COUNTIF('SERVIÇOS EXECUTADOS'!$I160:$DH160,DX$10)/'SERVIÇOS EXECUTADOS'!$F160*100))</f>
        <v>0</v>
      </c>
      <c r="DY160" s="317">
        <f>IF('SERVIÇOS EXECUTADOS'!$F160=0,0,(COUNTIF('SERVIÇOS EXECUTADOS'!$I160:$DH160,DY$10)/'SERVIÇOS EXECUTADOS'!$F160*100))</f>
        <v>0</v>
      </c>
      <c r="DZ160" s="317">
        <f>IF('SERVIÇOS EXECUTADOS'!$F160=0,0,(COUNTIF('SERVIÇOS EXECUTADOS'!$I160:$DH160,DZ$10)/'SERVIÇOS EXECUTADOS'!$F160*100))</f>
        <v>0</v>
      </c>
      <c r="EA160" s="317">
        <f>IF('SERVIÇOS EXECUTADOS'!$F160=0,0,(COUNTIF('SERVIÇOS EXECUTADOS'!$I160:$DH160,EA$10)/'SERVIÇOS EXECUTADOS'!$F160*100))</f>
        <v>0</v>
      </c>
      <c r="EB160" s="317">
        <f>IF('SERVIÇOS EXECUTADOS'!$F160=0,0,(COUNTIF('SERVIÇOS EXECUTADOS'!$I160:$DH160,EB$10)/'SERVIÇOS EXECUTADOS'!$F160*100))</f>
        <v>0</v>
      </c>
      <c r="EC160" s="317">
        <f>IF('SERVIÇOS EXECUTADOS'!$F160=0,0,(COUNTIF('SERVIÇOS EXECUTADOS'!$I160:$DH160,EC$10)/'SERVIÇOS EXECUTADOS'!$F160*100))</f>
        <v>0</v>
      </c>
      <c r="ED160" s="317">
        <f>IF('SERVIÇOS EXECUTADOS'!$F160=0,0,(COUNTIF('SERVIÇOS EXECUTADOS'!$I160:$DH160,ED$10)/'SERVIÇOS EXECUTADOS'!$F160*100))</f>
        <v>0</v>
      </c>
      <c r="EE160" s="317">
        <f>IF('SERVIÇOS EXECUTADOS'!$F160=0,0,(COUNTIF('SERVIÇOS EXECUTADOS'!$I160:$DH160,EE$10)/'SERVIÇOS EXECUTADOS'!$F160*100))</f>
        <v>0</v>
      </c>
      <c r="EF160" s="317">
        <f>IF('SERVIÇOS EXECUTADOS'!$F160=0,0,(COUNTIF('SERVIÇOS EXECUTADOS'!$I160:$DH160,EF$10)/'SERVIÇOS EXECUTADOS'!$F160*100))</f>
        <v>0</v>
      </c>
      <c r="EG160" s="317">
        <f>IF('SERVIÇOS EXECUTADOS'!$F160=0,0,(COUNTIF('SERVIÇOS EXECUTADOS'!$I160:$DH160,EG$10)/'SERVIÇOS EXECUTADOS'!$F160*100))</f>
        <v>0</v>
      </c>
      <c r="EH160" s="317">
        <f>IF('SERVIÇOS EXECUTADOS'!$F160=0,0,(COUNTIF('SERVIÇOS EXECUTADOS'!$I160:$DH160,EH$10)/'SERVIÇOS EXECUTADOS'!$F160*100))</f>
        <v>0</v>
      </c>
      <c r="EI160" s="317">
        <f>IF('SERVIÇOS EXECUTADOS'!$F160=0,0,(COUNTIF('SERVIÇOS EXECUTADOS'!$I160:$DH160,EI$10)/'SERVIÇOS EXECUTADOS'!$F160*100))</f>
        <v>0</v>
      </c>
      <c r="EJ160" s="317">
        <f>IF('SERVIÇOS EXECUTADOS'!$F160=0,0,(COUNTIF('SERVIÇOS EXECUTADOS'!$I160:$DH160,EJ$10)/'SERVIÇOS EXECUTADOS'!$F160*100))</f>
        <v>0</v>
      </c>
      <c r="EK160" s="317">
        <f>IF('SERVIÇOS EXECUTADOS'!$F160=0,0,(COUNTIF('SERVIÇOS EXECUTADOS'!$I160:$DH160,EK$10)/'SERVIÇOS EXECUTADOS'!$F160*100))</f>
        <v>0</v>
      </c>
      <c r="EL160" s="317">
        <f>IF('SERVIÇOS EXECUTADOS'!$F160=0,0,(COUNTIF('SERVIÇOS EXECUTADOS'!$I160:$DH160,EL$10)/'SERVIÇOS EXECUTADOS'!$F160*100))</f>
        <v>0</v>
      </c>
      <c r="EM160" s="317">
        <f>IF('SERVIÇOS EXECUTADOS'!$F160=0,0,(COUNTIF('SERVIÇOS EXECUTADOS'!$I160:$DH160,EM$10)/'SERVIÇOS EXECUTADOS'!$F160*100))</f>
        <v>0</v>
      </c>
      <c r="EN160" s="317">
        <f>IF('SERVIÇOS EXECUTADOS'!$F160=0,0,(COUNTIF('SERVIÇOS EXECUTADOS'!$I160:$DH160,EN$10)/'SERVIÇOS EXECUTADOS'!$F160*100))</f>
        <v>0</v>
      </c>
      <c r="EO160" s="317">
        <f>IF('SERVIÇOS EXECUTADOS'!$F160=0,0,(COUNTIF('SERVIÇOS EXECUTADOS'!$I160:$DH160,EO$10)/'SERVIÇOS EXECUTADOS'!$F160*100))</f>
        <v>0</v>
      </c>
      <c r="EP160" s="317">
        <f>IF('SERVIÇOS EXECUTADOS'!$F160=0,0,(COUNTIF('SERVIÇOS EXECUTADOS'!$I160:$DH160,EP$10)/'SERVIÇOS EXECUTADOS'!$F160*100))</f>
        <v>0</v>
      </c>
      <c r="EQ160" s="317">
        <f>IF('SERVIÇOS EXECUTADOS'!$F160=0,0,(COUNTIF('SERVIÇOS EXECUTADOS'!$I160:$DH160,EQ$10)/'SERVIÇOS EXECUTADOS'!$F160*100))</f>
        <v>0</v>
      </c>
      <c r="ER160" s="317">
        <f>IF('SERVIÇOS EXECUTADOS'!$F160=0,0,(COUNTIF('SERVIÇOS EXECUTADOS'!$I160:$DH160,ER$10)/'SERVIÇOS EXECUTADOS'!$F160*100))</f>
        <v>0</v>
      </c>
      <c r="ES160" s="317">
        <f>IF('SERVIÇOS EXECUTADOS'!$F160=0,0,(COUNTIF('SERVIÇOS EXECUTADOS'!$I160:$DH160,ES$10)/'SERVIÇOS EXECUTADOS'!$F160*100))</f>
        <v>0</v>
      </c>
      <c r="ET160" s="317">
        <f>IF('SERVIÇOS EXECUTADOS'!$F160=0,0,(COUNTIF('SERVIÇOS EXECUTADOS'!$I160:$DH160,ET$10)/'SERVIÇOS EXECUTADOS'!$F160*100))</f>
        <v>0</v>
      </c>
      <c r="EU160" s="317">
        <f>IF('SERVIÇOS EXECUTADOS'!$F160=0,0,(COUNTIF('SERVIÇOS EXECUTADOS'!$I160:$DH160,EU$10)/'SERVIÇOS EXECUTADOS'!$F160*100))</f>
        <v>0</v>
      </c>
      <c r="EV160" s="317">
        <f>IF('SERVIÇOS EXECUTADOS'!$F160=0,0,(COUNTIF('SERVIÇOS EXECUTADOS'!$I160:$DH160,EV$10)/'SERVIÇOS EXECUTADOS'!$F160*100))</f>
        <v>0</v>
      </c>
      <c r="EW160" s="317">
        <f>IF('SERVIÇOS EXECUTADOS'!$F160=0,0,(COUNTIF('SERVIÇOS EXECUTADOS'!$I160:$DH160,EW$10)/'SERVIÇOS EXECUTADOS'!$F160*100))</f>
        <v>0</v>
      </c>
    </row>
    <row r="161" spans="1:153" ht="12" customHeight="1" outlineLevel="2">
      <c r="A161" s="1"/>
      <c r="B161" s="197" t="s">
        <v>259</v>
      </c>
      <c r="C161" s="196" t="s">
        <v>233</v>
      </c>
      <c r="D161" s="486"/>
      <c r="E161" s="192">
        <f t="shared" si="60"/>
        <v>0</v>
      </c>
      <c r="F161" s="489"/>
      <c r="G161" s="271" t="s">
        <v>147</v>
      </c>
      <c r="H161" s="131">
        <f t="shared" si="68"/>
        <v>0</v>
      </c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59"/>
      <c r="BX161" s="59"/>
      <c r="BY161" s="59"/>
      <c r="BZ161" s="59"/>
      <c r="CA161" s="59"/>
      <c r="CB161" s="59"/>
      <c r="CC161" s="59"/>
      <c r="CD161" s="59"/>
      <c r="CE161" s="59"/>
      <c r="CF161" s="59"/>
      <c r="CG161" s="59"/>
      <c r="CH161" s="59"/>
      <c r="CI161" s="59"/>
      <c r="CJ161" s="59"/>
      <c r="CK161" s="59"/>
      <c r="CL161" s="59"/>
      <c r="CM161" s="59"/>
      <c r="CN161" s="59"/>
      <c r="CO161" s="59"/>
      <c r="CP161" s="59"/>
      <c r="CQ161" s="59"/>
      <c r="CR161" s="59"/>
      <c r="CS161" s="59"/>
      <c r="CT161" s="59"/>
      <c r="CU161" s="59"/>
      <c r="CV161" s="59"/>
      <c r="CW161" s="59"/>
      <c r="CX161" s="59"/>
      <c r="CY161" s="59"/>
      <c r="CZ161" s="59"/>
      <c r="DA161" s="59"/>
      <c r="DB161" s="59"/>
      <c r="DC161" s="59"/>
      <c r="DD161" s="59"/>
      <c r="DE161" s="59"/>
      <c r="DF161" s="63"/>
      <c r="DG161" s="59"/>
      <c r="DH161" s="63"/>
      <c r="DI161" s="60">
        <f t="shared" ref="DI161:DI166" si="69">COUNTIF(I161:DH161,"&lt;"&amp;$G$2)</f>
        <v>0</v>
      </c>
      <c r="DJ161" s="61">
        <f t="shared" ref="DJ161:DJ166" si="70">COUNTIF(I161:DH161,$G$2)</f>
        <v>0</v>
      </c>
      <c r="DK161" s="61">
        <f t="shared" ref="DK161:DK166" si="71">+DJ161+DI161</f>
        <v>0</v>
      </c>
      <c r="DL161" s="62">
        <f t="shared" ref="DL161:DL166" si="72">IF(F161=0,0,(DJ161/F161)*100)</f>
        <v>0</v>
      </c>
      <c r="DM161" s="62">
        <f t="shared" si="66"/>
        <v>0</v>
      </c>
      <c r="DN161" s="64" t="str">
        <f t="shared" ref="DN161:DN166" si="73">IFERROR(DK161/F161*E161,"")</f>
        <v/>
      </c>
      <c r="DO161" s="252" t="b">
        <f t="shared" si="61"/>
        <v>0</v>
      </c>
      <c r="DP161" s="188"/>
      <c r="DS161" s="62">
        <f>IF('SERVIÇOS EXECUTADOS'!$F161=0,0,(COUNTIF('SERVIÇOS EXECUTADOS'!$I161:$DH161,DS$10)/'SERVIÇOS EXECUTADOS'!$F161*100))</f>
        <v>0</v>
      </c>
      <c r="DT161" s="62">
        <f>IF('SERVIÇOS EXECUTADOS'!$F161=0,0,(COUNTIF('SERVIÇOS EXECUTADOS'!$I161:$DH161,DT$10)/'SERVIÇOS EXECUTADOS'!$F161*100))</f>
        <v>0</v>
      </c>
      <c r="DU161" s="62">
        <f>IF('SERVIÇOS EXECUTADOS'!$F161=0,0,(COUNTIF('SERVIÇOS EXECUTADOS'!$I161:$DH161,DU$10)/'SERVIÇOS EXECUTADOS'!$F161*100))</f>
        <v>0</v>
      </c>
      <c r="DV161" s="62">
        <f>IF('SERVIÇOS EXECUTADOS'!$F161=0,0,(COUNTIF('SERVIÇOS EXECUTADOS'!$I161:$DH161,DV$10)/'SERVIÇOS EXECUTADOS'!$F161*100))</f>
        <v>0</v>
      </c>
      <c r="DW161" s="62">
        <f>IF('SERVIÇOS EXECUTADOS'!$F161=0,0,(COUNTIF('SERVIÇOS EXECUTADOS'!$I161:$DH161,DW$10)/'SERVIÇOS EXECUTADOS'!$F161*100))</f>
        <v>0</v>
      </c>
      <c r="DX161" s="62">
        <f>IF('SERVIÇOS EXECUTADOS'!$F161=0,0,(COUNTIF('SERVIÇOS EXECUTADOS'!$I161:$DH161,DX$10)/'SERVIÇOS EXECUTADOS'!$F161*100))</f>
        <v>0</v>
      </c>
      <c r="DY161" s="62">
        <f>IF('SERVIÇOS EXECUTADOS'!$F161=0,0,(COUNTIF('SERVIÇOS EXECUTADOS'!$I161:$DH161,DY$10)/'SERVIÇOS EXECUTADOS'!$F161*100))</f>
        <v>0</v>
      </c>
      <c r="DZ161" s="62">
        <f>IF('SERVIÇOS EXECUTADOS'!$F161=0,0,(COUNTIF('SERVIÇOS EXECUTADOS'!$I161:$DH161,DZ$10)/'SERVIÇOS EXECUTADOS'!$F161*100))</f>
        <v>0</v>
      </c>
      <c r="EA161" s="62">
        <f>IF('SERVIÇOS EXECUTADOS'!$F161=0,0,(COUNTIF('SERVIÇOS EXECUTADOS'!$I161:$DH161,EA$10)/'SERVIÇOS EXECUTADOS'!$F161*100))</f>
        <v>0</v>
      </c>
      <c r="EB161" s="62">
        <f>IF('SERVIÇOS EXECUTADOS'!$F161=0,0,(COUNTIF('SERVIÇOS EXECUTADOS'!$I161:$DH161,EB$10)/'SERVIÇOS EXECUTADOS'!$F161*100))</f>
        <v>0</v>
      </c>
      <c r="EC161" s="62">
        <f>IF('SERVIÇOS EXECUTADOS'!$F161=0,0,(COUNTIF('SERVIÇOS EXECUTADOS'!$I161:$DH161,EC$10)/'SERVIÇOS EXECUTADOS'!$F161*100))</f>
        <v>0</v>
      </c>
      <c r="ED161" s="62">
        <f>IF('SERVIÇOS EXECUTADOS'!$F161=0,0,(COUNTIF('SERVIÇOS EXECUTADOS'!$I161:$DH161,ED$10)/'SERVIÇOS EXECUTADOS'!$F161*100))</f>
        <v>0</v>
      </c>
      <c r="EE161" s="62">
        <f>IF('SERVIÇOS EXECUTADOS'!$F161=0,0,(COUNTIF('SERVIÇOS EXECUTADOS'!$I161:$DH161,EE$10)/'SERVIÇOS EXECUTADOS'!$F161*100))</f>
        <v>0</v>
      </c>
      <c r="EF161" s="62">
        <f>IF('SERVIÇOS EXECUTADOS'!$F161=0,0,(COUNTIF('SERVIÇOS EXECUTADOS'!$I161:$DH161,EF$10)/'SERVIÇOS EXECUTADOS'!$F161*100))</f>
        <v>0</v>
      </c>
      <c r="EG161" s="62">
        <f>IF('SERVIÇOS EXECUTADOS'!$F161=0,0,(COUNTIF('SERVIÇOS EXECUTADOS'!$I161:$DH161,EG$10)/'SERVIÇOS EXECUTADOS'!$F161*100))</f>
        <v>0</v>
      </c>
      <c r="EH161" s="62">
        <f>IF('SERVIÇOS EXECUTADOS'!$F161=0,0,(COUNTIF('SERVIÇOS EXECUTADOS'!$I161:$DH161,EH$10)/'SERVIÇOS EXECUTADOS'!$F161*100))</f>
        <v>0</v>
      </c>
      <c r="EI161" s="62">
        <f>IF('SERVIÇOS EXECUTADOS'!$F161=0,0,(COUNTIF('SERVIÇOS EXECUTADOS'!$I161:$DH161,EI$10)/'SERVIÇOS EXECUTADOS'!$F161*100))</f>
        <v>0</v>
      </c>
      <c r="EJ161" s="62">
        <f>IF('SERVIÇOS EXECUTADOS'!$F161=0,0,(COUNTIF('SERVIÇOS EXECUTADOS'!$I161:$DH161,EJ$10)/'SERVIÇOS EXECUTADOS'!$F161*100))</f>
        <v>0</v>
      </c>
      <c r="EK161" s="62">
        <f>IF('SERVIÇOS EXECUTADOS'!$F161=0,0,(COUNTIF('SERVIÇOS EXECUTADOS'!$I161:$DH161,EK$10)/'SERVIÇOS EXECUTADOS'!$F161*100))</f>
        <v>0</v>
      </c>
      <c r="EL161" s="62">
        <f>IF('SERVIÇOS EXECUTADOS'!$F161=0,0,(COUNTIF('SERVIÇOS EXECUTADOS'!$I161:$DH161,EL$10)/'SERVIÇOS EXECUTADOS'!$F161*100))</f>
        <v>0</v>
      </c>
      <c r="EM161" s="62">
        <f>IF('SERVIÇOS EXECUTADOS'!$F161=0,0,(COUNTIF('SERVIÇOS EXECUTADOS'!$I161:$DH161,EM$10)/'SERVIÇOS EXECUTADOS'!$F161*100))</f>
        <v>0</v>
      </c>
      <c r="EN161" s="62">
        <f>IF('SERVIÇOS EXECUTADOS'!$F161=0,0,(COUNTIF('SERVIÇOS EXECUTADOS'!$I161:$DH161,EN$10)/'SERVIÇOS EXECUTADOS'!$F161*100))</f>
        <v>0</v>
      </c>
      <c r="EO161" s="62">
        <f>IF('SERVIÇOS EXECUTADOS'!$F161=0,0,(COUNTIF('SERVIÇOS EXECUTADOS'!$I161:$DH161,EO$10)/'SERVIÇOS EXECUTADOS'!$F161*100))</f>
        <v>0</v>
      </c>
      <c r="EP161" s="62">
        <f>IF('SERVIÇOS EXECUTADOS'!$F161=0,0,(COUNTIF('SERVIÇOS EXECUTADOS'!$I161:$DH161,EP$10)/'SERVIÇOS EXECUTADOS'!$F161*100))</f>
        <v>0</v>
      </c>
      <c r="EQ161" s="62">
        <f>IF('SERVIÇOS EXECUTADOS'!$F161=0,0,(COUNTIF('SERVIÇOS EXECUTADOS'!$I161:$DH161,EQ$10)/'SERVIÇOS EXECUTADOS'!$F161*100))</f>
        <v>0</v>
      </c>
      <c r="ER161" s="62">
        <f>IF('SERVIÇOS EXECUTADOS'!$F161=0,0,(COUNTIF('SERVIÇOS EXECUTADOS'!$I161:$DH161,ER$10)/'SERVIÇOS EXECUTADOS'!$F161*100))</f>
        <v>0</v>
      </c>
      <c r="ES161" s="62">
        <f>IF('SERVIÇOS EXECUTADOS'!$F161=0,0,(COUNTIF('SERVIÇOS EXECUTADOS'!$I161:$DH161,ES$10)/'SERVIÇOS EXECUTADOS'!$F161*100))</f>
        <v>0</v>
      </c>
      <c r="ET161" s="62">
        <f>IF('SERVIÇOS EXECUTADOS'!$F161=0,0,(COUNTIF('SERVIÇOS EXECUTADOS'!$I161:$DH161,ET$10)/'SERVIÇOS EXECUTADOS'!$F161*100))</f>
        <v>0</v>
      </c>
      <c r="EU161" s="62">
        <f>IF('SERVIÇOS EXECUTADOS'!$F161=0,0,(COUNTIF('SERVIÇOS EXECUTADOS'!$I161:$DH161,EU$10)/'SERVIÇOS EXECUTADOS'!$F161*100))</f>
        <v>0</v>
      </c>
      <c r="EV161" s="62">
        <f>IF('SERVIÇOS EXECUTADOS'!$F161=0,0,(COUNTIF('SERVIÇOS EXECUTADOS'!$I161:$DH161,EV$10)/'SERVIÇOS EXECUTADOS'!$F161*100))</f>
        <v>0</v>
      </c>
      <c r="EW161" s="62">
        <f>IF('SERVIÇOS EXECUTADOS'!$F161=0,0,(COUNTIF('SERVIÇOS EXECUTADOS'!$I161:$DH161,EW$10)/'SERVIÇOS EXECUTADOS'!$F161*100))</f>
        <v>0</v>
      </c>
    </row>
    <row r="162" spans="1:153" ht="12" customHeight="1" outlineLevel="2">
      <c r="A162" s="1"/>
      <c r="B162" s="197" t="s">
        <v>260</v>
      </c>
      <c r="C162" s="196" t="s">
        <v>261</v>
      </c>
      <c r="D162" s="486"/>
      <c r="E162" s="192">
        <f t="shared" si="60"/>
        <v>0</v>
      </c>
      <c r="F162" s="489"/>
      <c r="G162" s="271" t="s">
        <v>147</v>
      </c>
      <c r="H162" s="131">
        <f t="shared" si="68"/>
        <v>0</v>
      </c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59"/>
      <c r="BK162" s="59"/>
      <c r="BL162" s="59"/>
      <c r="BM162" s="59"/>
      <c r="BN162" s="59"/>
      <c r="BO162" s="59"/>
      <c r="BP162" s="59"/>
      <c r="BQ162" s="59"/>
      <c r="BR162" s="59"/>
      <c r="BS162" s="59"/>
      <c r="BT162" s="59"/>
      <c r="BU162" s="59"/>
      <c r="BV162" s="59"/>
      <c r="BW162" s="59"/>
      <c r="BX162" s="59"/>
      <c r="BY162" s="59"/>
      <c r="BZ162" s="59"/>
      <c r="CA162" s="59"/>
      <c r="CB162" s="59"/>
      <c r="CC162" s="59"/>
      <c r="CD162" s="59"/>
      <c r="CE162" s="59"/>
      <c r="CF162" s="59"/>
      <c r="CG162" s="59"/>
      <c r="CH162" s="59"/>
      <c r="CI162" s="59"/>
      <c r="CJ162" s="59"/>
      <c r="CK162" s="59"/>
      <c r="CL162" s="59"/>
      <c r="CM162" s="59"/>
      <c r="CN162" s="59"/>
      <c r="CO162" s="59"/>
      <c r="CP162" s="59"/>
      <c r="CQ162" s="59"/>
      <c r="CR162" s="59"/>
      <c r="CS162" s="59"/>
      <c r="CT162" s="59"/>
      <c r="CU162" s="59"/>
      <c r="CV162" s="59"/>
      <c r="CW162" s="59"/>
      <c r="CX162" s="59"/>
      <c r="CY162" s="59"/>
      <c r="CZ162" s="59"/>
      <c r="DA162" s="59"/>
      <c r="DB162" s="59"/>
      <c r="DC162" s="59"/>
      <c r="DD162" s="59"/>
      <c r="DE162" s="59"/>
      <c r="DF162" s="63"/>
      <c r="DG162" s="59"/>
      <c r="DH162" s="63"/>
      <c r="DI162" s="60">
        <f t="shared" si="69"/>
        <v>0</v>
      </c>
      <c r="DJ162" s="61">
        <f t="shared" si="70"/>
        <v>0</v>
      </c>
      <c r="DK162" s="61">
        <f t="shared" si="71"/>
        <v>0</v>
      </c>
      <c r="DL162" s="62">
        <f t="shared" si="72"/>
        <v>0</v>
      </c>
      <c r="DM162" s="62">
        <f t="shared" si="66"/>
        <v>0</v>
      </c>
      <c r="DN162" s="64" t="str">
        <f t="shared" si="73"/>
        <v/>
      </c>
      <c r="DO162" s="252" t="b">
        <f t="shared" si="61"/>
        <v>0</v>
      </c>
      <c r="DP162" s="188"/>
      <c r="DS162" s="62">
        <f>IF('SERVIÇOS EXECUTADOS'!$F162=0,0,(COUNTIF('SERVIÇOS EXECUTADOS'!$I162:$DH162,DS$10)/'SERVIÇOS EXECUTADOS'!$F162*100))</f>
        <v>0</v>
      </c>
      <c r="DT162" s="62">
        <f>IF('SERVIÇOS EXECUTADOS'!$F162=0,0,(COUNTIF('SERVIÇOS EXECUTADOS'!$I162:$DH162,DT$10)/'SERVIÇOS EXECUTADOS'!$F162*100))</f>
        <v>0</v>
      </c>
      <c r="DU162" s="62">
        <f>IF('SERVIÇOS EXECUTADOS'!$F162=0,0,(COUNTIF('SERVIÇOS EXECUTADOS'!$I162:$DH162,DU$10)/'SERVIÇOS EXECUTADOS'!$F162*100))</f>
        <v>0</v>
      </c>
      <c r="DV162" s="62">
        <f>IF('SERVIÇOS EXECUTADOS'!$F162=0,0,(COUNTIF('SERVIÇOS EXECUTADOS'!$I162:$DH162,DV$10)/'SERVIÇOS EXECUTADOS'!$F162*100))</f>
        <v>0</v>
      </c>
      <c r="DW162" s="62">
        <f>IF('SERVIÇOS EXECUTADOS'!$F162=0,0,(COUNTIF('SERVIÇOS EXECUTADOS'!$I162:$DH162,DW$10)/'SERVIÇOS EXECUTADOS'!$F162*100))</f>
        <v>0</v>
      </c>
      <c r="DX162" s="62">
        <f>IF('SERVIÇOS EXECUTADOS'!$F162=0,0,(COUNTIF('SERVIÇOS EXECUTADOS'!$I162:$DH162,DX$10)/'SERVIÇOS EXECUTADOS'!$F162*100))</f>
        <v>0</v>
      </c>
      <c r="DY162" s="62">
        <f>IF('SERVIÇOS EXECUTADOS'!$F162=0,0,(COUNTIF('SERVIÇOS EXECUTADOS'!$I162:$DH162,DY$10)/'SERVIÇOS EXECUTADOS'!$F162*100))</f>
        <v>0</v>
      </c>
      <c r="DZ162" s="62">
        <f>IF('SERVIÇOS EXECUTADOS'!$F162=0,0,(COUNTIF('SERVIÇOS EXECUTADOS'!$I162:$DH162,DZ$10)/'SERVIÇOS EXECUTADOS'!$F162*100))</f>
        <v>0</v>
      </c>
      <c r="EA162" s="62">
        <f>IF('SERVIÇOS EXECUTADOS'!$F162=0,0,(COUNTIF('SERVIÇOS EXECUTADOS'!$I162:$DH162,EA$10)/'SERVIÇOS EXECUTADOS'!$F162*100))</f>
        <v>0</v>
      </c>
      <c r="EB162" s="62">
        <f>IF('SERVIÇOS EXECUTADOS'!$F162=0,0,(COUNTIF('SERVIÇOS EXECUTADOS'!$I162:$DH162,EB$10)/'SERVIÇOS EXECUTADOS'!$F162*100))</f>
        <v>0</v>
      </c>
      <c r="EC162" s="62">
        <f>IF('SERVIÇOS EXECUTADOS'!$F162=0,0,(COUNTIF('SERVIÇOS EXECUTADOS'!$I162:$DH162,EC$10)/'SERVIÇOS EXECUTADOS'!$F162*100))</f>
        <v>0</v>
      </c>
      <c r="ED162" s="62">
        <f>IF('SERVIÇOS EXECUTADOS'!$F162=0,0,(COUNTIF('SERVIÇOS EXECUTADOS'!$I162:$DH162,ED$10)/'SERVIÇOS EXECUTADOS'!$F162*100))</f>
        <v>0</v>
      </c>
      <c r="EE162" s="62">
        <f>IF('SERVIÇOS EXECUTADOS'!$F162=0,0,(COUNTIF('SERVIÇOS EXECUTADOS'!$I162:$DH162,EE$10)/'SERVIÇOS EXECUTADOS'!$F162*100))</f>
        <v>0</v>
      </c>
      <c r="EF162" s="62">
        <f>IF('SERVIÇOS EXECUTADOS'!$F162=0,0,(COUNTIF('SERVIÇOS EXECUTADOS'!$I162:$DH162,EF$10)/'SERVIÇOS EXECUTADOS'!$F162*100))</f>
        <v>0</v>
      </c>
      <c r="EG162" s="62">
        <f>IF('SERVIÇOS EXECUTADOS'!$F162=0,0,(COUNTIF('SERVIÇOS EXECUTADOS'!$I162:$DH162,EG$10)/'SERVIÇOS EXECUTADOS'!$F162*100))</f>
        <v>0</v>
      </c>
      <c r="EH162" s="62">
        <f>IF('SERVIÇOS EXECUTADOS'!$F162=0,0,(COUNTIF('SERVIÇOS EXECUTADOS'!$I162:$DH162,EH$10)/'SERVIÇOS EXECUTADOS'!$F162*100))</f>
        <v>0</v>
      </c>
      <c r="EI162" s="62">
        <f>IF('SERVIÇOS EXECUTADOS'!$F162=0,0,(COUNTIF('SERVIÇOS EXECUTADOS'!$I162:$DH162,EI$10)/'SERVIÇOS EXECUTADOS'!$F162*100))</f>
        <v>0</v>
      </c>
      <c r="EJ162" s="62">
        <f>IF('SERVIÇOS EXECUTADOS'!$F162=0,0,(COUNTIF('SERVIÇOS EXECUTADOS'!$I162:$DH162,EJ$10)/'SERVIÇOS EXECUTADOS'!$F162*100))</f>
        <v>0</v>
      </c>
      <c r="EK162" s="62">
        <f>IF('SERVIÇOS EXECUTADOS'!$F162=0,0,(COUNTIF('SERVIÇOS EXECUTADOS'!$I162:$DH162,EK$10)/'SERVIÇOS EXECUTADOS'!$F162*100))</f>
        <v>0</v>
      </c>
      <c r="EL162" s="62">
        <f>IF('SERVIÇOS EXECUTADOS'!$F162=0,0,(COUNTIF('SERVIÇOS EXECUTADOS'!$I162:$DH162,EL$10)/'SERVIÇOS EXECUTADOS'!$F162*100))</f>
        <v>0</v>
      </c>
      <c r="EM162" s="62">
        <f>IF('SERVIÇOS EXECUTADOS'!$F162=0,0,(COUNTIF('SERVIÇOS EXECUTADOS'!$I162:$DH162,EM$10)/'SERVIÇOS EXECUTADOS'!$F162*100))</f>
        <v>0</v>
      </c>
      <c r="EN162" s="62">
        <f>IF('SERVIÇOS EXECUTADOS'!$F162=0,0,(COUNTIF('SERVIÇOS EXECUTADOS'!$I162:$DH162,EN$10)/'SERVIÇOS EXECUTADOS'!$F162*100))</f>
        <v>0</v>
      </c>
      <c r="EO162" s="62">
        <f>IF('SERVIÇOS EXECUTADOS'!$F162=0,0,(COUNTIF('SERVIÇOS EXECUTADOS'!$I162:$DH162,EO$10)/'SERVIÇOS EXECUTADOS'!$F162*100))</f>
        <v>0</v>
      </c>
      <c r="EP162" s="62">
        <f>IF('SERVIÇOS EXECUTADOS'!$F162=0,0,(COUNTIF('SERVIÇOS EXECUTADOS'!$I162:$DH162,EP$10)/'SERVIÇOS EXECUTADOS'!$F162*100))</f>
        <v>0</v>
      </c>
      <c r="EQ162" s="62">
        <f>IF('SERVIÇOS EXECUTADOS'!$F162=0,0,(COUNTIF('SERVIÇOS EXECUTADOS'!$I162:$DH162,EQ$10)/'SERVIÇOS EXECUTADOS'!$F162*100))</f>
        <v>0</v>
      </c>
      <c r="ER162" s="62">
        <f>IF('SERVIÇOS EXECUTADOS'!$F162=0,0,(COUNTIF('SERVIÇOS EXECUTADOS'!$I162:$DH162,ER$10)/'SERVIÇOS EXECUTADOS'!$F162*100))</f>
        <v>0</v>
      </c>
      <c r="ES162" s="62">
        <f>IF('SERVIÇOS EXECUTADOS'!$F162=0,0,(COUNTIF('SERVIÇOS EXECUTADOS'!$I162:$DH162,ES$10)/'SERVIÇOS EXECUTADOS'!$F162*100))</f>
        <v>0</v>
      </c>
      <c r="ET162" s="62">
        <f>IF('SERVIÇOS EXECUTADOS'!$F162=0,0,(COUNTIF('SERVIÇOS EXECUTADOS'!$I162:$DH162,ET$10)/'SERVIÇOS EXECUTADOS'!$F162*100))</f>
        <v>0</v>
      </c>
      <c r="EU162" s="62">
        <f>IF('SERVIÇOS EXECUTADOS'!$F162=0,0,(COUNTIF('SERVIÇOS EXECUTADOS'!$I162:$DH162,EU$10)/'SERVIÇOS EXECUTADOS'!$F162*100))</f>
        <v>0</v>
      </c>
      <c r="EV162" s="62">
        <f>IF('SERVIÇOS EXECUTADOS'!$F162=0,0,(COUNTIF('SERVIÇOS EXECUTADOS'!$I162:$DH162,EV$10)/'SERVIÇOS EXECUTADOS'!$F162*100))</f>
        <v>0</v>
      </c>
      <c r="EW162" s="62">
        <f>IF('SERVIÇOS EXECUTADOS'!$F162=0,0,(COUNTIF('SERVIÇOS EXECUTADOS'!$I162:$DH162,EW$10)/'SERVIÇOS EXECUTADOS'!$F162*100))</f>
        <v>0</v>
      </c>
    </row>
    <row r="163" spans="1:153" ht="12" customHeight="1" outlineLevel="2">
      <c r="A163" s="1"/>
      <c r="B163" s="197" t="s">
        <v>262</v>
      </c>
      <c r="C163" s="196" t="s">
        <v>263</v>
      </c>
      <c r="D163" s="486"/>
      <c r="E163" s="192">
        <f t="shared" si="60"/>
        <v>0</v>
      </c>
      <c r="F163" s="489"/>
      <c r="G163" s="271" t="s">
        <v>147</v>
      </c>
      <c r="H163" s="131">
        <f t="shared" si="68"/>
        <v>0</v>
      </c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9"/>
      <c r="BS163" s="59"/>
      <c r="BT163" s="59"/>
      <c r="BU163" s="59"/>
      <c r="BV163" s="59"/>
      <c r="BW163" s="59"/>
      <c r="BX163" s="59"/>
      <c r="BY163" s="59"/>
      <c r="BZ163" s="59"/>
      <c r="CA163" s="59"/>
      <c r="CB163" s="59"/>
      <c r="CC163" s="59"/>
      <c r="CD163" s="59"/>
      <c r="CE163" s="59"/>
      <c r="CF163" s="59"/>
      <c r="CG163" s="59"/>
      <c r="CH163" s="59"/>
      <c r="CI163" s="59"/>
      <c r="CJ163" s="59"/>
      <c r="CK163" s="59"/>
      <c r="CL163" s="59"/>
      <c r="CM163" s="59"/>
      <c r="CN163" s="59"/>
      <c r="CO163" s="59"/>
      <c r="CP163" s="59"/>
      <c r="CQ163" s="59"/>
      <c r="CR163" s="59"/>
      <c r="CS163" s="59"/>
      <c r="CT163" s="59"/>
      <c r="CU163" s="59"/>
      <c r="CV163" s="59"/>
      <c r="CW163" s="59"/>
      <c r="CX163" s="59"/>
      <c r="CY163" s="59"/>
      <c r="CZ163" s="59"/>
      <c r="DA163" s="59"/>
      <c r="DB163" s="59"/>
      <c r="DC163" s="59"/>
      <c r="DD163" s="59"/>
      <c r="DE163" s="59"/>
      <c r="DF163" s="63"/>
      <c r="DG163" s="59"/>
      <c r="DH163" s="63"/>
      <c r="DI163" s="60">
        <f t="shared" si="69"/>
        <v>0</v>
      </c>
      <c r="DJ163" s="61">
        <f t="shared" si="70"/>
        <v>0</v>
      </c>
      <c r="DK163" s="61">
        <f t="shared" si="71"/>
        <v>0</v>
      </c>
      <c r="DL163" s="62">
        <f t="shared" si="72"/>
        <v>0</v>
      </c>
      <c r="DM163" s="62">
        <f t="shared" si="66"/>
        <v>0</v>
      </c>
      <c r="DN163" s="64" t="str">
        <f t="shared" si="73"/>
        <v/>
      </c>
      <c r="DO163" s="252" t="b">
        <f t="shared" si="61"/>
        <v>0</v>
      </c>
      <c r="DP163" s="188"/>
      <c r="DS163" s="62">
        <f>IF('SERVIÇOS EXECUTADOS'!$F163=0,0,(COUNTIF('SERVIÇOS EXECUTADOS'!$I163:$DH163,DS$10)/'SERVIÇOS EXECUTADOS'!$F163*100))</f>
        <v>0</v>
      </c>
      <c r="DT163" s="62">
        <f>IF('SERVIÇOS EXECUTADOS'!$F163=0,0,(COUNTIF('SERVIÇOS EXECUTADOS'!$I163:$DH163,DT$10)/'SERVIÇOS EXECUTADOS'!$F163*100))</f>
        <v>0</v>
      </c>
      <c r="DU163" s="62">
        <f>IF('SERVIÇOS EXECUTADOS'!$F163=0,0,(COUNTIF('SERVIÇOS EXECUTADOS'!$I163:$DH163,DU$10)/'SERVIÇOS EXECUTADOS'!$F163*100))</f>
        <v>0</v>
      </c>
      <c r="DV163" s="62">
        <f>IF('SERVIÇOS EXECUTADOS'!$F163=0,0,(COUNTIF('SERVIÇOS EXECUTADOS'!$I163:$DH163,DV$10)/'SERVIÇOS EXECUTADOS'!$F163*100))</f>
        <v>0</v>
      </c>
      <c r="DW163" s="62">
        <f>IF('SERVIÇOS EXECUTADOS'!$F163=0,0,(COUNTIF('SERVIÇOS EXECUTADOS'!$I163:$DH163,DW$10)/'SERVIÇOS EXECUTADOS'!$F163*100))</f>
        <v>0</v>
      </c>
      <c r="DX163" s="62">
        <f>IF('SERVIÇOS EXECUTADOS'!$F163=0,0,(COUNTIF('SERVIÇOS EXECUTADOS'!$I163:$DH163,DX$10)/'SERVIÇOS EXECUTADOS'!$F163*100))</f>
        <v>0</v>
      </c>
      <c r="DY163" s="62">
        <f>IF('SERVIÇOS EXECUTADOS'!$F163=0,0,(COUNTIF('SERVIÇOS EXECUTADOS'!$I163:$DH163,DY$10)/'SERVIÇOS EXECUTADOS'!$F163*100))</f>
        <v>0</v>
      </c>
      <c r="DZ163" s="62">
        <f>IF('SERVIÇOS EXECUTADOS'!$F163=0,0,(COUNTIF('SERVIÇOS EXECUTADOS'!$I163:$DH163,DZ$10)/'SERVIÇOS EXECUTADOS'!$F163*100))</f>
        <v>0</v>
      </c>
      <c r="EA163" s="62">
        <f>IF('SERVIÇOS EXECUTADOS'!$F163=0,0,(COUNTIF('SERVIÇOS EXECUTADOS'!$I163:$DH163,EA$10)/'SERVIÇOS EXECUTADOS'!$F163*100))</f>
        <v>0</v>
      </c>
      <c r="EB163" s="62">
        <f>IF('SERVIÇOS EXECUTADOS'!$F163=0,0,(COUNTIF('SERVIÇOS EXECUTADOS'!$I163:$DH163,EB$10)/'SERVIÇOS EXECUTADOS'!$F163*100))</f>
        <v>0</v>
      </c>
      <c r="EC163" s="62">
        <f>IF('SERVIÇOS EXECUTADOS'!$F163=0,0,(COUNTIF('SERVIÇOS EXECUTADOS'!$I163:$DH163,EC$10)/'SERVIÇOS EXECUTADOS'!$F163*100))</f>
        <v>0</v>
      </c>
      <c r="ED163" s="62">
        <f>IF('SERVIÇOS EXECUTADOS'!$F163=0,0,(COUNTIF('SERVIÇOS EXECUTADOS'!$I163:$DH163,ED$10)/'SERVIÇOS EXECUTADOS'!$F163*100))</f>
        <v>0</v>
      </c>
      <c r="EE163" s="62">
        <f>IF('SERVIÇOS EXECUTADOS'!$F163=0,0,(COUNTIF('SERVIÇOS EXECUTADOS'!$I163:$DH163,EE$10)/'SERVIÇOS EXECUTADOS'!$F163*100))</f>
        <v>0</v>
      </c>
      <c r="EF163" s="62">
        <f>IF('SERVIÇOS EXECUTADOS'!$F163=0,0,(COUNTIF('SERVIÇOS EXECUTADOS'!$I163:$DH163,EF$10)/'SERVIÇOS EXECUTADOS'!$F163*100))</f>
        <v>0</v>
      </c>
      <c r="EG163" s="62">
        <f>IF('SERVIÇOS EXECUTADOS'!$F163=0,0,(COUNTIF('SERVIÇOS EXECUTADOS'!$I163:$DH163,EG$10)/'SERVIÇOS EXECUTADOS'!$F163*100))</f>
        <v>0</v>
      </c>
      <c r="EH163" s="62">
        <f>IF('SERVIÇOS EXECUTADOS'!$F163=0,0,(COUNTIF('SERVIÇOS EXECUTADOS'!$I163:$DH163,EH$10)/'SERVIÇOS EXECUTADOS'!$F163*100))</f>
        <v>0</v>
      </c>
      <c r="EI163" s="62">
        <f>IF('SERVIÇOS EXECUTADOS'!$F163=0,0,(COUNTIF('SERVIÇOS EXECUTADOS'!$I163:$DH163,EI$10)/'SERVIÇOS EXECUTADOS'!$F163*100))</f>
        <v>0</v>
      </c>
      <c r="EJ163" s="62">
        <f>IF('SERVIÇOS EXECUTADOS'!$F163=0,0,(COUNTIF('SERVIÇOS EXECUTADOS'!$I163:$DH163,EJ$10)/'SERVIÇOS EXECUTADOS'!$F163*100))</f>
        <v>0</v>
      </c>
      <c r="EK163" s="62">
        <f>IF('SERVIÇOS EXECUTADOS'!$F163=0,0,(COUNTIF('SERVIÇOS EXECUTADOS'!$I163:$DH163,EK$10)/'SERVIÇOS EXECUTADOS'!$F163*100))</f>
        <v>0</v>
      </c>
      <c r="EL163" s="62">
        <f>IF('SERVIÇOS EXECUTADOS'!$F163=0,0,(COUNTIF('SERVIÇOS EXECUTADOS'!$I163:$DH163,EL$10)/'SERVIÇOS EXECUTADOS'!$F163*100))</f>
        <v>0</v>
      </c>
      <c r="EM163" s="62">
        <f>IF('SERVIÇOS EXECUTADOS'!$F163=0,0,(COUNTIF('SERVIÇOS EXECUTADOS'!$I163:$DH163,EM$10)/'SERVIÇOS EXECUTADOS'!$F163*100))</f>
        <v>0</v>
      </c>
      <c r="EN163" s="62">
        <f>IF('SERVIÇOS EXECUTADOS'!$F163=0,0,(COUNTIF('SERVIÇOS EXECUTADOS'!$I163:$DH163,EN$10)/'SERVIÇOS EXECUTADOS'!$F163*100))</f>
        <v>0</v>
      </c>
      <c r="EO163" s="62">
        <f>IF('SERVIÇOS EXECUTADOS'!$F163=0,0,(COUNTIF('SERVIÇOS EXECUTADOS'!$I163:$DH163,EO$10)/'SERVIÇOS EXECUTADOS'!$F163*100))</f>
        <v>0</v>
      </c>
      <c r="EP163" s="62">
        <f>IF('SERVIÇOS EXECUTADOS'!$F163=0,0,(COUNTIF('SERVIÇOS EXECUTADOS'!$I163:$DH163,EP$10)/'SERVIÇOS EXECUTADOS'!$F163*100))</f>
        <v>0</v>
      </c>
      <c r="EQ163" s="62">
        <f>IF('SERVIÇOS EXECUTADOS'!$F163=0,0,(COUNTIF('SERVIÇOS EXECUTADOS'!$I163:$DH163,EQ$10)/'SERVIÇOS EXECUTADOS'!$F163*100))</f>
        <v>0</v>
      </c>
      <c r="ER163" s="62">
        <f>IF('SERVIÇOS EXECUTADOS'!$F163=0,0,(COUNTIF('SERVIÇOS EXECUTADOS'!$I163:$DH163,ER$10)/'SERVIÇOS EXECUTADOS'!$F163*100))</f>
        <v>0</v>
      </c>
      <c r="ES163" s="62">
        <f>IF('SERVIÇOS EXECUTADOS'!$F163=0,0,(COUNTIF('SERVIÇOS EXECUTADOS'!$I163:$DH163,ES$10)/'SERVIÇOS EXECUTADOS'!$F163*100))</f>
        <v>0</v>
      </c>
      <c r="ET163" s="62">
        <f>IF('SERVIÇOS EXECUTADOS'!$F163=0,0,(COUNTIF('SERVIÇOS EXECUTADOS'!$I163:$DH163,ET$10)/'SERVIÇOS EXECUTADOS'!$F163*100))</f>
        <v>0</v>
      </c>
      <c r="EU163" s="62">
        <f>IF('SERVIÇOS EXECUTADOS'!$F163=0,0,(COUNTIF('SERVIÇOS EXECUTADOS'!$I163:$DH163,EU$10)/'SERVIÇOS EXECUTADOS'!$F163*100))</f>
        <v>0</v>
      </c>
      <c r="EV163" s="62">
        <f>IF('SERVIÇOS EXECUTADOS'!$F163=0,0,(COUNTIF('SERVIÇOS EXECUTADOS'!$I163:$DH163,EV$10)/'SERVIÇOS EXECUTADOS'!$F163*100))</f>
        <v>0</v>
      </c>
      <c r="EW163" s="62">
        <f>IF('SERVIÇOS EXECUTADOS'!$F163=0,0,(COUNTIF('SERVIÇOS EXECUTADOS'!$I163:$DH163,EW$10)/'SERVIÇOS EXECUTADOS'!$F163*100))</f>
        <v>0</v>
      </c>
    </row>
    <row r="164" spans="1:153" ht="12" customHeight="1" outlineLevel="2">
      <c r="A164" s="1"/>
      <c r="B164" s="197" t="s">
        <v>264</v>
      </c>
      <c r="C164" s="196" t="s">
        <v>265</v>
      </c>
      <c r="D164" s="486"/>
      <c r="E164" s="192">
        <f t="shared" si="60"/>
        <v>0</v>
      </c>
      <c r="F164" s="489"/>
      <c r="G164" s="271" t="s">
        <v>147</v>
      </c>
      <c r="H164" s="131">
        <f t="shared" si="68"/>
        <v>0</v>
      </c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9"/>
      <c r="BS164" s="59"/>
      <c r="BT164" s="59"/>
      <c r="BU164" s="59"/>
      <c r="BV164" s="59"/>
      <c r="BW164" s="59"/>
      <c r="BX164" s="59"/>
      <c r="BY164" s="59"/>
      <c r="BZ164" s="59"/>
      <c r="CA164" s="59"/>
      <c r="CB164" s="59"/>
      <c r="CC164" s="59"/>
      <c r="CD164" s="59"/>
      <c r="CE164" s="59"/>
      <c r="CF164" s="59"/>
      <c r="CG164" s="59"/>
      <c r="CH164" s="59"/>
      <c r="CI164" s="59"/>
      <c r="CJ164" s="59"/>
      <c r="CK164" s="59"/>
      <c r="CL164" s="59"/>
      <c r="CM164" s="59"/>
      <c r="CN164" s="59"/>
      <c r="CO164" s="59"/>
      <c r="CP164" s="59"/>
      <c r="CQ164" s="59"/>
      <c r="CR164" s="59"/>
      <c r="CS164" s="59"/>
      <c r="CT164" s="59"/>
      <c r="CU164" s="59"/>
      <c r="CV164" s="59"/>
      <c r="CW164" s="59"/>
      <c r="CX164" s="59"/>
      <c r="CY164" s="59"/>
      <c r="CZ164" s="59"/>
      <c r="DA164" s="59"/>
      <c r="DB164" s="59"/>
      <c r="DC164" s="59"/>
      <c r="DD164" s="59"/>
      <c r="DE164" s="59"/>
      <c r="DF164" s="63"/>
      <c r="DG164" s="59"/>
      <c r="DH164" s="63"/>
      <c r="DI164" s="60">
        <f t="shared" si="69"/>
        <v>0</v>
      </c>
      <c r="DJ164" s="61">
        <f t="shared" si="70"/>
        <v>0</v>
      </c>
      <c r="DK164" s="61">
        <f t="shared" si="71"/>
        <v>0</v>
      </c>
      <c r="DL164" s="62">
        <f t="shared" si="72"/>
        <v>0</v>
      </c>
      <c r="DM164" s="62">
        <f t="shared" si="66"/>
        <v>0</v>
      </c>
      <c r="DN164" s="64" t="str">
        <f t="shared" si="73"/>
        <v/>
      </c>
      <c r="DO164" s="252" t="b">
        <f t="shared" si="61"/>
        <v>0</v>
      </c>
      <c r="DP164" s="188"/>
      <c r="DS164" s="62">
        <f>IF('SERVIÇOS EXECUTADOS'!$F164=0,0,(COUNTIF('SERVIÇOS EXECUTADOS'!$I164:$DH164,DS$10)/'SERVIÇOS EXECUTADOS'!$F164*100))</f>
        <v>0</v>
      </c>
      <c r="DT164" s="62">
        <f>IF('SERVIÇOS EXECUTADOS'!$F164=0,0,(COUNTIF('SERVIÇOS EXECUTADOS'!$I164:$DH164,DT$10)/'SERVIÇOS EXECUTADOS'!$F164*100))</f>
        <v>0</v>
      </c>
      <c r="DU164" s="62">
        <f>IF('SERVIÇOS EXECUTADOS'!$F164=0,0,(COUNTIF('SERVIÇOS EXECUTADOS'!$I164:$DH164,DU$10)/'SERVIÇOS EXECUTADOS'!$F164*100))</f>
        <v>0</v>
      </c>
      <c r="DV164" s="62">
        <f>IF('SERVIÇOS EXECUTADOS'!$F164=0,0,(COUNTIF('SERVIÇOS EXECUTADOS'!$I164:$DH164,DV$10)/'SERVIÇOS EXECUTADOS'!$F164*100))</f>
        <v>0</v>
      </c>
      <c r="DW164" s="62">
        <f>IF('SERVIÇOS EXECUTADOS'!$F164=0,0,(COUNTIF('SERVIÇOS EXECUTADOS'!$I164:$DH164,DW$10)/'SERVIÇOS EXECUTADOS'!$F164*100))</f>
        <v>0</v>
      </c>
      <c r="DX164" s="62">
        <f>IF('SERVIÇOS EXECUTADOS'!$F164=0,0,(COUNTIF('SERVIÇOS EXECUTADOS'!$I164:$DH164,DX$10)/'SERVIÇOS EXECUTADOS'!$F164*100))</f>
        <v>0</v>
      </c>
      <c r="DY164" s="62">
        <f>IF('SERVIÇOS EXECUTADOS'!$F164=0,0,(COUNTIF('SERVIÇOS EXECUTADOS'!$I164:$DH164,DY$10)/'SERVIÇOS EXECUTADOS'!$F164*100))</f>
        <v>0</v>
      </c>
      <c r="DZ164" s="62">
        <f>IF('SERVIÇOS EXECUTADOS'!$F164=0,0,(COUNTIF('SERVIÇOS EXECUTADOS'!$I164:$DH164,DZ$10)/'SERVIÇOS EXECUTADOS'!$F164*100))</f>
        <v>0</v>
      </c>
      <c r="EA164" s="62">
        <f>IF('SERVIÇOS EXECUTADOS'!$F164=0,0,(COUNTIF('SERVIÇOS EXECUTADOS'!$I164:$DH164,EA$10)/'SERVIÇOS EXECUTADOS'!$F164*100))</f>
        <v>0</v>
      </c>
      <c r="EB164" s="62">
        <f>IF('SERVIÇOS EXECUTADOS'!$F164=0,0,(COUNTIF('SERVIÇOS EXECUTADOS'!$I164:$DH164,EB$10)/'SERVIÇOS EXECUTADOS'!$F164*100))</f>
        <v>0</v>
      </c>
      <c r="EC164" s="62">
        <f>IF('SERVIÇOS EXECUTADOS'!$F164=0,0,(COUNTIF('SERVIÇOS EXECUTADOS'!$I164:$DH164,EC$10)/'SERVIÇOS EXECUTADOS'!$F164*100))</f>
        <v>0</v>
      </c>
      <c r="ED164" s="62">
        <f>IF('SERVIÇOS EXECUTADOS'!$F164=0,0,(COUNTIF('SERVIÇOS EXECUTADOS'!$I164:$DH164,ED$10)/'SERVIÇOS EXECUTADOS'!$F164*100))</f>
        <v>0</v>
      </c>
      <c r="EE164" s="62">
        <f>IF('SERVIÇOS EXECUTADOS'!$F164=0,0,(COUNTIF('SERVIÇOS EXECUTADOS'!$I164:$DH164,EE$10)/'SERVIÇOS EXECUTADOS'!$F164*100))</f>
        <v>0</v>
      </c>
      <c r="EF164" s="62">
        <f>IF('SERVIÇOS EXECUTADOS'!$F164=0,0,(COUNTIF('SERVIÇOS EXECUTADOS'!$I164:$DH164,EF$10)/'SERVIÇOS EXECUTADOS'!$F164*100))</f>
        <v>0</v>
      </c>
      <c r="EG164" s="62">
        <f>IF('SERVIÇOS EXECUTADOS'!$F164=0,0,(COUNTIF('SERVIÇOS EXECUTADOS'!$I164:$DH164,EG$10)/'SERVIÇOS EXECUTADOS'!$F164*100))</f>
        <v>0</v>
      </c>
      <c r="EH164" s="62">
        <f>IF('SERVIÇOS EXECUTADOS'!$F164=0,0,(COUNTIF('SERVIÇOS EXECUTADOS'!$I164:$DH164,EH$10)/'SERVIÇOS EXECUTADOS'!$F164*100))</f>
        <v>0</v>
      </c>
      <c r="EI164" s="62">
        <f>IF('SERVIÇOS EXECUTADOS'!$F164=0,0,(COUNTIF('SERVIÇOS EXECUTADOS'!$I164:$DH164,EI$10)/'SERVIÇOS EXECUTADOS'!$F164*100))</f>
        <v>0</v>
      </c>
      <c r="EJ164" s="62">
        <f>IF('SERVIÇOS EXECUTADOS'!$F164=0,0,(COUNTIF('SERVIÇOS EXECUTADOS'!$I164:$DH164,EJ$10)/'SERVIÇOS EXECUTADOS'!$F164*100))</f>
        <v>0</v>
      </c>
      <c r="EK164" s="62">
        <f>IF('SERVIÇOS EXECUTADOS'!$F164=0,0,(COUNTIF('SERVIÇOS EXECUTADOS'!$I164:$DH164,EK$10)/'SERVIÇOS EXECUTADOS'!$F164*100))</f>
        <v>0</v>
      </c>
      <c r="EL164" s="62">
        <f>IF('SERVIÇOS EXECUTADOS'!$F164=0,0,(COUNTIF('SERVIÇOS EXECUTADOS'!$I164:$DH164,EL$10)/'SERVIÇOS EXECUTADOS'!$F164*100))</f>
        <v>0</v>
      </c>
      <c r="EM164" s="62">
        <f>IF('SERVIÇOS EXECUTADOS'!$F164=0,0,(COUNTIF('SERVIÇOS EXECUTADOS'!$I164:$DH164,EM$10)/'SERVIÇOS EXECUTADOS'!$F164*100))</f>
        <v>0</v>
      </c>
      <c r="EN164" s="62">
        <f>IF('SERVIÇOS EXECUTADOS'!$F164=0,0,(COUNTIF('SERVIÇOS EXECUTADOS'!$I164:$DH164,EN$10)/'SERVIÇOS EXECUTADOS'!$F164*100))</f>
        <v>0</v>
      </c>
      <c r="EO164" s="62">
        <f>IF('SERVIÇOS EXECUTADOS'!$F164=0,0,(COUNTIF('SERVIÇOS EXECUTADOS'!$I164:$DH164,EO$10)/'SERVIÇOS EXECUTADOS'!$F164*100))</f>
        <v>0</v>
      </c>
      <c r="EP164" s="62">
        <f>IF('SERVIÇOS EXECUTADOS'!$F164=0,0,(COUNTIF('SERVIÇOS EXECUTADOS'!$I164:$DH164,EP$10)/'SERVIÇOS EXECUTADOS'!$F164*100))</f>
        <v>0</v>
      </c>
      <c r="EQ164" s="62">
        <f>IF('SERVIÇOS EXECUTADOS'!$F164=0,0,(COUNTIF('SERVIÇOS EXECUTADOS'!$I164:$DH164,EQ$10)/'SERVIÇOS EXECUTADOS'!$F164*100))</f>
        <v>0</v>
      </c>
      <c r="ER164" s="62">
        <f>IF('SERVIÇOS EXECUTADOS'!$F164=0,0,(COUNTIF('SERVIÇOS EXECUTADOS'!$I164:$DH164,ER$10)/'SERVIÇOS EXECUTADOS'!$F164*100))</f>
        <v>0</v>
      </c>
      <c r="ES164" s="62">
        <f>IF('SERVIÇOS EXECUTADOS'!$F164=0,0,(COUNTIF('SERVIÇOS EXECUTADOS'!$I164:$DH164,ES$10)/'SERVIÇOS EXECUTADOS'!$F164*100))</f>
        <v>0</v>
      </c>
      <c r="ET164" s="62">
        <f>IF('SERVIÇOS EXECUTADOS'!$F164=0,0,(COUNTIF('SERVIÇOS EXECUTADOS'!$I164:$DH164,ET$10)/'SERVIÇOS EXECUTADOS'!$F164*100))</f>
        <v>0</v>
      </c>
      <c r="EU164" s="62">
        <f>IF('SERVIÇOS EXECUTADOS'!$F164=0,0,(COUNTIF('SERVIÇOS EXECUTADOS'!$I164:$DH164,EU$10)/'SERVIÇOS EXECUTADOS'!$F164*100))</f>
        <v>0</v>
      </c>
      <c r="EV164" s="62">
        <f>IF('SERVIÇOS EXECUTADOS'!$F164=0,0,(COUNTIF('SERVIÇOS EXECUTADOS'!$I164:$DH164,EV$10)/'SERVIÇOS EXECUTADOS'!$F164*100))</f>
        <v>0</v>
      </c>
      <c r="EW164" s="62">
        <f>IF('SERVIÇOS EXECUTADOS'!$F164=0,0,(COUNTIF('SERVIÇOS EXECUTADOS'!$I164:$DH164,EW$10)/'SERVIÇOS EXECUTADOS'!$F164*100))</f>
        <v>0</v>
      </c>
    </row>
    <row r="165" spans="1:153" ht="12" customHeight="1" outlineLevel="2">
      <c r="A165" s="1"/>
      <c r="B165" s="197" t="s">
        <v>266</v>
      </c>
      <c r="C165" s="196"/>
      <c r="D165" s="486"/>
      <c r="E165" s="192">
        <f t="shared" si="60"/>
        <v>0</v>
      </c>
      <c r="F165" s="489"/>
      <c r="G165" s="271" t="s">
        <v>147</v>
      </c>
      <c r="H165" s="131">
        <f t="shared" si="68"/>
        <v>0</v>
      </c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  <c r="BU165" s="59"/>
      <c r="BV165" s="59"/>
      <c r="BW165" s="59"/>
      <c r="BX165" s="59"/>
      <c r="BY165" s="59"/>
      <c r="BZ165" s="59"/>
      <c r="CA165" s="59"/>
      <c r="CB165" s="59"/>
      <c r="CC165" s="59"/>
      <c r="CD165" s="59"/>
      <c r="CE165" s="59"/>
      <c r="CF165" s="59"/>
      <c r="CG165" s="59"/>
      <c r="CH165" s="59"/>
      <c r="CI165" s="59"/>
      <c r="CJ165" s="59"/>
      <c r="CK165" s="59"/>
      <c r="CL165" s="59"/>
      <c r="CM165" s="59"/>
      <c r="CN165" s="59"/>
      <c r="CO165" s="59"/>
      <c r="CP165" s="59"/>
      <c r="CQ165" s="59"/>
      <c r="CR165" s="59"/>
      <c r="CS165" s="59"/>
      <c r="CT165" s="59"/>
      <c r="CU165" s="59"/>
      <c r="CV165" s="59"/>
      <c r="CW165" s="59"/>
      <c r="CX165" s="59"/>
      <c r="CY165" s="59"/>
      <c r="CZ165" s="59"/>
      <c r="DA165" s="59"/>
      <c r="DB165" s="59"/>
      <c r="DC165" s="59"/>
      <c r="DD165" s="59"/>
      <c r="DE165" s="59"/>
      <c r="DF165" s="63"/>
      <c r="DG165" s="59"/>
      <c r="DH165" s="63"/>
      <c r="DI165" s="60">
        <f t="shared" si="69"/>
        <v>0</v>
      </c>
      <c r="DJ165" s="61">
        <f t="shared" si="70"/>
        <v>0</v>
      </c>
      <c r="DK165" s="61">
        <f t="shared" si="71"/>
        <v>0</v>
      </c>
      <c r="DL165" s="62">
        <f t="shared" si="72"/>
        <v>0</v>
      </c>
      <c r="DM165" s="62">
        <f t="shared" si="66"/>
        <v>0</v>
      </c>
      <c r="DN165" s="64" t="str">
        <f t="shared" si="73"/>
        <v/>
      </c>
      <c r="DO165" s="252" t="b">
        <f t="shared" si="61"/>
        <v>0</v>
      </c>
      <c r="DP165" s="188"/>
      <c r="DS165" s="62">
        <f>IF('SERVIÇOS EXECUTADOS'!$F165=0,0,(COUNTIF('SERVIÇOS EXECUTADOS'!$I165:$DH165,DS$10)/'SERVIÇOS EXECUTADOS'!$F165*100))</f>
        <v>0</v>
      </c>
      <c r="DT165" s="62">
        <f>IF('SERVIÇOS EXECUTADOS'!$F165=0,0,(COUNTIF('SERVIÇOS EXECUTADOS'!$I165:$DH165,DT$10)/'SERVIÇOS EXECUTADOS'!$F165*100))</f>
        <v>0</v>
      </c>
      <c r="DU165" s="62">
        <f>IF('SERVIÇOS EXECUTADOS'!$F165=0,0,(COUNTIF('SERVIÇOS EXECUTADOS'!$I165:$DH165,DU$10)/'SERVIÇOS EXECUTADOS'!$F165*100))</f>
        <v>0</v>
      </c>
      <c r="DV165" s="62">
        <f>IF('SERVIÇOS EXECUTADOS'!$F165=0,0,(COUNTIF('SERVIÇOS EXECUTADOS'!$I165:$DH165,DV$10)/'SERVIÇOS EXECUTADOS'!$F165*100))</f>
        <v>0</v>
      </c>
      <c r="DW165" s="62">
        <f>IF('SERVIÇOS EXECUTADOS'!$F165=0,0,(COUNTIF('SERVIÇOS EXECUTADOS'!$I165:$DH165,DW$10)/'SERVIÇOS EXECUTADOS'!$F165*100))</f>
        <v>0</v>
      </c>
      <c r="DX165" s="62">
        <f>IF('SERVIÇOS EXECUTADOS'!$F165=0,0,(COUNTIF('SERVIÇOS EXECUTADOS'!$I165:$DH165,DX$10)/'SERVIÇOS EXECUTADOS'!$F165*100))</f>
        <v>0</v>
      </c>
      <c r="DY165" s="62">
        <f>IF('SERVIÇOS EXECUTADOS'!$F165=0,0,(COUNTIF('SERVIÇOS EXECUTADOS'!$I165:$DH165,DY$10)/'SERVIÇOS EXECUTADOS'!$F165*100))</f>
        <v>0</v>
      </c>
      <c r="DZ165" s="62">
        <f>IF('SERVIÇOS EXECUTADOS'!$F165=0,0,(COUNTIF('SERVIÇOS EXECUTADOS'!$I165:$DH165,DZ$10)/'SERVIÇOS EXECUTADOS'!$F165*100))</f>
        <v>0</v>
      </c>
      <c r="EA165" s="62">
        <f>IF('SERVIÇOS EXECUTADOS'!$F165=0,0,(COUNTIF('SERVIÇOS EXECUTADOS'!$I165:$DH165,EA$10)/'SERVIÇOS EXECUTADOS'!$F165*100))</f>
        <v>0</v>
      </c>
      <c r="EB165" s="62">
        <f>IF('SERVIÇOS EXECUTADOS'!$F165=0,0,(COUNTIF('SERVIÇOS EXECUTADOS'!$I165:$DH165,EB$10)/'SERVIÇOS EXECUTADOS'!$F165*100))</f>
        <v>0</v>
      </c>
      <c r="EC165" s="62">
        <f>IF('SERVIÇOS EXECUTADOS'!$F165=0,0,(COUNTIF('SERVIÇOS EXECUTADOS'!$I165:$DH165,EC$10)/'SERVIÇOS EXECUTADOS'!$F165*100))</f>
        <v>0</v>
      </c>
      <c r="ED165" s="62">
        <f>IF('SERVIÇOS EXECUTADOS'!$F165=0,0,(COUNTIF('SERVIÇOS EXECUTADOS'!$I165:$DH165,ED$10)/'SERVIÇOS EXECUTADOS'!$F165*100))</f>
        <v>0</v>
      </c>
      <c r="EE165" s="62">
        <f>IF('SERVIÇOS EXECUTADOS'!$F165=0,0,(COUNTIF('SERVIÇOS EXECUTADOS'!$I165:$DH165,EE$10)/'SERVIÇOS EXECUTADOS'!$F165*100))</f>
        <v>0</v>
      </c>
      <c r="EF165" s="62">
        <f>IF('SERVIÇOS EXECUTADOS'!$F165=0,0,(COUNTIF('SERVIÇOS EXECUTADOS'!$I165:$DH165,EF$10)/'SERVIÇOS EXECUTADOS'!$F165*100))</f>
        <v>0</v>
      </c>
      <c r="EG165" s="62">
        <f>IF('SERVIÇOS EXECUTADOS'!$F165=0,0,(COUNTIF('SERVIÇOS EXECUTADOS'!$I165:$DH165,EG$10)/'SERVIÇOS EXECUTADOS'!$F165*100))</f>
        <v>0</v>
      </c>
      <c r="EH165" s="62">
        <f>IF('SERVIÇOS EXECUTADOS'!$F165=0,0,(COUNTIF('SERVIÇOS EXECUTADOS'!$I165:$DH165,EH$10)/'SERVIÇOS EXECUTADOS'!$F165*100))</f>
        <v>0</v>
      </c>
      <c r="EI165" s="62">
        <f>IF('SERVIÇOS EXECUTADOS'!$F165=0,0,(COUNTIF('SERVIÇOS EXECUTADOS'!$I165:$DH165,EI$10)/'SERVIÇOS EXECUTADOS'!$F165*100))</f>
        <v>0</v>
      </c>
      <c r="EJ165" s="62">
        <f>IF('SERVIÇOS EXECUTADOS'!$F165=0,0,(COUNTIF('SERVIÇOS EXECUTADOS'!$I165:$DH165,EJ$10)/'SERVIÇOS EXECUTADOS'!$F165*100))</f>
        <v>0</v>
      </c>
      <c r="EK165" s="62">
        <f>IF('SERVIÇOS EXECUTADOS'!$F165=0,0,(COUNTIF('SERVIÇOS EXECUTADOS'!$I165:$DH165,EK$10)/'SERVIÇOS EXECUTADOS'!$F165*100))</f>
        <v>0</v>
      </c>
      <c r="EL165" s="62">
        <f>IF('SERVIÇOS EXECUTADOS'!$F165=0,0,(COUNTIF('SERVIÇOS EXECUTADOS'!$I165:$DH165,EL$10)/'SERVIÇOS EXECUTADOS'!$F165*100))</f>
        <v>0</v>
      </c>
      <c r="EM165" s="62">
        <f>IF('SERVIÇOS EXECUTADOS'!$F165=0,0,(COUNTIF('SERVIÇOS EXECUTADOS'!$I165:$DH165,EM$10)/'SERVIÇOS EXECUTADOS'!$F165*100))</f>
        <v>0</v>
      </c>
      <c r="EN165" s="62">
        <f>IF('SERVIÇOS EXECUTADOS'!$F165=0,0,(COUNTIF('SERVIÇOS EXECUTADOS'!$I165:$DH165,EN$10)/'SERVIÇOS EXECUTADOS'!$F165*100))</f>
        <v>0</v>
      </c>
      <c r="EO165" s="62">
        <f>IF('SERVIÇOS EXECUTADOS'!$F165=0,0,(COUNTIF('SERVIÇOS EXECUTADOS'!$I165:$DH165,EO$10)/'SERVIÇOS EXECUTADOS'!$F165*100))</f>
        <v>0</v>
      </c>
      <c r="EP165" s="62">
        <f>IF('SERVIÇOS EXECUTADOS'!$F165=0,0,(COUNTIF('SERVIÇOS EXECUTADOS'!$I165:$DH165,EP$10)/'SERVIÇOS EXECUTADOS'!$F165*100))</f>
        <v>0</v>
      </c>
      <c r="EQ165" s="62">
        <f>IF('SERVIÇOS EXECUTADOS'!$F165=0,0,(COUNTIF('SERVIÇOS EXECUTADOS'!$I165:$DH165,EQ$10)/'SERVIÇOS EXECUTADOS'!$F165*100))</f>
        <v>0</v>
      </c>
      <c r="ER165" s="62">
        <f>IF('SERVIÇOS EXECUTADOS'!$F165=0,0,(COUNTIF('SERVIÇOS EXECUTADOS'!$I165:$DH165,ER$10)/'SERVIÇOS EXECUTADOS'!$F165*100))</f>
        <v>0</v>
      </c>
      <c r="ES165" s="62">
        <f>IF('SERVIÇOS EXECUTADOS'!$F165=0,0,(COUNTIF('SERVIÇOS EXECUTADOS'!$I165:$DH165,ES$10)/'SERVIÇOS EXECUTADOS'!$F165*100))</f>
        <v>0</v>
      </c>
      <c r="ET165" s="62">
        <f>IF('SERVIÇOS EXECUTADOS'!$F165=0,0,(COUNTIF('SERVIÇOS EXECUTADOS'!$I165:$DH165,ET$10)/'SERVIÇOS EXECUTADOS'!$F165*100))</f>
        <v>0</v>
      </c>
      <c r="EU165" s="62">
        <f>IF('SERVIÇOS EXECUTADOS'!$F165=0,0,(COUNTIF('SERVIÇOS EXECUTADOS'!$I165:$DH165,EU$10)/'SERVIÇOS EXECUTADOS'!$F165*100))</f>
        <v>0</v>
      </c>
      <c r="EV165" s="62">
        <f>IF('SERVIÇOS EXECUTADOS'!$F165=0,0,(COUNTIF('SERVIÇOS EXECUTADOS'!$I165:$DH165,EV$10)/'SERVIÇOS EXECUTADOS'!$F165*100))</f>
        <v>0</v>
      </c>
      <c r="EW165" s="62">
        <f>IF('SERVIÇOS EXECUTADOS'!$F165=0,0,(COUNTIF('SERVIÇOS EXECUTADOS'!$I165:$DH165,EW$10)/'SERVIÇOS EXECUTADOS'!$F165*100))</f>
        <v>0</v>
      </c>
    </row>
    <row r="166" spans="1:153" ht="12" customHeight="1" outlineLevel="2">
      <c r="A166" s="1"/>
      <c r="B166" s="197" t="s">
        <v>267</v>
      </c>
      <c r="C166" s="196"/>
      <c r="D166" s="486"/>
      <c r="E166" s="192">
        <f t="shared" si="60"/>
        <v>0</v>
      </c>
      <c r="F166" s="489"/>
      <c r="G166" s="271" t="s">
        <v>122</v>
      </c>
      <c r="H166" s="132">
        <f t="shared" si="68"/>
        <v>0</v>
      </c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9"/>
      <c r="BS166" s="59"/>
      <c r="BT166" s="59"/>
      <c r="BU166" s="59"/>
      <c r="BV166" s="59"/>
      <c r="BW166" s="59"/>
      <c r="BX166" s="59"/>
      <c r="BY166" s="59"/>
      <c r="BZ166" s="59"/>
      <c r="CA166" s="59"/>
      <c r="CB166" s="59"/>
      <c r="CC166" s="59"/>
      <c r="CD166" s="59"/>
      <c r="CE166" s="59"/>
      <c r="CF166" s="59"/>
      <c r="CG166" s="59"/>
      <c r="CH166" s="59"/>
      <c r="CI166" s="59"/>
      <c r="CJ166" s="59"/>
      <c r="CK166" s="59"/>
      <c r="CL166" s="59"/>
      <c r="CM166" s="59"/>
      <c r="CN166" s="59"/>
      <c r="CO166" s="59"/>
      <c r="CP166" s="59"/>
      <c r="CQ166" s="59"/>
      <c r="CR166" s="59"/>
      <c r="CS166" s="59"/>
      <c r="CT166" s="59"/>
      <c r="CU166" s="59"/>
      <c r="CV166" s="59"/>
      <c r="CW166" s="59"/>
      <c r="CX166" s="59"/>
      <c r="CY166" s="59"/>
      <c r="CZ166" s="59"/>
      <c r="DA166" s="59"/>
      <c r="DB166" s="59"/>
      <c r="DC166" s="59"/>
      <c r="DD166" s="59"/>
      <c r="DE166" s="59"/>
      <c r="DF166" s="63"/>
      <c r="DG166" s="59"/>
      <c r="DH166" s="63"/>
      <c r="DI166" s="60">
        <f t="shared" si="69"/>
        <v>0</v>
      </c>
      <c r="DJ166" s="61">
        <f t="shared" si="70"/>
        <v>0</v>
      </c>
      <c r="DK166" s="61">
        <f t="shared" si="71"/>
        <v>0</v>
      </c>
      <c r="DL166" s="62">
        <f t="shared" si="72"/>
        <v>0</v>
      </c>
      <c r="DM166" s="62">
        <f t="shared" si="66"/>
        <v>0</v>
      </c>
      <c r="DN166" s="64" t="str">
        <f t="shared" si="73"/>
        <v/>
      </c>
      <c r="DO166" s="252" t="b">
        <f t="shared" si="61"/>
        <v>0</v>
      </c>
      <c r="DP166" s="188"/>
      <c r="DS166" s="62">
        <f>IF('SERVIÇOS EXECUTADOS'!$F166=0,0,(COUNTIF('SERVIÇOS EXECUTADOS'!$I166:$DH166,DS$10)/'SERVIÇOS EXECUTADOS'!$F166*100))</f>
        <v>0</v>
      </c>
      <c r="DT166" s="62">
        <f>IF('SERVIÇOS EXECUTADOS'!$F166=0,0,(COUNTIF('SERVIÇOS EXECUTADOS'!$I166:$DH166,DT$10)/'SERVIÇOS EXECUTADOS'!$F166*100))</f>
        <v>0</v>
      </c>
      <c r="DU166" s="62">
        <f>IF('SERVIÇOS EXECUTADOS'!$F166=0,0,(COUNTIF('SERVIÇOS EXECUTADOS'!$I166:$DH166,DU$10)/'SERVIÇOS EXECUTADOS'!$F166*100))</f>
        <v>0</v>
      </c>
      <c r="DV166" s="62">
        <f>IF('SERVIÇOS EXECUTADOS'!$F166=0,0,(COUNTIF('SERVIÇOS EXECUTADOS'!$I166:$DH166,DV$10)/'SERVIÇOS EXECUTADOS'!$F166*100))</f>
        <v>0</v>
      </c>
      <c r="DW166" s="62">
        <f>IF('SERVIÇOS EXECUTADOS'!$F166=0,0,(COUNTIF('SERVIÇOS EXECUTADOS'!$I166:$DH166,DW$10)/'SERVIÇOS EXECUTADOS'!$F166*100))</f>
        <v>0</v>
      </c>
      <c r="DX166" s="62">
        <f>IF('SERVIÇOS EXECUTADOS'!$F166=0,0,(COUNTIF('SERVIÇOS EXECUTADOS'!$I166:$DH166,DX$10)/'SERVIÇOS EXECUTADOS'!$F166*100))</f>
        <v>0</v>
      </c>
      <c r="DY166" s="62">
        <f>IF('SERVIÇOS EXECUTADOS'!$F166=0,0,(COUNTIF('SERVIÇOS EXECUTADOS'!$I166:$DH166,DY$10)/'SERVIÇOS EXECUTADOS'!$F166*100))</f>
        <v>0</v>
      </c>
      <c r="DZ166" s="62">
        <f>IF('SERVIÇOS EXECUTADOS'!$F166=0,0,(COUNTIF('SERVIÇOS EXECUTADOS'!$I166:$DH166,DZ$10)/'SERVIÇOS EXECUTADOS'!$F166*100))</f>
        <v>0</v>
      </c>
      <c r="EA166" s="62">
        <f>IF('SERVIÇOS EXECUTADOS'!$F166=0,0,(COUNTIF('SERVIÇOS EXECUTADOS'!$I166:$DH166,EA$10)/'SERVIÇOS EXECUTADOS'!$F166*100))</f>
        <v>0</v>
      </c>
      <c r="EB166" s="62">
        <f>IF('SERVIÇOS EXECUTADOS'!$F166=0,0,(COUNTIF('SERVIÇOS EXECUTADOS'!$I166:$DH166,EB$10)/'SERVIÇOS EXECUTADOS'!$F166*100))</f>
        <v>0</v>
      </c>
      <c r="EC166" s="62">
        <f>IF('SERVIÇOS EXECUTADOS'!$F166=0,0,(COUNTIF('SERVIÇOS EXECUTADOS'!$I166:$DH166,EC$10)/'SERVIÇOS EXECUTADOS'!$F166*100))</f>
        <v>0</v>
      </c>
      <c r="ED166" s="62">
        <f>IF('SERVIÇOS EXECUTADOS'!$F166=0,0,(COUNTIF('SERVIÇOS EXECUTADOS'!$I166:$DH166,ED$10)/'SERVIÇOS EXECUTADOS'!$F166*100))</f>
        <v>0</v>
      </c>
      <c r="EE166" s="62">
        <f>IF('SERVIÇOS EXECUTADOS'!$F166=0,0,(COUNTIF('SERVIÇOS EXECUTADOS'!$I166:$DH166,EE$10)/'SERVIÇOS EXECUTADOS'!$F166*100))</f>
        <v>0</v>
      </c>
      <c r="EF166" s="62">
        <f>IF('SERVIÇOS EXECUTADOS'!$F166=0,0,(COUNTIF('SERVIÇOS EXECUTADOS'!$I166:$DH166,EF$10)/'SERVIÇOS EXECUTADOS'!$F166*100))</f>
        <v>0</v>
      </c>
      <c r="EG166" s="62">
        <f>IF('SERVIÇOS EXECUTADOS'!$F166=0,0,(COUNTIF('SERVIÇOS EXECUTADOS'!$I166:$DH166,EG$10)/'SERVIÇOS EXECUTADOS'!$F166*100))</f>
        <v>0</v>
      </c>
      <c r="EH166" s="62">
        <f>IF('SERVIÇOS EXECUTADOS'!$F166=0,0,(COUNTIF('SERVIÇOS EXECUTADOS'!$I166:$DH166,EH$10)/'SERVIÇOS EXECUTADOS'!$F166*100))</f>
        <v>0</v>
      </c>
      <c r="EI166" s="62">
        <f>IF('SERVIÇOS EXECUTADOS'!$F166=0,0,(COUNTIF('SERVIÇOS EXECUTADOS'!$I166:$DH166,EI$10)/'SERVIÇOS EXECUTADOS'!$F166*100))</f>
        <v>0</v>
      </c>
      <c r="EJ166" s="62">
        <f>IF('SERVIÇOS EXECUTADOS'!$F166=0,0,(COUNTIF('SERVIÇOS EXECUTADOS'!$I166:$DH166,EJ$10)/'SERVIÇOS EXECUTADOS'!$F166*100))</f>
        <v>0</v>
      </c>
      <c r="EK166" s="62">
        <f>IF('SERVIÇOS EXECUTADOS'!$F166=0,0,(COUNTIF('SERVIÇOS EXECUTADOS'!$I166:$DH166,EK$10)/'SERVIÇOS EXECUTADOS'!$F166*100))</f>
        <v>0</v>
      </c>
      <c r="EL166" s="62">
        <f>IF('SERVIÇOS EXECUTADOS'!$F166=0,0,(COUNTIF('SERVIÇOS EXECUTADOS'!$I166:$DH166,EL$10)/'SERVIÇOS EXECUTADOS'!$F166*100))</f>
        <v>0</v>
      </c>
      <c r="EM166" s="62">
        <f>IF('SERVIÇOS EXECUTADOS'!$F166=0,0,(COUNTIF('SERVIÇOS EXECUTADOS'!$I166:$DH166,EM$10)/'SERVIÇOS EXECUTADOS'!$F166*100))</f>
        <v>0</v>
      </c>
      <c r="EN166" s="62">
        <f>IF('SERVIÇOS EXECUTADOS'!$F166=0,0,(COUNTIF('SERVIÇOS EXECUTADOS'!$I166:$DH166,EN$10)/'SERVIÇOS EXECUTADOS'!$F166*100))</f>
        <v>0</v>
      </c>
      <c r="EO166" s="62">
        <f>IF('SERVIÇOS EXECUTADOS'!$F166=0,0,(COUNTIF('SERVIÇOS EXECUTADOS'!$I166:$DH166,EO$10)/'SERVIÇOS EXECUTADOS'!$F166*100))</f>
        <v>0</v>
      </c>
      <c r="EP166" s="62">
        <f>IF('SERVIÇOS EXECUTADOS'!$F166=0,0,(COUNTIF('SERVIÇOS EXECUTADOS'!$I166:$DH166,EP$10)/'SERVIÇOS EXECUTADOS'!$F166*100))</f>
        <v>0</v>
      </c>
      <c r="EQ166" s="62">
        <f>IF('SERVIÇOS EXECUTADOS'!$F166=0,0,(COUNTIF('SERVIÇOS EXECUTADOS'!$I166:$DH166,EQ$10)/'SERVIÇOS EXECUTADOS'!$F166*100))</f>
        <v>0</v>
      </c>
      <c r="ER166" s="62">
        <f>IF('SERVIÇOS EXECUTADOS'!$F166=0,0,(COUNTIF('SERVIÇOS EXECUTADOS'!$I166:$DH166,ER$10)/'SERVIÇOS EXECUTADOS'!$F166*100))</f>
        <v>0</v>
      </c>
      <c r="ES166" s="62">
        <f>IF('SERVIÇOS EXECUTADOS'!$F166=0,0,(COUNTIF('SERVIÇOS EXECUTADOS'!$I166:$DH166,ES$10)/'SERVIÇOS EXECUTADOS'!$F166*100))</f>
        <v>0</v>
      </c>
      <c r="ET166" s="62">
        <f>IF('SERVIÇOS EXECUTADOS'!$F166=0,0,(COUNTIF('SERVIÇOS EXECUTADOS'!$I166:$DH166,ET$10)/'SERVIÇOS EXECUTADOS'!$F166*100))</f>
        <v>0</v>
      </c>
      <c r="EU166" s="62">
        <f>IF('SERVIÇOS EXECUTADOS'!$F166=0,0,(COUNTIF('SERVIÇOS EXECUTADOS'!$I166:$DH166,EU$10)/'SERVIÇOS EXECUTADOS'!$F166*100))</f>
        <v>0</v>
      </c>
      <c r="EV166" s="62">
        <f>IF('SERVIÇOS EXECUTADOS'!$F166=0,0,(COUNTIF('SERVIÇOS EXECUTADOS'!$I166:$DH166,EV$10)/'SERVIÇOS EXECUTADOS'!$F166*100))</f>
        <v>0</v>
      </c>
      <c r="EW166" s="62">
        <f>IF('SERVIÇOS EXECUTADOS'!$F166=0,0,(COUNTIF('SERVIÇOS EXECUTADOS'!$I166:$DH166,EW$10)/'SERVIÇOS EXECUTADOS'!$F166*100))</f>
        <v>0</v>
      </c>
    </row>
    <row r="167" spans="1:153" ht="12" customHeight="1" outlineLevel="1">
      <c r="A167" s="1"/>
      <c r="B167" s="305" t="s">
        <v>268</v>
      </c>
      <c r="C167" s="306" t="s">
        <v>269</v>
      </c>
      <c r="D167" s="351">
        <f>SUM(D168:D172)</f>
        <v>0</v>
      </c>
      <c r="E167" s="308">
        <f t="shared" si="60"/>
        <v>0</v>
      </c>
      <c r="F167" s="312"/>
      <c r="G167" s="312"/>
      <c r="H167" s="312">
        <f t="shared" si="68"/>
        <v>0</v>
      </c>
      <c r="I167" s="310"/>
      <c r="J167" s="310"/>
      <c r="K167" s="310"/>
      <c r="L167" s="310"/>
      <c r="M167" s="310"/>
      <c r="N167" s="310"/>
      <c r="O167" s="310"/>
      <c r="P167" s="310"/>
      <c r="Q167" s="310"/>
      <c r="R167" s="310"/>
      <c r="S167" s="310"/>
      <c r="T167" s="310"/>
      <c r="U167" s="310"/>
      <c r="V167" s="310"/>
      <c r="W167" s="310"/>
      <c r="X167" s="310"/>
      <c r="Y167" s="310"/>
      <c r="Z167" s="310"/>
      <c r="AA167" s="310"/>
      <c r="AB167" s="310"/>
      <c r="AC167" s="310"/>
      <c r="AD167" s="310"/>
      <c r="AE167" s="310"/>
      <c r="AF167" s="310"/>
      <c r="AG167" s="310"/>
      <c r="AH167" s="310"/>
      <c r="AI167" s="310"/>
      <c r="AJ167" s="310"/>
      <c r="AK167" s="310"/>
      <c r="AL167" s="310"/>
      <c r="AM167" s="310"/>
      <c r="AN167" s="310"/>
      <c r="AO167" s="310"/>
      <c r="AP167" s="310"/>
      <c r="AQ167" s="310"/>
      <c r="AR167" s="310"/>
      <c r="AS167" s="310"/>
      <c r="AT167" s="310"/>
      <c r="AU167" s="310"/>
      <c r="AV167" s="310"/>
      <c r="AW167" s="310"/>
      <c r="AX167" s="310"/>
      <c r="AY167" s="310"/>
      <c r="AZ167" s="310"/>
      <c r="BA167" s="310"/>
      <c r="BB167" s="310"/>
      <c r="BC167" s="310"/>
      <c r="BD167" s="310"/>
      <c r="BE167" s="310"/>
      <c r="BF167" s="310"/>
      <c r="BG167" s="310"/>
      <c r="BH167" s="310"/>
      <c r="BI167" s="310"/>
      <c r="BJ167" s="310"/>
      <c r="BK167" s="310"/>
      <c r="BL167" s="310"/>
      <c r="BM167" s="310"/>
      <c r="BN167" s="310"/>
      <c r="BO167" s="310"/>
      <c r="BP167" s="310"/>
      <c r="BQ167" s="310"/>
      <c r="BR167" s="310"/>
      <c r="BS167" s="310"/>
      <c r="BT167" s="310"/>
      <c r="BU167" s="310"/>
      <c r="BV167" s="310"/>
      <c r="BW167" s="310"/>
      <c r="BX167" s="310"/>
      <c r="BY167" s="310"/>
      <c r="BZ167" s="310"/>
      <c r="CA167" s="310"/>
      <c r="CB167" s="310"/>
      <c r="CC167" s="310"/>
      <c r="CD167" s="310"/>
      <c r="CE167" s="310"/>
      <c r="CF167" s="310"/>
      <c r="CG167" s="310"/>
      <c r="CH167" s="310"/>
      <c r="CI167" s="310"/>
      <c r="CJ167" s="310"/>
      <c r="CK167" s="310"/>
      <c r="CL167" s="310"/>
      <c r="CM167" s="310"/>
      <c r="CN167" s="310"/>
      <c r="CO167" s="310"/>
      <c r="CP167" s="310"/>
      <c r="CQ167" s="310"/>
      <c r="CR167" s="310"/>
      <c r="CS167" s="310"/>
      <c r="CT167" s="310"/>
      <c r="CU167" s="310"/>
      <c r="CV167" s="310"/>
      <c r="CW167" s="310"/>
      <c r="CX167" s="310"/>
      <c r="CY167" s="310"/>
      <c r="CZ167" s="310"/>
      <c r="DA167" s="310"/>
      <c r="DB167" s="310"/>
      <c r="DC167" s="310"/>
      <c r="DD167" s="310"/>
      <c r="DE167" s="310"/>
      <c r="DF167" s="310"/>
      <c r="DG167" s="310"/>
      <c r="DH167" s="310"/>
      <c r="DI167" s="311"/>
      <c r="DJ167" s="309"/>
      <c r="DK167" s="309"/>
      <c r="DL167" s="313"/>
      <c r="DM167" s="313">
        <f t="shared" si="66"/>
        <v>0</v>
      </c>
      <c r="DN167" s="350">
        <f>SUM(DN168:DN172)</f>
        <v>0</v>
      </c>
      <c r="DO167" s="314" t="b">
        <f t="shared" si="61"/>
        <v>1</v>
      </c>
      <c r="DP167" s="316"/>
      <c r="DQ167" s="316"/>
      <c r="DR167" s="316"/>
      <c r="DS167" s="317">
        <f>IF('SERVIÇOS EXECUTADOS'!$F167=0,0,(COUNTIF('SERVIÇOS EXECUTADOS'!$I167:$DH167,DS$10)/'SERVIÇOS EXECUTADOS'!$F167*100))</f>
        <v>0</v>
      </c>
      <c r="DT167" s="317">
        <f>IF('SERVIÇOS EXECUTADOS'!$F167=0,0,(COUNTIF('SERVIÇOS EXECUTADOS'!$I167:$DH167,DT$10)/'SERVIÇOS EXECUTADOS'!$F167*100))</f>
        <v>0</v>
      </c>
      <c r="DU167" s="317">
        <f>IF('SERVIÇOS EXECUTADOS'!$F167=0,0,(COUNTIF('SERVIÇOS EXECUTADOS'!$I167:$DH167,DU$10)/'SERVIÇOS EXECUTADOS'!$F167*100))</f>
        <v>0</v>
      </c>
      <c r="DV167" s="317">
        <f>IF('SERVIÇOS EXECUTADOS'!$F167=0,0,(COUNTIF('SERVIÇOS EXECUTADOS'!$I167:$DH167,DV$10)/'SERVIÇOS EXECUTADOS'!$F167*100))</f>
        <v>0</v>
      </c>
      <c r="DW167" s="317">
        <f>IF('SERVIÇOS EXECUTADOS'!$F167=0,0,(COUNTIF('SERVIÇOS EXECUTADOS'!$I167:$DH167,DW$10)/'SERVIÇOS EXECUTADOS'!$F167*100))</f>
        <v>0</v>
      </c>
      <c r="DX167" s="317">
        <f>IF('SERVIÇOS EXECUTADOS'!$F167=0,0,(COUNTIF('SERVIÇOS EXECUTADOS'!$I167:$DH167,DX$10)/'SERVIÇOS EXECUTADOS'!$F167*100))</f>
        <v>0</v>
      </c>
      <c r="DY167" s="317">
        <f>IF('SERVIÇOS EXECUTADOS'!$F167=0,0,(COUNTIF('SERVIÇOS EXECUTADOS'!$I167:$DH167,DY$10)/'SERVIÇOS EXECUTADOS'!$F167*100))</f>
        <v>0</v>
      </c>
      <c r="DZ167" s="317">
        <f>IF('SERVIÇOS EXECUTADOS'!$F167=0,0,(COUNTIF('SERVIÇOS EXECUTADOS'!$I167:$DH167,DZ$10)/'SERVIÇOS EXECUTADOS'!$F167*100))</f>
        <v>0</v>
      </c>
      <c r="EA167" s="317">
        <f>IF('SERVIÇOS EXECUTADOS'!$F167=0,0,(COUNTIF('SERVIÇOS EXECUTADOS'!$I167:$DH167,EA$10)/'SERVIÇOS EXECUTADOS'!$F167*100))</f>
        <v>0</v>
      </c>
      <c r="EB167" s="317">
        <f>IF('SERVIÇOS EXECUTADOS'!$F167=0,0,(COUNTIF('SERVIÇOS EXECUTADOS'!$I167:$DH167,EB$10)/'SERVIÇOS EXECUTADOS'!$F167*100))</f>
        <v>0</v>
      </c>
      <c r="EC167" s="317">
        <f>IF('SERVIÇOS EXECUTADOS'!$F167=0,0,(COUNTIF('SERVIÇOS EXECUTADOS'!$I167:$DH167,EC$10)/'SERVIÇOS EXECUTADOS'!$F167*100))</f>
        <v>0</v>
      </c>
      <c r="ED167" s="317">
        <f>IF('SERVIÇOS EXECUTADOS'!$F167=0,0,(COUNTIF('SERVIÇOS EXECUTADOS'!$I167:$DH167,ED$10)/'SERVIÇOS EXECUTADOS'!$F167*100))</f>
        <v>0</v>
      </c>
      <c r="EE167" s="317">
        <f>IF('SERVIÇOS EXECUTADOS'!$F167=0,0,(COUNTIF('SERVIÇOS EXECUTADOS'!$I167:$DH167,EE$10)/'SERVIÇOS EXECUTADOS'!$F167*100))</f>
        <v>0</v>
      </c>
      <c r="EF167" s="317">
        <f>IF('SERVIÇOS EXECUTADOS'!$F167=0,0,(COUNTIF('SERVIÇOS EXECUTADOS'!$I167:$DH167,EF$10)/'SERVIÇOS EXECUTADOS'!$F167*100))</f>
        <v>0</v>
      </c>
      <c r="EG167" s="317">
        <f>IF('SERVIÇOS EXECUTADOS'!$F167=0,0,(COUNTIF('SERVIÇOS EXECUTADOS'!$I167:$DH167,EG$10)/'SERVIÇOS EXECUTADOS'!$F167*100))</f>
        <v>0</v>
      </c>
      <c r="EH167" s="317">
        <f>IF('SERVIÇOS EXECUTADOS'!$F167=0,0,(COUNTIF('SERVIÇOS EXECUTADOS'!$I167:$DH167,EH$10)/'SERVIÇOS EXECUTADOS'!$F167*100))</f>
        <v>0</v>
      </c>
      <c r="EI167" s="317">
        <f>IF('SERVIÇOS EXECUTADOS'!$F167=0,0,(COUNTIF('SERVIÇOS EXECUTADOS'!$I167:$DH167,EI$10)/'SERVIÇOS EXECUTADOS'!$F167*100))</f>
        <v>0</v>
      </c>
      <c r="EJ167" s="317">
        <f>IF('SERVIÇOS EXECUTADOS'!$F167=0,0,(COUNTIF('SERVIÇOS EXECUTADOS'!$I167:$DH167,EJ$10)/'SERVIÇOS EXECUTADOS'!$F167*100))</f>
        <v>0</v>
      </c>
      <c r="EK167" s="317">
        <f>IF('SERVIÇOS EXECUTADOS'!$F167=0,0,(COUNTIF('SERVIÇOS EXECUTADOS'!$I167:$DH167,EK$10)/'SERVIÇOS EXECUTADOS'!$F167*100))</f>
        <v>0</v>
      </c>
      <c r="EL167" s="317">
        <f>IF('SERVIÇOS EXECUTADOS'!$F167=0,0,(COUNTIF('SERVIÇOS EXECUTADOS'!$I167:$DH167,EL$10)/'SERVIÇOS EXECUTADOS'!$F167*100))</f>
        <v>0</v>
      </c>
      <c r="EM167" s="317">
        <f>IF('SERVIÇOS EXECUTADOS'!$F167=0,0,(COUNTIF('SERVIÇOS EXECUTADOS'!$I167:$DH167,EM$10)/'SERVIÇOS EXECUTADOS'!$F167*100))</f>
        <v>0</v>
      </c>
      <c r="EN167" s="317">
        <f>IF('SERVIÇOS EXECUTADOS'!$F167=0,0,(COUNTIF('SERVIÇOS EXECUTADOS'!$I167:$DH167,EN$10)/'SERVIÇOS EXECUTADOS'!$F167*100))</f>
        <v>0</v>
      </c>
      <c r="EO167" s="317">
        <f>IF('SERVIÇOS EXECUTADOS'!$F167=0,0,(COUNTIF('SERVIÇOS EXECUTADOS'!$I167:$DH167,EO$10)/'SERVIÇOS EXECUTADOS'!$F167*100))</f>
        <v>0</v>
      </c>
      <c r="EP167" s="317">
        <f>IF('SERVIÇOS EXECUTADOS'!$F167=0,0,(COUNTIF('SERVIÇOS EXECUTADOS'!$I167:$DH167,EP$10)/'SERVIÇOS EXECUTADOS'!$F167*100))</f>
        <v>0</v>
      </c>
      <c r="EQ167" s="317">
        <f>IF('SERVIÇOS EXECUTADOS'!$F167=0,0,(COUNTIF('SERVIÇOS EXECUTADOS'!$I167:$DH167,EQ$10)/'SERVIÇOS EXECUTADOS'!$F167*100))</f>
        <v>0</v>
      </c>
      <c r="ER167" s="317">
        <f>IF('SERVIÇOS EXECUTADOS'!$F167=0,0,(COUNTIF('SERVIÇOS EXECUTADOS'!$I167:$DH167,ER$10)/'SERVIÇOS EXECUTADOS'!$F167*100))</f>
        <v>0</v>
      </c>
      <c r="ES167" s="317">
        <f>IF('SERVIÇOS EXECUTADOS'!$F167=0,0,(COUNTIF('SERVIÇOS EXECUTADOS'!$I167:$DH167,ES$10)/'SERVIÇOS EXECUTADOS'!$F167*100))</f>
        <v>0</v>
      </c>
      <c r="ET167" s="317">
        <f>IF('SERVIÇOS EXECUTADOS'!$F167=0,0,(COUNTIF('SERVIÇOS EXECUTADOS'!$I167:$DH167,ET$10)/'SERVIÇOS EXECUTADOS'!$F167*100))</f>
        <v>0</v>
      </c>
      <c r="EU167" s="317">
        <f>IF('SERVIÇOS EXECUTADOS'!$F167=0,0,(COUNTIF('SERVIÇOS EXECUTADOS'!$I167:$DH167,EU$10)/'SERVIÇOS EXECUTADOS'!$F167*100))</f>
        <v>0</v>
      </c>
      <c r="EV167" s="317">
        <f>IF('SERVIÇOS EXECUTADOS'!$F167=0,0,(COUNTIF('SERVIÇOS EXECUTADOS'!$I167:$DH167,EV$10)/'SERVIÇOS EXECUTADOS'!$F167*100))</f>
        <v>0</v>
      </c>
      <c r="EW167" s="317">
        <f>IF('SERVIÇOS EXECUTADOS'!$F167=0,0,(COUNTIF('SERVIÇOS EXECUTADOS'!$I167:$DH167,EW$10)/'SERVIÇOS EXECUTADOS'!$F167*100))</f>
        <v>0</v>
      </c>
    </row>
    <row r="168" spans="1:153" ht="12" customHeight="1" outlineLevel="2">
      <c r="A168" s="1"/>
      <c r="B168" s="197" t="s">
        <v>270</v>
      </c>
      <c r="C168" s="196" t="s">
        <v>243</v>
      </c>
      <c r="D168" s="486"/>
      <c r="E168" s="192">
        <f t="shared" si="60"/>
        <v>0</v>
      </c>
      <c r="F168" s="489"/>
      <c r="G168" s="271" t="s">
        <v>147</v>
      </c>
      <c r="H168" s="131">
        <f t="shared" si="68"/>
        <v>0</v>
      </c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59"/>
      <c r="BK168" s="59"/>
      <c r="BL168" s="59"/>
      <c r="BM168" s="59"/>
      <c r="BN168" s="59"/>
      <c r="BO168" s="59"/>
      <c r="BP168" s="59"/>
      <c r="BQ168" s="59"/>
      <c r="BR168" s="59"/>
      <c r="BS168" s="59"/>
      <c r="BT168" s="59"/>
      <c r="BU168" s="59"/>
      <c r="BV168" s="59"/>
      <c r="BW168" s="59"/>
      <c r="BX168" s="59"/>
      <c r="BY168" s="59"/>
      <c r="BZ168" s="59"/>
      <c r="CA168" s="59"/>
      <c r="CB168" s="59"/>
      <c r="CC168" s="59"/>
      <c r="CD168" s="59"/>
      <c r="CE168" s="59"/>
      <c r="CF168" s="59"/>
      <c r="CG168" s="59"/>
      <c r="CH168" s="59"/>
      <c r="CI168" s="59"/>
      <c r="CJ168" s="59"/>
      <c r="CK168" s="59"/>
      <c r="CL168" s="59"/>
      <c r="CM168" s="59"/>
      <c r="CN168" s="59"/>
      <c r="CO168" s="59"/>
      <c r="CP168" s="59"/>
      <c r="CQ168" s="59"/>
      <c r="CR168" s="59"/>
      <c r="CS168" s="59"/>
      <c r="CT168" s="59"/>
      <c r="CU168" s="59"/>
      <c r="CV168" s="59"/>
      <c r="CW168" s="59"/>
      <c r="CX168" s="59"/>
      <c r="CY168" s="59"/>
      <c r="CZ168" s="59"/>
      <c r="DA168" s="59"/>
      <c r="DB168" s="59"/>
      <c r="DC168" s="59"/>
      <c r="DD168" s="59"/>
      <c r="DE168" s="59"/>
      <c r="DF168" s="63"/>
      <c r="DG168" s="59"/>
      <c r="DH168" s="63"/>
      <c r="DI168" s="60">
        <f>COUNTIF(I168:DH168,"&lt;"&amp;$G$2)</f>
        <v>0</v>
      </c>
      <c r="DJ168" s="61">
        <f>COUNTIF(I168:DH168,$G$2)</f>
        <v>0</v>
      </c>
      <c r="DK168" s="61">
        <f>+DJ168+DI168</f>
        <v>0</v>
      </c>
      <c r="DL168" s="62">
        <f>IF(F168=0,0,(DJ168/F168)*100)</f>
        <v>0</v>
      </c>
      <c r="DM168" s="62">
        <f t="shared" si="66"/>
        <v>0</v>
      </c>
      <c r="DN168" s="64" t="str">
        <f>IFERROR(DK168/F168*E168,"")</f>
        <v/>
      </c>
      <c r="DO168" s="252" t="b">
        <f t="shared" si="61"/>
        <v>0</v>
      </c>
      <c r="DP168" s="188"/>
      <c r="DS168" s="62">
        <f>IF('SERVIÇOS EXECUTADOS'!$F168=0,0,(COUNTIF('SERVIÇOS EXECUTADOS'!$I168:$DH168,DS$10)/'SERVIÇOS EXECUTADOS'!$F168*100))</f>
        <v>0</v>
      </c>
      <c r="DT168" s="62">
        <f>IF('SERVIÇOS EXECUTADOS'!$F168=0,0,(COUNTIF('SERVIÇOS EXECUTADOS'!$I168:$DH168,DT$10)/'SERVIÇOS EXECUTADOS'!$F168*100))</f>
        <v>0</v>
      </c>
      <c r="DU168" s="62">
        <f>IF('SERVIÇOS EXECUTADOS'!$F168=0,0,(COUNTIF('SERVIÇOS EXECUTADOS'!$I168:$DH168,DU$10)/'SERVIÇOS EXECUTADOS'!$F168*100))</f>
        <v>0</v>
      </c>
      <c r="DV168" s="62">
        <f>IF('SERVIÇOS EXECUTADOS'!$F168=0,0,(COUNTIF('SERVIÇOS EXECUTADOS'!$I168:$DH168,DV$10)/'SERVIÇOS EXECUTADOS'!$F168*100))</f>
        <v>0</v>
      </c>
      <c r="DW168" s="62">
        <f>IF('SERVIÇOS EXECUTADOS'!$F168=0,0,(COUNTIF('SERVIÇOS EXECUTADOS'!$I168:$DH168,DW$10)/'SERVIÇOS EXECUTADOS'!$F168*100))</f>
        <v>0</v>
      </c>
      <c r="DX168" s="62">
        <f>IF('SERVIÇOS EXECUTADOS'!$F168=0,0,(COUNTIF('SERVIÇOS EXECUTADOS'!$I168:$DH168,DX$10)/'SERVIÇOS EXECUTADOS'!$F168*100))</f>
        <v>0</v>
      </c>
      <c r="DY168" s="62">
        <f>IF('SERVIÇOS EXECUTADOS'!$F168=0,0,(COUNTIF('SERVIÇOS EXECUTADOS'!$I168:$DH168,DY$10)/'SERVIÇOS EXECUTADOS'!$F168*100))</f>
        <v>0</v>
      </c>
      <c r="DZ168" s="62">
        <f>IF('SERVIÇOS EXECUTADOS'!$F168=0,0,(COUNTIF('SERVIÇOS EXECUTADOS'!$I168:$DH168,DZ$10)/'SERVIÇOS EXECUTADOS'!$F168*100))</f>
        <v>0</v>
      </c>
      <c r="EA168" s="62">
        <f>IF('SERVIÇOS EXECUTADOS'!$F168=0,0,(COUNTIF('SERVIÇOS EXECUTADOS'!$I168:$DH168,EA$10)/'SERVIÇOS EXECUTADOS'!$F168*100))</f>
        <v>0</v>
      </c>
      <c r="EB168" s="62">
        <f>IF('SERVIÇOS EXECUTADOS'!$F168=0,0,(COUNTIF('SERVIÇOS EXECUTADOS'!$I168:$DH168,EB$10)/'SERVIÇOS EXECUTADOS'!$F168*100))</f>
        <v>0</v>
      </c>
      <c r="EC168" s="62">
        <f>IF('SERVIÇOS EXECUTADOS'!$F168=0,0,(COUNTIF('SERVIÇOS EXECUTADOS'!$I168:$DH168,EC$10)/'SERVIÇOS EXECUTADOS'!$F168*100))</f>
        <v>0</v>
      </c>
      <c r="ED168" s="62">
        <f>IF('SERVIÇOS EXECUTADOS'!$F168=0,0,(COUNTIF('SERVIÇOS EXECUTADOS'!$I168:$DH168,ED$10)/'SERVIÇOS EXECUTADOS'!$F168*100))</f>
        <v>0</v>
      </c>
      <c r="EE168" s="62">
        <f>IF('SERVIÇOS EXECUTADOS'!$F168=0,0,(COUNTIF('SERVIÇOS EXECUTADOS'!$I168:$DH168,EE$10)/'SERVIÇOS EXECUTADOS'!$F168*100))</f>
        <v>0</v>
      </c>
      <c r="EF168" s="62">
        <f>IF('SERVIÇOS EXECUTADOS'!$F168=0,0,(COUNTIF('SERVIÇOS EXECUTADOS'!$I168:$DH168,EF$10)/'SERVIÇOS EXECUTADOS'!$F168*100))</f>
        <v>0</v>
      </c>
      <c r="EG168" s="62">
        <f>IF('SERVIÇOS EXECUTADOS'!$F168=0,0,(COUNTIF('SERVIÇOS EXECUTADOS'!$I168:$DH168,EG$10)/'SERVIÇOS EXECUTADOS'!$F168*100))</f>
        <v>0</v>
      </c>
      <c r="EH168" s="62">
        <f>IF('SERVIÇOS EXECUTADOS'!$F168=0,0,(COUNTIF('SERVIÇOS EXECUTADOS'!$I168:$DH168,EH$10)/'SERVIÇOS EXECUTADOS'!$F168*100))</f>
        <v>0</v>
      </c>
      <c r="EI168" s="62">
        <f>IF('SERVIÇOS EXECUTADOS'!$F168=0,0,(COUNTIF('SERVIÇOS EXECUTADOS'!$I168:$DH168,EI$10)/'SERVIÇOS EXECUTADOS'!$F168*100))</f>
        <v>0</v>
      </c>
      <c r="EJ168" s="62">
        <f>IF('SERVIÇOS EXECUTADOS'!$F168=0,0,(COUNTIF('SERVIÇOS EXECUTADOS'!$I168:$DH168,EJ$10)/'SERVIÇOS EXECUTADOS'!$F168*100))</f>
        <v>0</v>
      </c>
      <c r="EK168" s="62">
        <f>IF('SERVIÇOS EXECUTADOS'!$F168=0,0,(COUNTIF('SERVIÇOS EXECUTADOS'!$I168:$DH168,EK$10)/'SERVIÇOS EXECUTADOS'!$F168*100))</f>
        <v>0</v>
      </c>
      <c r="EL168" s="62">
        <f>IF('SERVIÇOS EXECUTADOS'!$F168=0,0,(COUNTIF('SERVIÇOS EXECUTADOS'!$I168:$DH168,EL$10)/'SERVIÇOS EXECUTADOS'!$F168*100))</f>
        <v>0</v>
      </c>
      <c r="EM168" s="62">
        <f>IF('SERVIÇOS EXECUTADOS'!$F168=0,0,(COUNTIF('SERVIÇOS EXECUTADOS'!$I168:$DH168,EM$10)/'SERVIÇOS EXECUTADOS'!$F168*100))</f>
        <v>0</v>
      </c>
      <c r="EN168" s="62">
        <f>IF('SERVIÇOS EXECUTADOS'!$F168=0,0,(COUNTIF('SERVIÇOS EXECUTADOS'!$I168:$DH168,EN$10)/'SERVIÇOS EXECUTADOS'!$F168*100))</f>
        <v>0</v>
      </c>
      <c r="EO168" s="62">
        <f>IF('SERVIÇOS EXECUTADOS'!$F168=0,0,(COUNTIF('SERVIÇOS EXECUTADOS'!$I168:$DH168,EO$10)/'SERVIÇOS EXECUTADOS'!$F168*100))</f>
        <v>0</v>
      </c>
      <c r="EP168" s="62">
        <f>IF('SERVIÇOS EXECUTADOS'!$F168=0,0,(COUNTIF('SERVIÇOS EXECUTADOS'!$I168:$DH168,EP$10)/'SERVIÇOS EXECUTADOS'!$F168*100))</f>
        <v>0</v>
      </c>
      <c r="EQ168" s="62">
        <f>IF('SERVIÇOS EXECUTADOS'!$F168=0,0,(COUNTIF('SERVIÇOS EXECUTADOS'!$I168:$DH168,EQ$10)/'SERVIÇOS EXECUTADOS'!$F168*100))</f>
        <v>0</v>
      </c>
      <c r="ER168" s="62">
        <f>IF('SERVIÇOS EXECUTADOS'!$F168=0,0,(COUNTIF('SERVIÇOS EXECUTADOS'!$I168:$DH168,ER$10)/'SERVIÇOS EXECUTADOS'!$F168*100))</f>
        <v>0</v>
      </c>
      <c r="ES168" s="62">
        <f>IF('SERVIÇOS EXECUTADOS'!$F168=0,0,(COUNTIF('SERVIÇOS EXECUTADOS'!$I168:$DH168,ES$10)/'SERVIÇOS EXECUTADOS'!$F168*100))</f>
        <v>0</v>
      </c>
      <c r="ET168" s="62">
        <f>IF('SERVIÇOS EXECUTADOS'!$F168=0,0,(COUNTIF('SERVIÇOS EXECUTADOS'!$I168:$DH168,ET$10)/'SERVIÇOS EXECUTADOS'!$F168*100))</f>
        <v>0</v>
      </c>
      <c r="EU168" s="62">
        <f>IF('SERVIÇOS EXECUTADOS'!$F168=0,0,(COUNTIF('SERVIÇOS EXECUTADOS'!$I168:$DH168,EU$10)/'SERVIÇOS EXECUTADOS'!$F168*100))</f>
        <v>0</v>
      </c>
      <c r="EV168" s="62">
        <f>IF('SERVIÇOS EXECUTADOS'!$F168=0,0,(COUNTIF('SERVIÇOS EXECUTADOS'!$I168:$DH168,EV$10)/'SERVIÇOS EXECUTADOS'!$F168*100))</f>
        <v>0</v>
      </c>
      <c r="EW168" s="62">
        <f>IF('SERVIÇOS EXECUTADOS'!$F168=0,0,(COUNTIF('SERVIÇOS EXECUTADOS'!$I168:$DH168,EW$10)/'SERVIÇOS EXECUTADOS'!$F168*100))</f>
        <v>0</v>
      </c>
    </row>
    <row r="169" spans="1:153" ht="12" customHeight="1" outlineLevel="2">
      <c r="A169" s="1"/>
      <c r="B169" s="197" t="s">
        <v>271</v>
      </c>
      <c r="C169" s="196" t="s">
        <v>272</v>
      </c>
      <c r="D169" s="486"/>
      <c r="E169" s="192">
        <f t="shared" si="60"/>
        <v>0</v>
      </c>
      <c r="F169" s="489"/>
      <c r="G169" s="271" t="s">
        <v>147</v>
      </c>
      <c r="H169" s="131">
        <f t="shared" si="68"/>
        <v>0</v>
      </c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59"/>
      <c r="BK169" s="59"/>
      <c r="BL169" s="59"/>
      <c r="BM169" s="59"/>
      <c r="BN169" s="59"/>
      <c r="BO169" s="59"/>
      <c r="BP169" s="59"/>
      <c r="BQ169" s="59"/>
      <c r="BR169" s="59"/>
      <c r="BS169" s="59"/>
      <c r="BT169" s="59"/>
      <c r="BU169" s="59"/>
      <c r="BV169" s="59"/>
      <c r="BW169" s="59"/>
      <c r="BX169" s="59"/>
      <c r="BY169" s="59"/>
      <c r="BZ169" s="59"/>
      <c r="CA169" s="59"/>
      <c r="CB169" s="59"/>
      <c r="CC169" s="59"/>
      <c r="CD169" s="59"/>
      <c r="CE169" s="59"/>
      <c r="CF169" s="59"/>
      <c r="CG169" s="59"/>
      <c r="CH169" s="59"/>
      <c r="CI169" s="59"/>
      <c r="CJ169" s="59"/>
      <c r="CK169" s="59"/>
      <c r="CL169" s="59"/>
      <c r="CM169" s="59"/>
      <c r="CN169" s="59"/>
      <c r="CO169" s="59"/>
      <c r="CP169" s="59"/>
      <c r="CQ169" s="59"/>
      <c r="CR169" s="59"/>
      <c r="CS169" s="59"/>
      <c r="CT169" s="59"/>
      <c r="CU169" s="59"/>
      <c r="CV169" s="59"/>
      <c r="CW169" s="59"/>
      <c r="CX169" s="59"/>
      <c r="CY169" s="59"/>
      <c r="CZ169" s="59"/>
      <c r="DA169" s="59"/>
      <c r="DB169" s="59"/>
      <c r="DC169" s="59"/>
      <c r="DD169" s="59"/>
      <c r="DE169" s="59"/>
      <c r="DF169" s="63"/>
      <c r="DG169" s="59"/>
      <c r="DH169" s="63"/>
      <c r="DI169" s="60">
        <f>COUNTIF(I169:DH169,"&lt;"&amp;$G$2)</f>
        <v>0</v>
      </c>
      <c r="DJ169" s="61">
        <f>COUNTIF(I169:DH169,$G$2)</f>
        <v>0</v>
      </c>
      <c r="DK169" s="61">
        <f>+DJ169+DI169</f>
        <v>0</v>
      </c>
      <c r="DL169" s="62">
        <f>IF(F169=0,0,(DJ169/F169)*100)</f>
        <v>0</v>
      </c>
      <c r="DM169" s="62">
        <f t="shared" si="66"/>
        <v>0</v>
      </c>
      <c r="DN169" s="64" t="str">
        <f>IFERROR(DK169/F169*E169,"")</f>
        <v/>
      </c>
      <c r="DO169" s="252" t="b">
        <f t="shared" si="61"/>
        <v>0</v>
      </c>
      <c r="DP169" s="188"/>
      <c r="DS169" s="62">
        <f>IF('SERVIÇOS EXECUTADOS'!$F169=0,0,(COUNTIF('SERVIÇOS EXECUTADOS'!$I169:$DH169,DS$10)/'SERVIÇOS EXECUTADOS'!$F169*100))</f>
        <v>0</v>
      </c>
      <c r="DT169" s="62">
        <f>IF('SERVIÇOS EXECUTADOS'!$F169=0,0,(COUNTIF('SERVIÇOS EXECUTADOS'!$I169:$DH169,DT$10)/'SERVIÇOS EXECUTADOS'!$F169*100))</f>
        <v>0</v>
      </c>
      <c r="DU169" s="62">
        <f>IF('SERVIÇOS EXECUTADOS'!$F169=0,0,(COUNTIF('SERVIÇOS EXECUTADOS'!$I169:$DH169,DU$10)/'SERVIÇOS EXECUTADOS'!$F169*100))</f>
        <v>0</v>
      </c>
      <c r="DV169" s="62">
        <f>IF('SERVIÇOS EXECUTADOS'!$F169=0,0,(COUNTIF('SERVIÇOS EXECUTADOS'!$I169:$DH169,DV$10)/'SERVIÇOS EXECUTADOS'!$F169*100))</f>
        <v>0</v>
      </c>
      <c r="DW169" s="62">
        <f>IF('SERVIÇOS EXECUTADOS'!$F169=0,0,(COUNTIF('SERVIÇOS EXECUTADOS'!$I169:$DH169,DW$10)/'SERVIÇOS EXECUTADOS'!$F169*100))</f>
        <v>0</v>
      </c>
      <c r="DX169" s="62">
        <f>IF('SERVIÇOS EXECUTADOS'!$F169=0,0,(COUNTIF('SERVIÇOS EXECUTADOS'!$I169:$DH169,DX$10)/'SERVIÇOS EXECUTADOS'!$F169*100))</f>
        <v>0</v>
      </c>
      <c r="DY169" s="62">
        <f>IF('SERVIÇOS EXECUTADOS'!$F169=0,0,(COUNTIF('SERVIÇOS EXECUTADOS'!$I169:$DH169,DY$10)/'SERVIÇOS EXECUTADOS'!$F169*100))</f>
        <v>0</v>
      </c>
      <c r="DZ169" s="62">
        <f>IF('SERVIÇOS EXECUTADOS'!$F169=0,0,(COUNTIF('SERVIÇOS EXECUTADOS'!$I169:$DH169,DZ$10)/'SERVIÇOS EXECUTADOS'!$F169*100))</f>
        <v>0</v>
      </c>
      <c r="EA169" s="62">
        <f>IF('SERVIÇOS EXECUTADOS'!$F169=0,0,(COUNTIF('SERVIÇOS EXECUTADOS'!$I169:$DH169,EA$10)/'SERVIÇOS EXECUTADOS'!$F169*100))</f>
        <v>0</v>
      </c>
      <c r="EB169" s="62">
        <f>IF('SERVIÇOS EXECUTADOS'!$F169=0,0,(COUNTIF('SERVIÇOS EXECUTADOS'!$I169:$DH169,EB$10)/'SERVIÇOS EXECUTADOS'!$F169*100))</f>
        <v>0</v>
      </c>
      <c r="EC169" s="62">
        <f>IF('SERVIÇOS EXECUTADOS'!$F169=0,0,(COUNTIF('SERVIÇOS EXECUTADOS'!$I169:$DH169,EC$10)/'SERVIÇOS EXECUTADOS'!$F169*100))</f>
        <v>0</v>
      </c>
      <c r="ED169" s="62">
        <f>IF('SERVIÇOS EXECUTADOS'!$F169=0,0,(COUNTIF('SERVIÇOS EXECUTADOS'!$I169:$DH169,ED$10)/'SERVIÇOS EXECUTADOS'!$F169*100))</f>
        <v>0</v>
      </c>
      <c r="EE169" s="62">
        <f>IF('SERVIÇOS EXECUTADOS'!$F169=0,0,(COUNTIF('SERVIÇOS EXECUTADOS'!$I169:$DH169,EE$10)/'SERVIÇOS EXECUTADOS'!$F169*100))</f>
        <v>0</v>
      </c>
      <c r="EF169" s="62">
        <f>IF('SERVIÇOS EXECUTADOS'!$F169=0,0,(COUNTIF('SERVIÇOS EXECUTADOS'!$I169:$DH169,EF$10)/'SERVIÇOS EXECUTADOS'!$F169*100))</f>
        <v>0</v>
      </c>
      <c r="EG169" s="62">
        <f>IF('SERVIÇOS EXECUTADOS'!$F169=0,0,(COUNTIF('SERVIÇOS EXECUTADOS'!$I169:$DH169,EG$10)/'SERVIÇOS EXECUTADOS'!$F169*100))</f>
        <v>0</v>
      </c>
      <c r="EH169" s="62">
        <f>IF('SERVIÇOS EXECUTADOS'!$F169=0,0,(COUNTIF('SERVIÇOS EXECUTADOS'!$I169:$DH169,EH$10)/'SERVIÇOS EXECUTADOS'!$F169*100))</f>
        <v>0</v>
      </c>
      <c r="EI169" s="62">
        <f>IF('SERVIÇOS EXECUTADOS'!$F169=0,0,(COUNTIF('SERVIÇOS EXECUTADOS'!$I169:$DH169,EI$10)/'SERVIÇOS EXECUTADOS'!$F169*100))</f>
        <v>0</v>
      </c>
      <c r="EJ169" s="62">
        <f>IF('SERVIÇOS EXECUTADOS'!$F169=0,0,(COUNTIF('SERVIÇOS EXECUTADOS'!$I169:$DH169,EJ$10)/'SERVIÇOS EXECUTADOS'!$F169*100))</f>
        <v>0</v>
      </c>
      <c r="EK169" s="62">
        <f>IF('SERVIÇOS EXECUTADOS'!$F169=0,0,(COUNTIF('SERVIÇOS EXECUTADOS'!$I169:$DH169,EK$10)/'SERVIÇOS EXECUTADOS'!$F169*100))</f>
        <v>0</v>
      </c>
      <c r="EL169" s="62">
        <f>IF('SERVIÇOS EXECUTADOS'!$F169=0,0,(COUNTIF('SERVIÇOS EXECUTADOS'!$I169:$DH169,EL$10)/'SERVIÇOS EXECUTADOS'!$F169*100))</f>
        <v>0</v>
      </c>
      <c r="EM169" s="62">
        <f>IF('SERVIÇOS EXECUTADOS'!$F169=0,0,(COUNTIF('SERVIÇOS EXECUTADOS'!$I169:$DH169,EM$10)/'SERVIÇOS EXECUTADOS'!$F169*100))</f>
        <v>0</v>
      </c>
      <c r="EN169" s="62">
        <f>IF('SERVIÇOS EXECUTADOS'!$F169=0,0,(COUNTIF('SERVIÇOS EXECUTADOS'!$I169:$DH169,EN$10)/'SERVIÇOS EXECUTADOS'!$F169*100))</f>
        <v>0</v>
      </c>
      <c r="EO169" s="62">
        <f>IF('SERVIÇOS EXECUTADOS'!$F169=0,0,(COUNTIF('SERVIÇOS EXECUTADOS'!$I169:$DH169,EO$10)/'SERVIÇOS EXECUTADOS'!$F169*100))</f>
        <v>0</v>
      </c>
      <c r="EP169" s="62">
        <f>IF('SERVIÇOS EXECUTADOS'!$F169=0,0,(COUNTIF('SERVIÇOS EXECUTADOS'!$I169:$DH169,EP$10)/'SERVIÇOS EXECUTADOS'!$F169*100))</f>
        <v>0</v>
      </c>
      <c r="EQ169" s="62">
        <f>IF('SERVIÇOS EXECUTADOS'!$F169=0,0,(COUNTIF('SERVIÇOS EXECUTADOS'!$I169:$DH169,EQ$10)/'SERVIÇOS EXECUTADOS'!$F169*100))</f>
        <v>0</v>
      </c>
      <c r="ER169" s="62">
        <f>IF('SERVIÇOS EXECUTADOS'!$F169=0,0,(COUNTIF('SERVIÇOS EXECUTADOS'!$I169:$DH169,ER$10)/'SERVIÇOS EXECUTADOS'!$F169*100))</f>
        <v>0</v>
      </c>
      <c r="ES169" s="62">
        <f>IF('SERVIÇOS EXECUTADOS'!$F169=0,0,(COUNTIF('SERVIÇOS EXECUTADOS'!$I169:$DH169,ES$10)/'SERVIÇOS EXECUTADOS'!$F169*100))</f>
        <v>0</v>
      </c>
      <c r="ET169" s="62">
        <f>IF('SERVIÇOS EXECUTADOS'!$F169=0,0,(COUNTIF('SERVIÇOS EXECUTADOS'!$I169:$DH169,ET$10)/'SERVIÇOS EXECUTADOS'!$F169*100))</f>
        <v>0</v>
      </c>
      <c r="EU169" s="62">
        <f>IF('SERVIÇOS EXECUTADOS'!$F169=0,0,(COUNTIF('SERVIÇOS EXECUTADOS'!$I169:$DH169,EU$10)/'SERVIÇOS EXECUTADOS'!$F169*100))</f>
        <v>0</v>
      </c>
      <c r="EV169" s="62">
        <f>IF('SERVIÇOS EXECUTADOS'!$F169=0,0,(COUNTIF('SERVIÇOS EXECUTADOS'!$I169:$DH169,EV$10)/'SERVIÇOS EXECUTADOS'!$F169*100))</f>
        <v>0</v>
      </c>
      <c r="EW169" s="62">
        <f>IF('SERVIÇOS EXECUTADOS'!$F169=0,0,(COUNTIF('SERVIÇOS EXECUTADOS'!$I169:$DH169,EW$10)/'SERVIÇOS EXECUTADOS'!$F169*100))</f>
        <v>0</v>
      </c>
    </row>
    <row r="170" spans="1:153" ht="12" customHeight="1" outlineLevel="2">
      <c r="A170" s="1"/>
      <c r="B170" s="197" t="s">
        <v>273</v>
      </c>
      <c r="C170" s="196" t="s">
        <v>274</v>
      </c>
      <c r="D170" s="486"/>
      <c r="E170" s="192">
        <f t="shared" si="60"/>
        <v>0</v>
      </c>
      <c r="F170" s="489"/>
      <c r="G170" s="271" t="s">
        <v>147</v>
      </c>
      <c r="H170" s="131">
        <f t="shared" si="68"/>
        <v>0</v>
      </c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59"/>
      <c r="BN170" s="59"/>
      <c r="BO170" s="59"/>
      <c r="BP170" s="59"/>
      <c r="BQ170" s="59"/>
      <c r="BR170" s="59"/>
      <c r="BS170" s="59"/>
      <c r="BT170" s="59"/>
      <c r="BU170" s="59"/>
      <c r="BV170" s="59"/>
      <c r="BW170" s="59"/>
      <c r="BX170" s="59"/>
      <c r="BY170" s="59"/>
      <c r="BZ170" s="59"/>
      <c r="CA170" s="59"/>
      <c r="CB170" s="59"/>
      <c r="CC170" s="59"/>
      <c r="CD170" s="59"/>
      <c r="CE170" s="59"/>
      <c r="CF170" s="59"/>
      <c r="CG170" s="59"/>
      <c r="CH170" s="59"/>
      <c r="CI170" s="59"/>
      <c r="CJ170" s="59"/>
      <c r="CK170" s="59"/>
      <c r="CL170" s="59"/>
      <c r="CM170" s="59"/>
      <c r="CN170" s="59"/>
      <c r="CO170" s="59"/>
      <c r="CP170" s="59"/>
      <c r="CQ170" s="59"/>
      <c r="CR170" s="59"/>
      <c r="CS170" s="59"/>
      <c r="CT170" s="59"/>
      <c r="CU170" s="59"/>
      <c r="CV170" s="59"/>
      <c r="CW170" s="59"/>
      <c r="CX170" s="59"/>
      <c r="CY170" s="59"/>
      <c r="CZ170" s="59"/>
      <c r="DA170" s="59"/>
      <c r="DB170" s="59"/>
      <c r="DC170" s="59"/>
      <c r="DD170" s="59"/>
      <c r="DE170" s="59"/>
      <c r="DF170" s="63"/>
      <c r="DG170" s="59"/>
      <c r="DH170" s="63"/>
      <c r="DI170" s="60">
        <f>COUNTIF(I170:DH170,"&lt;"&amp;$G$2)</f>
        <v>0</v>
      </c>
      <c r="DJ170" s="61">
        <f>COUNTIF(I170:DH170,$G$2)</f>
        <v>0</v>
      </c>
      <c r="DK170" s="61">
        <f>+DJ170+DI170</f>
        <v>0</v>
      </c>
      <c r="DL170" s="62">
        <f>IF(F170=0,0,(DJ170/F170)*100)</f>
        <v>0</v>
      </c>
      <c r="DM170" s="62">
        <f t="shared" si="66"/>
        <v>0</v>
      </c>
      <c r="DN170" s="64" t="str">
        <f>IFERROR(DK170/F170*E170,"")</f>
        <v/>
      </c>
      <c r="DO170" s="252" t="b">
        <f t="shared" si="61"/>
        <v>0</v>
      </c>
      <c r="DP170" s="188"/>
      <c r="DS170" s="62">
        <f>IF('SERVIÇOS EXECUTADOS'!$F170=0,0,(COUNTIF('SERVIÇOS EXECUTADOS'!$I170:$DH170,DS$10)/'SERVIÇOS EXECUTADOS'!$F170*100))</f>
        <v>0</v>
      </c>
      <c r="DT170" s="62">
        <f>IF('SERVIÇOS EXECUTADOS'!$F170=0,0,(COUNTIF('SERVIÇOS EXECUTADOS'!$I170:$DH170,DT$10)/'SERVIÇOS EXECUTADOS'!$F170*100))</f>
        <v>0</v>
      </c>
      <c r="DU170" s="62">
        <f>IF('SERVIÇOS EXECUTADOS'!$F170=0,0,(COUNTIF('SERVIÇOS EXECUTADOS'!$I170:$DH170,DU$10)/'SERVIÇOS EXECUTADOS'!$F170*100))</f>
        <v>0</v>
      </c>
      <c r="DV170" s="62">
        <f>IF('SERVIÇOS EXECUTADOS'!$F170=0,0,(COUNTIF('SERVIÇOS EXECUTADOS'!$I170:$DH170,DV$10)/'SERVIÇOS EXECUTADOS'!$F170*100))</f>
        <v>0</v>
      </c>
      <c r="DW170" s="62">
        <f>IF('SERVIÇOS EXECUTADOS'!$F170=0,0,(COUNTIF('SERVIÇOS EXECUTADOS'!$I170:$DH170,DW$10)/'SERVIÇOS EXECUTADOS'!$F170*100))</f>
        <v>0</v>
      </c>
      <c r="DX170" s="62">
        <f>IF('SERVIÇOS EXECUTADOS'!$F170=0,0,(COUNTIF('SERVIÇOS EXECUTADOS'!$I170:$DH170,DX$10)/'SERVIÇOS EXECUTADOS'!$F170*100))</f>
        <v>0</v>
      </c>
      <c r="DY170" s="62">
        <f>IF('SERVIÇOS EXECUTADOS'!$F170=0,0,(COUNTIF('SERVIÇOS EXECUTADOS'!$I170:$DH170,DY$10)/'SERVIÇOS EXECUTADOS'!$F170*100))</f>
        <v>0</v>
      </c>
      <c r="DZ170" s="62">
        <f>IF('SERVIÇOS EXECUTADOS'!$F170=0,0,(COUNTIF('SERVIÇOS EXECUTADOS'!$I170:$DH170,DZ$10)/'SERVIÇOS EXECUTADOS'!$F170*100))</f>
        <v>0</v>
      </c>
      <c r="EA170" s="62">
        <f>IF('SERVIÇOS EXECUTADOS'!$F170=0,0,(COUNTIF('SERVIÇOS EXECUTADOS'!$I170:$DH170,EA$10)/'SERVIÇOS EXECUTADOS'!$F170*100))</f>
        <v>0</v>
      </c>
      <c r="EB170" s="62">
        <f>IF('SERVIÇOS EXECUTADOS'!$F170=0,0,(COUNTIF('SERVIÇOS EXECUTADOS'!$I170:$DH170,EB$10)/'SERVIÇOS EXECUTADOS'!$F170*100))</f>
        <v>0</v>
      </c>
      <c r="EC170" s="62">
        <f>IF('SERVIÇOS EXECUTADOS'!$F170=0,0,(COUNTIF('SERVIÇOS EXECUTADOS'!$I170:$DH170,EC$10)/'SERVIÇOS EXECUTADOS'!$F170*100))</f>
        <v>0</v>
      </c>
      <c r="ED170" s="62">
        <f>IF('SERVIÇOS EXECUTADOS'!$F170=0,0,(COUNTIF('SERVIÇOS EXECUTADOS'!$I170:$DH170,ED$10)/'SERVIÇOS EXECUTADOS'!$F170*100))</f>
        <v>0</v>
      </c>
      <c r="EE170" s="62">
        <f>IF('SERVIÇOS EXECUTADOS'!$F170=0,0,(COUNTIF('SERVIÇOS EXECUTADOS'!$I170:$DH170,EE$10)/'SERVIÇOS EXECUTADOS'!$F170*100))</f>
        <v>0</v>
      </c>
      <c r="EF170" s="62">
        <f>IF('SERVIÇOS EXECUTADOS'!$F170=0,0,(COUNTIF('SERVIÇOS EXECUTADOS'!$I170:$DH170,EF$10)/'SERVIÇOS EXECUTADOS'!$F170*100))</f>
        <v>0</v>
      </c>
      <c r="EG170" s="62">
        <f>IF('SERVIÇOS EXECUTADOS'!$F170=0,0,(COUNTIF('SERVIÇOS EXECUTADOS'!$I170:$DH170,EG$10)/'SERVIÇOS EXECUTADOS'!$F170*100))</f>
        <v>0</v>
      </c>
      <c r="EH170" s="62">
        <f>IF('SERVIÇOS EXECUTADOS'!$F170=0,0,(COUNTIF('SERVIÇOS EXECUTADOS'!$I170:$DH170,EH$10)/'SERVIÇOS EXECUTADOS'!$F170*100))</f>
        <v>0</v>
      </c>
      <c r="EI170" s="62">
        <f>IF('SERVIÇOS EXECUTADOS'!$F170=0,0,(COUNTIF('SERVIÇOS EXECUTADOS'!$I170:$DH170,EI$10)/'SERVIÇOS EXECUTADOS'!$F170*100))</f>
        <v>0</v>
      </c>
      <c r="EJ170" s="62">
        <f>IF('SERVIÇOS EXECUTADOS'!$F170=0,0,(COUNTIF('SERVIÇOS EXECUTADOS'!$I170:$DH170,EJ$10)/'SERVIÇOS EXECUTADOS'!$F170*100))</f>
        <v>0</v>
      </c>
      <c r="EK170" s="62">
        <f>IF('SERVIÇOS EXECUTADOS'!$F170=0,0,(COUNTIF('SERVIÇOS EXECUTADOS'!$I170:$DH170,EK$10)/'SERVIÇOS EXECUTADOS'!$F170*100))</f>
        <v>0</v>
      </c>
      <c r="EL170" s="62">
        <f>IF('SERVIÇOS EXECUTADOS'!$F170=0,0,(COUNTIF('SERVIÇOS EXECUTADOS'!$I170:$DH170,EL$10)/'SERVIÇOS EXECUTADOS'!$F170*100))</f>
        <v>0</v>
      </c>
      <c r="EM170" s="62">
        <f>IF('SERVIÇOS EXECUTADOS'!$F170=0,0,(COUNTIF('SERVIÇOS EXECUTADOS'!$I170:$DH170,EM$10)/'SERVIÇOS EXECUTADOS'!$F170*100))</f>
        <v>0</v>
      </c>
      <c r="EN170" s="62">
        <f>IF('SERVIÇOS EXECUTADOS'!$F170=0,0,(COUNTIF('SERVIÇOS EXECUTADOS'!$I170:$DH170,EN$10)/'SERVIÇOS EXECUTADOS'!$F170*100))</f>
        <v>0</v>
      </c>
      <c r="EO170" s="62">
        <f>IF('SERVIÇOS EXECUTADOS'!$F170=0,0,(COUNTIF('SERVIÇOS EXECUTADOS'!$I170:$DH170,EO$10)/'SERVIÇOS EXECUTADOS'!$F170*100))</f>
        <v>0</v>
      </c>
      <c r="EP170" s="62">
        <f>IF('SERVIÇOS EXECUTADOS'!$F170=0,0,(COUNTIF('SERVIÇOS EXECUTADOS'!$I170:$DH170,EP$10)/'SERVIÇOS EXECUTADOS'!$F170*100))</f>
        <v>0</v>
      </c>
      <c r="EQ170" s="62">
        <f>IF('SERVIÇOS EXECUTADOS'!$F170=0,0,(COUNTIF('SERVIÇOS EXECUTADOS'!$I170:$DH170,EQ$10)/'SERVIÇOS EXECUTADOS'!$F170*100))</f>
        <v>0</v>
      </c>
      <c r="ER170" s="62">
        <f>IF('SERVIÇOS EXECUTADOS'!$F170=0,0,(COUNTIF('SERVIÇOS EXECUTADOS'!$I170:$DH170,ER$10)/'SERVIÇOS EXECUTADOS'!$F170*100))</f>
        <v>0</v>
      </c>
      <c r="ES170" s="62">
        <f>IF('SERVIÇOS EXECUTADOS'!$F170=0,0,(COUNTIF('SERVIÇOS EXECUTADOS'!$I170:$DH170,ES$10)/'SERVIÇOS EXECUTADOS'!$F170*100))</f>
        <v>0</v>
      </c>
      <c r="ET170" s="62">
        <f>IF('SERVIÇOS EXECUTADOS'!$F170=0,0,(COUNTIF('SERVIÇOS EXECUTADOS'!$I170:$DH170,ET$10)/'SERVIÇOS EXECUTADOS'!$F170*100))</f>
        <v>0</v>
      </c>
      <c r="EU170" s="62">
        <f>IF('SERVIÇOS EXECUTADOS'!$F170=0,0,(COUNTIF('SERVIÇOS EXECUTADOS'!$I170:$DH170,EU$10)/'SERVIÇOS EXECUTADOS'!$F170*100))</f>
        <v>0</v>
      </c>
      <c r="EV170" s="62">
        <f>IF('SERVIÇOS EXECUTADOS'!$F170=0,0,(COUNTIF('SERVIÇOS EXECUTADOS'!$I170:$DH170,EV$10)/'SERVIÇOS EXECUTADOS'!$F170*100))</f>
        <v>0</v>
      </c>
      <c r="EW170" s="62">
        <f>IF('SERVIÇOS EXECUTADOS'!$F170=0,0,(COUNTIF('SERVIÇOS EXECUTADOS'!$I170:$DH170,EW$10)/'SERVIÇOS EXECUTADOS'!$F170*100))</f>
        <v>0</v>
      </c>
    </row>
    <row r="171" spans="1:153" ht="12" customHeight="1" outlineLevel="2">
      <c r="A171" s="1"/>
      <c r="B171" s="197" t="s">
        <v>275</v>
      </c>
      <c r="C171" s="196" t="s">
        <v>276</v>
      </c>
      <c r="D171" s="486"/>
      <c r="E171" s="192">
        <f t="shared" si="60"/>
        <v>0</v>
      </c>
      <c r="F171" s="489"/>
      <c r="G171" s="271" t="s">
        <v>147</v>
      </c>
      <c r="H171" s="131">
        <f t="shared" si="68"/>
        <v>0</v>
      </c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59"/>
      <c r="CT171" s="59"/>
      <c r="CU171" s="59"/>
      <c r="CV171" s="59"/>
      <c r="CW171" s="59"/>
      <c r="CX171" s="59"/>
      <c r="CY171" s="59"/>
      <c r="CZ171" s="59"/>
      <c r="DA171" s="59"/>
      <c r="DB171" s="59"/>
      <c r="DC171" s="59"/>
      <c r="DD171" s="59"/>
      <c r="DE171" s="59"/>
      <c r="DF171" s="63"/>
      <c r="DG171" s="59"/>
      <c r="DH171" s="63"/>
      <c r="DI171" s="60">
        <f>COUNTIF(I171:DH171,"&lt;"&amp;$G$2)</f>
        <v>0</v>
      </c>
      <c r="DJ171" s="61">
        <f>COUNTIF(I171:DH171,$G$2)</f>
        <v>0</v>
      </c>
      <c r="DK171" s="61">
        <f>+DJ171+DI171</f>
        <v>0</v>
      </c>
      <c r="DL171" s="62">
        <f>IF(F171=0,0,(DJ171/F171)*100)</f>
        <v>0</v>
      </c>
      <c r="DM171" s="62">
        <f t="shared" si="66"/>
        <v>0</v>
      </c>
      <c r="DN171" s="64" t="str">
        <f>IFERROR(DK171/F171*E171,"")</f>
        <v/>
      </c>
      <c r="DO171" s="252" t="b">
        <f t="shared" si="61"/>
        <v>0</v>
      </c>
      <c r="DP171" s="188"/>
      <c r="DS171" s="62">
        <f>IF('SERVIÇOS EXECUTADOS'!$F171=0,0,(COUNTIF('SERVIÇOS EXECUTADOS'!$I171:$DH171,DS$10)/'SERVIÇOS EXECUTADOS'!$F171*100))</f>
        <v>0</v>
      </c>
      <c r="DT171" s="62">
        <f>IF('SERVIÇOS EXECUTADOS'!$F171=0,0,(COUNTIF('SERVIÇOS EXECUTADOS'!$I171:$DH171,DT$10)/'SERVIÇOS EXECUTADOS'!$F171*100))</f>
        <v>0</v>
      </c>
      <c r="DU171" s="62">
        <f>IF('SERVIÇOS EXECUTADOS'!$F171=0,0,(COUNTIF('SERVIÇOS EXECUTADOS'!$I171:$DH171,DU$10)/'SERVIÇOS EXECUTADOS'!$F171*100))</f>
        <v>0</v>
      </c>
      <c r="DV171" s="62">
        <f>IF('SERVIÇOS EXECUTADOS'!$F171=0,0,(COUNTIF('SERVIÇOS EXECUTADOS'!$I171:$DH171,DV$10)/'SERVIÇOS EXECUTADOS'!$F171*100))</f>
        <v>0</v>
      </c>
      <c r="DW171" s="62">
        <f>IF('SERVIÇOS EXECUTADOS'!$F171=0,0,(COUNTIF('SERVIÇOS EXECUTADOS'!$I171:$DH171,DW$10)/'SERVIÇOS EXECUTADOS'!$F171*100))</f>
        <v>0</v>
      </c>
      <c r="DX171" s="62">
        <f>IF('SERVIÇOS EXECUTADOS'!$F171=0,0,(COUNTIF('SERVIÇOS EXECUTADOS'!$I171:$DH171,DX$10)/'SERVIÇOS EXECUTADOS'!$F171*100))</f>
        <v>0</v>
      </c>
      <c r="DY171" s="62">
        <f>IF('SERVIÇOS EXECUTADOS'!$F171=0,0,(COUNTIF('SERVIÇOS EXECUTADOS'!$I171:$DH171,DY$10)/'SERVIÇOS EXECUTADOS'!$F171*100))</f>
        <v>0</v>
      </c>
      <c r="DZ171" s="62">
        <f>IF('SERVIÇOS EXECUTADOS'!$F171=0,0,(COUNTIF('SERVIÇOS EXECUTADOS'!$I171:$DH171,DZ$10)/'SERVIÇOS EXECUTADOS'!$F171*100))</f>
        <v>0</v>
      </c>
      <c r="EA171" s="62">
        <f>IF('SERVIÇOS EXECUTADOS'!$F171=0,0,(COUNTIF('SERVIÇOS EXECUTADOS'!$I171:$DH171,EA$10)/'SERVIÇOS EXECUTADOS'!$F171*100))</f>
        <v>0</v>
      </c>
      <c r="EB171" s="62">
        <f>IF('SERVIÇOS EXECUTADOS'!$F171=0,0,(COUNTIF('SERVIÇOS EXECUTADOS'!$I171:$DH171,EB$10)/'SERVIÇOS EXECUTADOS'!$F171*100))</f>
        <v>0</v>
      </c>
      <c r="EC171" s="62">
        <f>IF('SERVIÇOS EXECUTADOS'!$F171=0,0,(COUNTIF('SERVIÇOS EXECUTADOS'!$I171:$DH171,EC$10)/'SERVIÇOS EXECUTADOS'!$F171*100))</f>
        <v>0</v>
      </c>
      <c r="ED171" s="62">
        <f>IF('SERVIÇOS EXECUTADOS'!$F171=0,0,(COUNTIF('SERVIÇOS EXECUTADOS'!$I171:$DH171,ED$10)/'SERVIÇOS EXECUTADOS'!$F171*100))</f>
        <v>0</v>
      </c>
      <c r="EE171" s="62">
        <f>IF('SERVIÇOS EXECUTADOS'!$F171=0,0,(COUNTIF('SERVIÇOS EXECUTADOS'!$I171:$DH171,EE$10)/'SERVIÇOS EXECUTADOS'!$F171*100))</f>
        <v>0</v>
      </c>
      <c r="EF171" s="62">
        <f>IF('SERVIÇOS EXECUTADOS'!$F171=0,0,(COUNTIF('SERVIÇOS EXECUTADOS'!$I171:$DH171,EF$10)/'SERVIÇOS EXECUTADOS'!$F171*100))</f>
        <v>0</v>
      </c>
      <c r="EG171" s="62">
        <f>IF('SERVIÇOS EXECUTADOS'!$F171=0,0,(COUNTIF('SERVIÇOS EXECUTADOS'!$I171:$DH171,EG$10)/'SERVIÇOS EXECUTADOS'!$F171*100))</f>
        <v>0</v>
      </c>
      <c r="EH171" s="62">
        <f>IF('SERVIÇOS EXECUTADOS'!$F171=0,0,(COUNTIF('SERVIÇOS EXECUTADOS'!$I171:$DH171,EH$10)/'SERVIÇOS EXECUTADOS'!$F171*100))</f>
        <v>0</v>
      </c>
      <c r="EI171" s="62">
        <f>IF('SERVIÇOS EXECUTADOS'!$F171=0,0,(COUNTIF('SERVIÇOS EXECUTADOS'!$I171:$DH171,EI$10)/'SERVIÇOS EXECUTADOS'!$F171*100))</f>
        <v>0</v>
      </c>
      <c r="EJ171" s="62">
        <f>IF('SERVIÇOS EXECUTADOS'!$F171=0,0,(COUNTIF('SERVIÇOS EXECUTADOS'!$I171:$DH171,EJ$10)/'SERVIÇOS EXECUTADOS'!$F171*100))</f>
        <v>0</v>
      </c>
      <c r="EK171" s="62">
        <f>IF('SERVIÇOS EXECUTADOS'!$F171=0,0,(COUNTIF('SERVIÇOS EXECUTADOS'!$I171:$DH171,EK$10)/'SERVIÇOS EXECUTADOS'!$F171*100))</f>
        <v>0</v>
      </c>
      <c r="EL171" s="62">
        <f>IF('SERVIÇOS EXECUTADOS'!$F171=0,0,(COUNTIF('SERVIÇOS EXECUTADOS'!$I171:$DH171,EL$10)/'SERVIÇOS EXECUTADOS'!$F171*100))</f>
        <v>0</v>
      </c>
      <c r="EM171" s="62">
        <f>IF('SERVIÇOS EXECUTADOS'!$F171=0,0,(COUNTIF('SERVIÇOS EXECUTADOS'!$I171:$DH171,EM$10)/'SERVIÇOS EXECUTADOS'!$F171*100))</f>
        <v>0</v>
      </c>
      <c r="EN171" s="62">
        <f>IF('SERVIÇOS EXECUTADOS'!$F171=0,0,(COUNTIF('SERVIÇOS EXECUTADOS'!$I171:$DH171,EN$10)/'SERVIÇOS EXECUTADOS'!$F171*100))</f>
        <v>0</v>
      </c>
      <c r="EO171" s="62">
        <f>IF('SERVIÇOS EXECUTADOS'!$F171=0,0,(COUNTIF('SERVIÇOS EXECUTADOS'!$I171:$DH171,EO$10)/'SERVIÇOS EXECUTADOS'!$F171*100))</f>
        <v>0</v>
      </c>
      <c r="EP171" s="62">
        <f>IF('SERVIÇOS EXECUTADOS'!$F171=0,0,(COUNTIF('SERVIÇOS EXECUTADOS'!$I171:$DH171,EP$10)/'SERVIÇOS EXECUTADOS'!$F171*100))</f>
        <v>0</v>
      </c>
      <c r="EQ171" s="62">
        <f>IF('SERVIÇOS EXECUTADOS'!$F171=0,0,(COUNTIF('SERVIÇOS EXECUTADOS'!$I171:$DH171,EQ$10)/'SERVIÇOS EXECUTADOS'!$F171*100))</f>
        <v>0</v>
      </c>
      <c r="ER171" s="62">
        <f>IF('SERVIÇOS EXECUTADOS'!$F171=0,0,(COUNTIF('SERVIÇOS EXECUTADOS'!$I171:$DH171,ER$10)/'SERVIÇOS EXECUTADOS'!$F171*100))</f>
        <v>0</v>
      </c>
      <c r="ES171" s="62">
        <f>IF('SERVIÇOS EXECUTADOS'!$F171=0,0,(COUNTIF('SERVIÇOS EXECUTADOS'!$I171:$DH171,ES$10)/'SERVIÇOS EXECUTADOS'!$F171*100))</f>
        <v>0</v>
      </c>
      <c r="ET171" s="62">
        <f>IF('SERVIÇOS EXECUTADOS'!$F171=0,0,(COUNTIF('SERVIÇOS EXECUTADOS'!$I171:$DH171,ET$10)/'SERVIÇOS EXECUTADOS'!$F171*100))</f>
        <v>0</v>
      </c>
      <c r="EU171" s="62">
        <f>IF('SERVIÇOS EXECUTADOS'!$F171=0,0,(COUNTIF('SERVIÇOS EXECUTADOS'!$I171:$DH171,EU$10)/'SERVIÇOS EXECUTADOS'!$F171*100))</f>
        <v>0</v>
      </c>
      <c r="EV171" s="62">
        <f>IF('SERVIÇOS EXECUTADOS'!$F171=0,0,(COUNTIF('SERVIÇOS EXECUTADOS'!$I171:$DH171,EV$10)/'SERVIÇOS EXECUTADOS'!$F171*100))</f>
        <v>0</v>
      </c>
      <c r="EW171" s="62">
        <f>IF('SERVIÇOS EXECUTADOS'!$F171=0,0,(COUNTIF('SERVIÇOS EXECUTADOS'!$I171:$DH171,EW$10)/'SERVIÇOS EXECUTADOS'!$F171*100))</f>
        <v>0</v>
      </c>
    </row>
    <row r="172" spans="1:153" ht="12" customHeight="1" outlineLevel="2">
      <c r="A172" s="1"/>
      <c r="B172" s="197" t="s">
        <v>277</v>
      </c>
      <c r="C172" s="196"/>
      <c r="D172" s="486"/>
      <c r="E172" s="192">
        <f t="shared" si="60"/>
        <v>0</v>
      </c>
      <c r="F172" s="489"/>
      <c r="G172" s="271" t="s">
        <v>147</v>
      </c>
      <c r="H172" s="131">
        <f t="shared" si="68"/>
        <v>0</v>
      </c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9"/>
      <c r="BS172" s="59"/>
      <c r="BT172" s="59"/>
      <c r="BU172" s="59"/>
      <c r="BV172" s="59"/>
      <c r="BW172" s="59"/>
      <c r="BX172" s="59"/>
      <c r="BY172" s="59"/>
      <c r="BZ172" s="59"/>
      <c r="CA172" s="59"/>
      <c r="CB172" s="59"/>
      <c r="CC172" s="59"/>
      <c r="CD172" s="59"/>
      <c r="CE172" s="59"/>
      <c r="CF172" s="59"/>
      <c r="CG172" s="59"/>
      <c r="CH172" s="59"/>
      <c r="CI172" s="59"/>
      <c r="CJ172" s="59"/>
      <c r="CK172" s="59"/>
      <c r="CL172" s="59"/>
      <c r="CM172" s="59"/>
      <c r="CN172" s="59"/>
      <c r="CO172" s="59"/>
      <c r="CP172" s="59"/>
      <c r="CQ172" s="59"/>
      <c r="CR172" s="59"/>
      <c r="CS172" s="59"/>
      <c r="CT172" s="59"/>
      <c r="CU172" s="59"/>
      <c r="CV172" s="59"/>
      <c r="CW172" s="59"/>
      <c r="CX172" s="59"/>
      <c r="CY172" s="59"/>
      <c r="CZ172" s="59"/>
      <c r="DA172" s="59"/>
      <c r="DB172" s="59"/>
      <c r="DC172" s="59"/>
      <c r="DD172" s="59"/>
      <c r="DE172" s="59"/>
      <c r="DF172" s="63"/>
      <c r="DG172" s="59"/>
      <c r="DH172" s="63"/>
      <c r="DI172" s="60">
        <f>COUNTIF(I172:DH172,"&lt;"&amp;$G$2)</f>
        <v>0</v>
      </c>
      <c r="DJ172" s="61">
        <f>COUNTIF(I172:DH172,$G$2)</f>
        <v>0</v>
      </c>
      <c r="DK172" s="61">
        <f>+DJ172+DI172</f>
        <v>0</v>
      </c>
      <c r="DL172" s="62">
        <f>IF(F172=0,0,(DJ172/F172)*100)</f>
        <v>0</v>
      </c>
      <c r="DM172" s="62">
        <f t="shared" si="66"/>
        <v>0</v>
      </c>
      <c r="DN172" s="64" t="str">
        <f>IFERROR(DK172/F172*E172,"")</f>
        <v/>
      </c>
      <c r="DO172" s="252" t="b">
        <f t="shared" si="61"/>
        <v>0</v>
      </c>
      <c r="DP172" s="188"/>
      <c r="DS172" s="62">
        <f>IF('SERVIÇOS EXECUTADOS'!$F172=0,0,(COUNTIF('SERVIÇOS EXECUTADOS'!$I172:$DH172,DS$10)/'SERVIÇOS EXECUTADOS'!$F172*100))</f>
        <v>0</v>
      </c>
      <c r="DT172" s="62">
        <f>IF('SERVIÇOS EXECUTADOS'!$F172=0,0,(COUNTIF('SERVIÇOS EXECUTADOS'!$I172:$DH172,DT$10)/'SERVIÇOS EXECUTADOS'!$F172*100))</f>
        <v>0</v>
      </c>
      <c r="DU172" s="62">
        <f>IF('SERVIÇOS EXECUTADOS'!$F172=0,0,(COUNTIF('SERVIÇOS EXECUTADOS'!$I172:$DH172,DU$10)/'SERVIÇOS EXECUTADOS'!$F172*100))</f>
        <v>0</v>
      </c>
      <c r="DV172" s="62">
        <f>IF('SERVIÇOS EXECUTADOS'!$F172=0,0,(COUNTIF('SERVIÇOS EXECUTADOS'!$I172:$DH172,DV$10)/'SERVIÇOS EXECUTADOS'!$F172*100))</f>
        <v>0</v>
      </c>
      <c r="DW172" s="62">
        <f>IF('SERVIÇOS EXECUTADOS'!$F172=0,0,(COUNTIF('SERVIÇOS EXECUTADOS'!$I172:$DH172,DW$10)/'SERVIÇOS EXECUTADOS'!$F172*100))</f>
        <v>0</v>
      </c>
      <c r="DX172" s="62">
        <f>IF('SERVIÇOS EXECUTADOS'!$F172=0,0,(COUNTIF('SERVIÇOS EXECUTADOS'!$I172:$DH172,DX$10)/'SERVIÇOS EXECUTADOS'!$F172*100))</f>
        <v>0</v>
      </c>
      <c r="DY172" s="62">
        <f>IF('SERVIÇOS EXECUTADOS'!$F172=0,0,(COUNTIF('SERVIÇOS EXECUTADOS'!$I172:$DH172,DY$10)/'SERVIÇOS EXECUTADOS'!$F172*100))</f>
        <v>0</v>
      </c>
      <c r="DZ172" s="62">
        <f>IF('SERVIÇOS EXECUTADOS'!$F172=0,0,(COUNTIF('SERVIÇOS EXECUTADOS'!$I172:$DH172,DZ$10)/'SERVIÇOS EXECUTADOS'!$F172*100))</f>
        <v>0</v>
      </c>
      <c r="EA172" s="62">
        <f>IF('SERVIÇOS EXECUTADOS'!$F172=0,0,(COUNTIF('SERVIÇOS EXECUTADOS'!$I172:$DH172,EA$10)/'SERVIÇOS EXECUTADOS'!$F172*100))</f>
        <v>0</v>
      </c>
      <c r="EB172" s="62">
        <f>IF('SERVIÇOS EXECUTADOS'!$F172=0,0,(COUNTIF('SERVIÇOS EXECUTADOS'!$I172:$DH172,EB$10)/'SERVIÇOS EXECUTADOS'!$F172*100))</f>
        <v>0</v>
      </c>
      <c r="EC172" s="62">
        <f>IF('SERVIÇOS EXECUTADOS'!$F172=0,0,(COUNTIF('SERVIÇOS EXECUTADOS'!$I172:$DH172,EC$10)/'SERVIÇOS EXECUTADOS'!$F172*100))</f>
        <v>0</v>
      </c>
      <c r="ED172" s="62">
        <f>IF('SERVIÇOS EXECUTADOS'!$F172=0,0,(COUNTIF('SERVIÇOS EXECUTADOS'!$I172:$DH172,ED$10)/'SERVIÇOS EXECUTADOS'!$F172*100))</f>
        <v>0</v>
      </c>
      <c r="EE172" s="62">
        <f>IF('SERVIÇOS EXECUTADOS'!$F172=0,0,(COUNTIF('SERVIÇOS EXECUTADOS'!$I172:$DH172,EE$10)/'SERVIÇOS EXECUTADOS'!$F172*100))</f>
        <v>0</v>
      </c>
      <c r="EF172" s="62">
        <f>IF('SERVIÇOS EXECUTADOS'!$F172=0,0,(COUNTIF('SERVIÇOS EXECUTADOS'!$I172:$DH172,EF$10)/'SERVIÇOS EXECUTADOS'!$F172*100))</f>
        <v>0</v>
      </c>
      <c r="EG172" s="62">
        <f>IF('SERVIÇOS EXECUTADOS'!$F172=0,0,(COUNTIF('SERVIÇOS EXECUTADOS'!$I172:$DH172,EG$10)/'SERVIÇOS EXECUTADOS'!$F172*100))</f>
        <v>0</v>
      </c>
      <c r="EH172" s="62">
        <f>IF('SERVIÇOS EXECUTADOS'!$F172=0,0,(COUNTIF('SERVIÇOS EXECUTADOS'!$I172:$DH172,EH$10)/'SERVIÇOS EXECUTADOS'!$F172*100))</f>
        <v>0</v>
      </c>
      <c r="EI172" s="62">
        <f>IF('SERVIÇOS EXECUTADOS'!$F172=0,0,(COUNTIF('SERVIÇOS EXECUTADOS'!$I172:$DH172,EI$10)/'SERVIÇOS EXECUTADOS'!$F172*100))</f>
        <v>0</v>
      </c>
      <c r="EJ172" s="62">
        <f>IF('SERVIÇOS EXECUTADOS'!$F172=0,0,(COUNTIF('SERVIÇOS EXECUTADOS'!$I172:$DH172,EJ$10)/'SERVIÇOS EXECUTADOS'!$F172*100))</f>
        <v>0</v>
      </c>
      <c r="EK172" s="62">
        <f>IF('SERVIÇOS EXECUTADOS'!$F172=0,0,(COUNTIF('SERVIÇOS EXECUTADOS'!$I172:$DH172,EK$10)/'SERVIÇOS EXECUTADOS'!$F172*100))</f>
        <v>0</v>
      </c>
      <c r="EL172" s="62">
        <f>IF('SERVIÇOS EXECUTADOS'!$F172=0,0,(COUNTIF('SERVIÇOS EXECUTADOS'!$I172:$DH172,EL$10)/'SERVIÇOS EXECUTADOS'!$F172*100))</f>
        <v>0</v>
      </c>
      <c r="EM172" s="62">
        <f>IF('SERVIÇOS EXECUTADOS'!$F172=0,0,(COUNTIF('SERVIÇOS EXECUTADOS'!$I172:$DH172,EM$10)/'SERVIÇOS EXECUTADOS'!$F172*100))</f>
        <v>0</v>
      </c>
      <c r="EN172" s="62">
        <f>IF('SERVIÇOS EXECUTADOS'!$F172=0,0,(COUNTIF('SERVIÇOS EXECUTADOS'!$I172:$DH172,EN$10)/'SERVIÇOS EXECUTADOS'!$F172*100))</f>
        <v>0</v>
      </c>
      <c r="EO172" s="62">
        <f>IF('SERVIÇOS EXECUTADOS'!$F172=0,0,(COUNTIF('SERVIÇOS EXECUTADOS'!$I172:$DH172,EO$10)/'SERVIÇOS EXECUTADOS'!$F172*100))</f>
        <v>0</v>
      </c>
      <c r="EP172" s="62">
        <f>IF('SERVIÇOS EXECUTADOS'!$F172=0,0,(COUNTIF('SERVIÇOS EXECUTADOS'!$I172:$DH172,EP$10)/'SERVIÇOS EXECUTADOS'!$F172*100))</f>
        <v>0</v>
      </c>
      <c r="EQ172" s="62">
        <f>IF('SERVIÇOS EXECUTADOS'!$F172=0,0,(COUNTIF('SERVIÇOS EXECUTADOS'!$I172:$DH172,EQ$10)/'SERVIÇOS EXECUTADOS'!$F172*100))</f>
        <v>0</v>
      </c>
      <c r="ER172" s="62">
        <f>IF('SERVIÇOS EXECUTADOS'!$F172=0,0,(COUNTIF('SERVIÇOS EXECUTADOS'!$I172:$DH172,ER$10)/'SERVIÇOS EXECUTADOS'!$F172*100))</f>
        <v>0</v>
      </c>
      <c r="ES172" s="62">
        <f>IF('SERVIÇOS EXECUTADOS'!$F172=0,0,(COUNTIF('SERVIÇOS EXECUTADOS'!$I172:$DH172,ES$10)/'SERVIÇOS EXECUTADOS'!$F172*100))</f>
        <v>0</v>
      </c>
      <c r="ET172" s="62">
        <f>IF('SERVIÇOS EXECUTADOS'!$F172=0,0,(COUNTIF('SERVIÇOS EXECUTADOS'!$I172:$DH172,ET$10)/'SERVIÇOS EXECUTADOS'!$F172*100))</f>
        <v>0</v>
      </c>
      <c r="EU172" s="62">
        <f>IF('SERVIÇOS EXECUTADOS'!$F172=0,0,(COUNTIF('SERVIÇOS EXECUTADOS'!$I172:$DH172,EU$10)/'SERVIÇOS EXECUTADOS'!$F172*100))</f>
        <v>0</v>
      </c>
      <c r="EV172" s="62">
        <f>IF('SERVIÇOS EXECUTADOS'!$F172=0,0,(COUNTIF('SERVIÇOS EXECUTADOS'!$I172:$DH172,EV$10)/'SERVIÇOS EXECUTADOS'!$F172*100))</f>
        <v>0</v>
      </c>
      <c r="EW172" s="62">
        <f>IF('SERVIÇOS EXECUTADOS'!$F172=0,0,(COUNTIF('SERVIÇOS EXECUTADOS'!$I172:$DH172,EW$10)/'SERVIÇOS EXECUTADOS'!$F172*100))</f>
        <v>0</v>
      </c>
    </row>
    <row r="173" spans="1:153" ht="12" customHeight="1" outlineLevel="1">
      <c r="A173" s="1"/>
      <c r="B173" s="305" t="s">
        <v>278</v>
      </c>
      <c r="C173" s="306" t="s">
        <v>279</v>
      </c>
      <c r="D173" s="351">
        <f>SUM(D174:D189)</f>
        <v>0</v>
      </c>
      <c r="E173" s="308">
        <f t="shared" si="60"/>
        <v>0</v>
      </c>
      <c r="F173" s="312"/>
      <c r="G173" s="312"/>
      <c r="H173" s="312">
        <f t="shared" si="68"/>
        <v>0</v>
      </c>
      <c r="I173" s="310"/>
      <c r="J173" s="310"/>
      <c r="K173" s="310"/>
      <c r="L173" s="310"/>
      <c r="M173" s="310"/>
      <c r="N173" s="310"/>
      <c r="O173" s="310"/>
      <c r="P173" s="310"/>
      <c r="Q173" s="310"/>
      <c r="R173" s="310"/>
      <c r="S173" s="310"/>
      <c r="T173" s="310"/>
      <c r="U173" s="310"/>
      <c r="V173" s="310"/>
      <c r="W173" s="310"/>
      <c r="X173" s="310"/>
      <c r="Y173" s="310"/>
      <c r="Z173" s="310"/>
      <c r="AA173" s="310"/>
      <c r="AB173" s="310"/>
      <c r="AC173" s="310"/>
      <c r="AD173" s="310"/>
      <c r="AE173" s="310"/>
      <c r="AF173" s="310"/>
      <c r="AG173" s="310"/>
      <c r="AH173" s="310"/>
      <c r="AI173" s="310"/>
      <c r="AJ173" s="310"/>
      <c r="AK173" s="310"/>
      <c r="AL173" s="310"/>
      <c r="AM173" s="310"/>
      <c r="AN173" s="310"/>
      <c r="AO173" s="310"/>
      <c r="AP173" s="310"/>
      <c r="AQ173" s="310"/>
      <c r="AR173" s="310"/>
      <c r="AS173" s="310"/>
      <c r="AT173" s="310"/>
      <c r="AU173" s="310"/>
      <c r="AV173" s="310"/>
      <c r="AW173" s="310"/>
      <c r="AX173" s="310"/>
      <c r="AY173" s="310"/>
      <c r="AZ173" s="310"/>
      <c r="BA173" s="310"/>
      <c r="BB173" s="310"/>
      <c r="BC173" s="310"/>
      <c r="BD173" s="310"/>
      <c r="BE173" s="310"/>
      <c r="BF173" s="310"/>
      <c r="BG173" s="310"/>
      <c r="BH173" s="310"/>
      <c r="BI173" s="310"/>
      <c r="BJ173" s="310"/>
      <c r="BK173" s="310"/>
      <c r="BL173" s="310"/>
      <c r="BM173" s="310"/>
      <c r="BN173" s="310"/>
      <c r="BO173" s="310"/>
      <c r="BP173" s="310"/>
      <c r="BQ173" s="310"/>
      <c r="BR173" s="310"/>
      <c r="BS173" s="310"/>
      <c r="BT173" s="310"/>
      <c r="BU173" s="310"/>
      <c r="BV173" s="310"/>
      <c r="BW173" s="310"/>
      <c r="BX173" s="310"/>
      <c r="BY173" s="310"/>
      <c r="BZ173" s="310"/>
      <c r="CA173" s="310"/>
      <c r="CB173" s="310"/>
      <c r="CC173" s="310"/>
      <c r="CD173" s="310"/>
      <c r="CE173" s="310"/>
      <c r="CF173" s="310"/>
      <c r="CG173" s="310"/>
      <c r="CH173" s="310"/>
      <c r="CI173" s="310"/>
      <c r="CJ173" s="310"/>
      <c r="CK173" s="310"/>
      <c r="CL173" s="310"/>
      <c r="CM173" s="310"/>
      <c r="CN173" s="310"/>
      <c r="CO173" s="310"/>
      <c r="CP173" s="310"/>
      <c r="CQ173" s="310"/>
      <c r="CR173" s="310"/>
      <c r="CS173" s="310"/>
      <c r="CT173" s="310"/>
      <c r="CU173" s="310"/>
      <c r="CV173" s="310"/>
      <c r="CW173" s="310"/>
      <c r="CX173" s="310"/>
      <c r="CY173" s="310"/>
      <c r="CZ173" s="310"/>
      <c r="DA173" s="310"/>
      <c r="DB173" s="310"/>
      <c r="DC173" s="310"/>
      <c r="DD173" s="310"/>
      <c r="DE173" s="310"/>
      <c r="DF173" s="310"/>
      <c r="DG173" s="310"/>
      <c r="DH173" s="310"/>
      <c r="DI173" s="311"/>
      <c r="DJ173" s="312"/>
      <c r="DK173" s="309"/>
      <c r="DL173" s="313"/>
      <c r="DM173" s="313">
        <f t="shared" si="66"/>
        <v>0</v>
      </c>
      <c r="DN173" s="350">
        <f>SUM(DN174:DN189)</f>
        <v>0</v>
      </c>
      <c r="DO173" s="314" t="b">
        <f t="shared" si="61"/>
        <v>1</v>
      </c>
      <c r="DP173" s="315"/>
      <c r="DQ173" s="316"/>
      <c r="DR173" s="316"/>
      <c r="DS173" s="317">
        <f>IF('SERVIÇOS EXECUTADOS'!$F173=0,0,(COUNTIF('SERVIÇOS EXECUTADOS'!$I173:$DH173,DS$10)/'SERVIÇOS EXECUTADOS'!$F173*100))</f>
        <v>0</v>
      </c>
      <c r="DT173" s="317">
        <f>IF('SERVIÇOS EXECUTADOS'!$F173=0,0,(COUNTIF('SERVIÇOS EXECUTADOS'!$I173:$DH173,DT$10)/'SERVIÇOS EXECUTADOS'!$F173*100))</f>
        <v>0</v>
      </c>
      <c r="DU173" s="317">
        <f>IF('SERVIÇOS EXECUTADOS'!$F173=0,0,(COUNTIF('SERVIÇOS EXECUTADOS'!$I173:$DH173,DU$10)/'SERVIÇOS EXECUTADOS'!$F173*100))</f>
        <v>0</v>
      </c>
      <c r="DV173" s="317">
        <f>IF('SERVIÇOS EXECUTADOS'!$F173=0,0,(COUNTIF('SERVIÇOS EXECUTADOS'!$I173:$DH173,DV$10)/'SERVIÇOS EXECUTADOS'!$F173*100))</f>
        <v>0</v>
      </c>
      <c r="DW173" s="317">
        <f>IF('SERVIÇOS EXECUTADOS'!$F173=0,0,(COUNTIF('SERVIÇOS EXECUTADOS'!$I173:$DH173,DW$10)/'SERVIÇOS EXECUTADOS'!$F173*100))</f>
        <v>0</v>
      </c>
      <c r="DX173" s="317">
        <f>IF('SERVIÇOS EXECUTADOS'!$F173=0,0,(COUNTIF('SERVIÇOS EXECUTADOS'!$I173:$DH173,DX$10)/'SERVIÇOS EXECUTADOS'!$F173*100))</f>
        <v>0</v>
      </c>
      <c r="DY173" s="317">
        <f>IF('SERVIÇOS EXECUTADOS'!$F173=0,0,(COUNTIF('SERVIÇOS EXECUTADOS'!$I173:$DH173,DY$10)/'SERVIÇOS EXECUTADOS'!$F173*100))</f>
        <v>0</v>
      </c>
      <c r="DZ173" s="317">
        <f>IF('SERVIÇOS EXECUTADOS'!$F173=0,0,(COUNTIF('SERVIÇOS EXECUTADOS'!$I173:$DH173,DZ$10)/'SERVIÇOS EXECUTADOS'!$F173*100))</f>
        <v>0</v>
      </c>
      <c r="EA173" s="317">
        <f>IF('SERVIÇOS EXECUTADOS'!$F173=0,0,(COUNTIF('SERVIÇOS EXECUTADOS'!$I173:$DH173,EA$10)/'SERVIÇOS EXECUTADOS'!$F173*100))</f>
        <v>0</v>
      </c>
      <c r="EB173" s="317">
        <f>IF('SERVIÇOS EXECUTADOS'!$F173=0,0,(COUNTIF('SERVIÇOS EXECUTADOS'!$I173:$DH173,EB$10)/'SERVIÇOS EXECUTADOS'!$F173*100))</f>
        <v>0</v>
      </c>
      <c r="EC173" s="317">
        <f>IF('SERVIÇOS EXECUTADOS'!$F173=0,0,(COUNTIF('SERVIÇOS EXECUTADOS'!$I173:$DH173,EC$10)/'SERVIÇOS EXECUTADOS'!$F173*100))</f>
        <v>0</v>
      </c>
      <c r="ED173" s="317">
        <f>IF('SERVIÇOS EXECUTADOS'!$F173=0,0,(COUNTIF('SERVIÇOS EXECUTADOS'!$I173:$DH173,ED$10)/'SERVIÇOS EXECUTADOS'!$F173*100))</f>
        <v>0</v>
      </c>
      <c r="EE173" s="317">
        <f>IF('SERVIÇOS EXECUTADOS'!$F173=0,0,(COUNTIF('SERVIÇOS EXECUTADOS'!$I173:$DH173,EE$10)/'SERVIÇOS EXECUTADOS'!$F173*100))</f>
        <v>0</v>
      </c>
      <c r="EF173" s="317">
        <f>IF('SERVIÇOS EXECUTADOS'!$F173=0,0,(COUNTIF('SERVIÇOS EXECUTADOS'!$I173:$DH173,EF$10)/'SERVIÇOS EXECUTADOS'!$F173*100))</f>
        <v>0</v>
      </c>
      <c r="EG173" s="317">
        <f>IF('SERVIÇOS EXECUTADOS'!$F173=0,0,(COUNTIF('SERVIÇOS EXECUTADOS'!$I173:$DH173,EG$10)/'SERVIÇOS EXECUTADOS'!$F173*100))</f>
        <v>0</v>
      </c>
      <c r="EH173" s="317">
        <f>IF('SERVIÇOS EXECUTADOS'!$F173=0,0,(COUNTIF('SERVIÇOS EXECUTADOS'!$I173:$DH173,EH$10)/'SERVIÇOS EXECUTADOS'!$F173*100))</f>
        <v>0</v>
      </c>
      <c r="EI173" s="317">
        <f>IF('SERVIÇOS EXECUTADOS'!$F173=0,0,(COUNTIF('SERVIÇOS EXECUTADOS'!$I173:$DH173,EI$10)/'SERVIÇOS EXECUTADOS'!$F173*100))</f>
        <v>0</v>
      </c>
      <c r="EJ173" s="317">
        <f>IF('SERVIÇOS EXECUTADOS'!$F173=0,0,(COUNTIF('SERVIÇOS EXECUTADOS'!$I173:$DH173,EJ$10)/'SERVIÇOS EXECUTADOS'!$F173*100))</f>
        <v>0</v>
      </c>
      <c r="EK173" s="317">
        <f>IF('SERVIÇOS EXECUTADOS'!$F173=0,0,(COUNTIF('SERVIÇOS EXECUTADOS'!$I173:$DH173,EK$10)/'SERVIÇOS EXECUTADOS'!$F173*100))</f>
        <v>0</v>
      </c>
      <c r="EL173" s="317">
        <f>IF('SERVIÇOS EXECUTADOS'!$F173=0,0,(COUNTIF('SERVIÇOS EXECUTADOS'!$I173:$DH173,EL$10)/'SERVIÇOS EXECUTADOS'!$F173*100))</f>
        <v>0</v>
      </c>
      <c r="EM173" s="317">
        <f>IF('SERVIÇOS EXECUTADOS'!$F173=0,0,(COUNTIF('SERVIÇOS EXECUTADOS'!$I173:$DH173,EM$10)/'SERVIÇOS EXECUTADOS'!$F173*100))</f>
        <v>0</v>
      </c>
      <c r="EN173" s="317">
        <f>IF('SERVIÇOS EXECUTADOS'!$F173=0,0,(COUNTIF('SERVIÇOS EXECUTADOS'!$I173:$DH173,EN$10)/'SERVIÇOS EXECUTADOS'!$F173*100))</f>
        <v>0</v>
      </c>
      <c r="EO173" s="317">
        <f>IF('SERVIÇOS EXECUTADOS'!$F173=0,0,(COUNTIF('SERVIÇOS EXECUTADOS'!$I173:$DH173,EO$10)/'SERVIÇOS EXECUTADOS'!$F173*100))</f>
        <v>0</v>
      </c>
      <c r="EP173" s="317">
        <f>IF('SERVIÇOS EXECUTADOS'!$F173=0,0,(COUNTIF('SERVIÇOS EXECUTADOS'!$I173:$DH173,EP$10)/'SERVIÇOS EXECUTADOS'!$F173*100))</f>
        <v>0</v>
      </c>
      <c r="EQ173" s="317">
        <f>IF('SERVIÇOS EXECUTADOS'!$F173=0,0,(COUNTIF('SERVIÇOS EXECUTADOS'!$I173:$DH173,EQ$10)/'SERVIÇOS EXECUTADOS'!$F173*100))</f>
        <v>0</v>
      </c>
      <c r="ER173" s="317">
        <f>IF('SERVIÇOS EXECUTADOS'!$F173=0,0,(COUNTIF('SERVIÇOS EXECUTADOS'!$I173:$DH173,ER$10)/'SERVIÇOS EXECUTADOS'!$F173*100))</f>
        <v>0</v>
      </c>
      <c r="ES173" s="317">
        <f>IF('SERVIÇOS EXECUTADOS'!$F173=0,0,(COUNTIF('SERVIÇOS EXECUTADOS'!$I173:$DH173,ES$10)/'SERVIÇOS EXECUTADOS'!$F173*100))</f>
        <v>0</v>
      </c>
      <c r="ET173" s="317">
        <f>IF('SERVIÇOS EXECUTADOS'!$F173=0,0,(COUNTIF('SERVIÇOS EXECUTADOS'!$I173:$DH173,ET$10)/'SERVIÇOS EXECUTADOS'!$F173*100))</f>
        <v>0</v>
      </c>
      <c r="EU173" s="317">
        <f>IF('SERVIÇOS EXECUTADOS'!$F173=0,0,(COUNTIF('SERVIÇOS EXECUTADOS'!$I173:$DH173,EU$10)/'SERVIÇOS EXECUTADOS'!$F173*100))</f>
        <v>0</v>
      </c>
      <c r="EV173" s="317">
        <f>IF('SERVIÇOS EXECUTADOS'!$F173=0,0,(COUNTIF('SERVIÇOS EXECUTADOS'!$I173:$DH173,EV$10)/'SERVIÇOS EXECUTADOS'!$F173*100))</f>
        <v>0</v>
      </c>
      <c r="EW173" s="317">
        <f>IF('SERVIÇOS EXECUTADOS'!$F173=0,0,(COUNTIF('SERVIÇOS EXECUTADOS'!$I173:$DH173,EW$10)/'SERVIÇOS EXECUTADOS'!$F173*100))</f>
        <v>0</v>
      </c>
    </row>
    <row r="174" spans="1:153" ht="12" customHeight="1" outlineLevel="2">
      <c r="A174" s="1"/>
      <c r="B174" s="197" t="s">
        <v>280</v>
      </c>
      <c r="C174" s="196" t="s">
        <v>281</v>
      </c>
      <c r="D174" s="486"/>
      <c r="E174" s="192">
        <f t="shared" si="60"/>
        <v>0</v>
      </c>
      <c r="F174" s="489"/>
      <c r="G174" s="271" t="s">
        <v>147</v>
      </c>
      <c r="H174" s="131">
        <f t="shared" si="68"/>
        <v>0</v>
      </c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59"/>
      <c r="BA174" s="59"/>
      <c r="BB174" s="59"/>
      <c r="BC174" s="59"/>
      <c r="BD174" s="59"/>
      <c r="BE174" s="59"/>
      <c r="BF174" s="59"/>
      <c r="BG174" s="59"/>
      <c r="BH174" s="59"/>
      <c r="BI174" s="59"/>
      <c r="BJ174" s="59"/>
      <c r="BK174" s="59"/>
      <c r="BL174" s="59"/>
      <c r="BM174" s="59"/>
      <c r="BN174" s="59"/>
      <c r="BO174" s="59"/>
      <c r="BP174" s="59"/>
      <c r="BQ174" s="59"/>
      <c r="BR174" s="59"/>
      <c r="BS174" s="59"/>
      <c r="BT174" s="59"/>
      <c r="BU174" s="59"/>
      <c r="BV174" s="59"/>
      <c r="BW174" s="59"/>
      <c r="BX174" s="59"/>
      <c r="BY174" s="59"/>
      <c r="BZ174" s="59"/>
      <c r="CA174" s="59"/>
      <c r="CB174" s="59"/>
      <c r="CC174" s="59"/>
      <c r="CD174" s="59"/>
      <c r="CE174" s="59"/>
      <c r="CF174" s="59"/>
      <c r="CG174" s="59"/>
      <c r="CH174" s="59"/>
      <c r="CI174" s="59"/>
      <c r="CJ174" s="59"/>
      <c r="CK174" s="59"/>
      <c r="CL174" s="59"/>
      <c r="CM174" s="59"/>
      <c r="CN174" s="59"/>
      <c r="CO174" s="59"/>
      <c r="CP174" s="59"/>
      <c r="CQ174" s="59"/>
      <c r="CR174" s="59"/>
      <c r="CS174" s="59"/>
      <c r="CT174" s="59"/>
      <c r="CU174" s="59"/>
      <c r="CV174" s="59"/>
      <c r="CW174" s="59"/>
      <c r="CX174" s="59"/>
      <c r="CY174" s="59"/>
      <c r="CZ174" s="59"/>
      <c r="DA174" s="59"/>
      <c r="DB174" s="59"/>
      <c r="DC174" s="59"/>
      <c r="DD174" s="59"/>
      <c r="DE174" s="59"/>
      <c r="DF174" s="59"/>
      <c r="DG174" s="59"/>
      <c r="DH174" s="59"/>
      <c r="DI174" s="60">
        <f t="shared" ref="DI174:DI189" si="74">COUNTIF(I174:DH174,"&lt;"&amp;$G$2)</f>
        <v>0</v>
      </c>
      <c r="DJ174" s="61">
        <f t="shared" ref="DJ174:DJ189" si="75">COUNTIF(I174:DH174,$G$2)</f>
        <v>0</v>
      </c>
      <c r="DK174" s="61">
        <f t="shared" ref="DK174:DK189" si="76">+DJ174+DI174</f>
        <v>0</v>
      </c>
      <c r="DL174" s="62">
        <f t="shared" ref="DL174:DL189" si="77">IF(F174=0,0,(DJ174/F174)*100)</f>
        <v>0</v>
      </c>
      <c r="DM174" s="62">
        <f t="shared" si="66"/>
        <v>0</v>
      </c>
      <c r="DN174" s="64" t="str">
        <f t="shared" ref="DN174:DN189" si="78">IFERROR(DK174/F174*E174,"")</f>
        <v/>
      </c>
      <c r="DO174" s="252" t="b">
        <f t="shared" si="61"/>
        <v>0</v>
      </c>
      <c r="DP174" s="188"/>
      <c r="DS174" s="62">
        <f>IF('SERVIÇOS EXECUTADOS'!$F174=0,0,(COUNTIF('SERVIÇOS EXECUTADOS'!$I174:$DH174,DS$10)/'SERVIÇOS EXECUTADOS'!$F174*100))</f>
        <v>0</v>
      </c>
      <c r="DT174" s="62">
        <f>IF('SERVIÇOS EXECUTADOS'!$F174=0,0,(COUNTIF('SERVIÇOS EXECUTADOS'!$I174:$DH174,DT$10)/'SERVIÇOS EXECUTADOS'!$F174*100))</f>
        <v>0</v>
      </c>
      <c r="DU174" s="62">
        <f>IF('SERVIÇOS EXECUTADOS'!$F174=0,0,(COUNTIF('SERVIÇOS EXECUTADOS'!$I174:$DH174,DU$10)/'SERVIÇOS EXECUTADOS'!$F174*100))</f>
        <v>0</v>
      </c>
      <c r="DV174" s="62">
        <f>IF('SERVIÇOS EXECUTADOS'!$F174=0,0,(COUNTIF('SERVIÇOS EXECUTADOS'!$I174:$DH174,DV$10)/'SERVIÇOS EXECUTADOS'!$F174*100))</f>
        <v>0</v>
      </c>
      <c r="DW174" s="62">
        <f>IF('SERVIÇOS EXECUTADOS'!$F174=0,0,(COUNTIF('SERVIÇOS EXECUTADOS'!$I174:$DH174,DW$10)/'SERVIÇOS EXECUTADOS'!$F174*100))</f>
        <v>0</v>
      </c>
      <c r="DX174" s="62">
        <f>IF('SERVIÇOS EXECUTADOS'!$F174=0,0,(COUNTIF('SERVIÇOS EXECUTADOS'!$I174:$DH174,DX$10)/'SERVIÇOS EXECUTADOS'!$F174*100))</f>
        <v>0</v>
      </c>
      <c r="DY174" s="62">
        <f>IF('SERVIÇOS EXECUTADOS'!$F174=0,0,(COUNTIF('SERVIÇOS EXECUTADOS'!$I174:$DH174,DY$10)/'SERVIÇOS EXECUTADOS'!$F174*100))</f>
        <v>0</v>
      </c>
      <c r="DZ174" s="62">
        <f>IF('SERVIÇOS EXECUTADOS'!$F174=0,0,(COUNTIF('SERVIÇOS EXECUTADOS'!$I174:$DH174,DZ$10)/'SERVIÇOS EXECUTADOS'!$F174*100))</f>
        <v>0</v>
      </c>
      <c r="EA174" s="62">
        <f>IF('SERVIÇOS EXECUTADOS'!$F174=0,0,(COUNTIF('SERVIÇOS EXECUTADOS'!$I174:$DH174,EA$10)/'SERVIÇOS EXECUTADOS'!$F174*100))</f>
        <v>0</v>
      </c>
      <c r="EB174" s="62">
        <f>IF('SERVIÇOS EXECUTADOS'!$F174=0,0,(COUNTIF('SERVIÇOS EXECUTADOS'!$I174:$DH174,EB$10)/'SERVIÇOS EXECUTADOS'!$F174*100))</f>
        <v>0</v>
      </c>
      <c r="EC174" s="62">
        <f>IF('SERVIÇOS EXECUTADOS'!$F174=0,0,(COUNTIF('SERVIÇOS EXECUTADOS'!$I174:$DH174,EC$10)/'SERVIÇOS EXECUTADOS'!$F174*100))</f>
        <v>0</v>
      </c>
      <c r="ED174" s="62">
        <f>IF('SERVIÇOS EXECUTADOS'!$F174=0,0,(COUNTIF('SERVIÇOS EXECUTADOS'!$I174:$DH174,ED$10)/'SERVIÇOS EXECUTADOS'!$F174*100))</f>
        <v>0</v>
      </c>
      <c r="EE174" s="62">
        <f>IF('SERVIÇOS EXECUTADOS'!$F174=0,0,(COUNTIF('SERVIÇOS EXECUTADOS'!$I174:$DH174,EE$10)/'SERVIÇOS EXECUTADOS'!$F174*100))</f>
        <v>0</v>
      </c>
      <c r="EF174" s="62">
        <f>IF('SERVIÇOS EXECUTADOS'!$F174=0,0,(COUNTIF('SERVIÇOS EXECUTADOS'!$I174:$DH174,EF$10)/'SERVIÇOS EXECUTADOS'!$F174*100))</f>
        <v>0</v>
      </c>
      <c r="EG174" s="62">
        <f>IF('SERVIÇOS EXECUTADOS'!$F174=0,0,(COUNTIF('SERVIÇOS EXECUTADOS'!$I174:$DH174,EG$10)/'SERVIÇOS EXECUTADOS'!$F174*100))</f>
        <v>0</v>
      </c>
      <c r="EH174" s="62">
        <f>IF('SERVIÇOS EXECUTADOS'!$F174=0,0,(COUNTIF('SERVIÇOS EXECUTADOS'!$I174:$DH174,EH$10)/'SERVIÇOS EXECUTADOS'!$F174*100))</f>
        <v>0</v>
      </c>
      <c r="EI174" s="62">
        <f>IF('SERVIÇOS EXECUTADOS'!$F174=0,0,(COUNTIF('SERVIÇOS EXECUTADOS'!$I174:$DH174,EI$10)/'SERVIÇOS EXECUTADOS'!$F174*100))</f>
        <v>0</v>
      </c>
      <c r="EJ174" s="62">
        <f>IF('SERVIÇOS EXECUTADOS'!$F174=0,0,(COUNTIF('SERVIÇOS EXECUTADOS'!$I174:$DH174,EJ$10)/'SERVIÇOS EXECUTADOS'!$F174*100))</f>
        <v>0</v>
      </c>
      <c r="EK174" s="62">
        <f>IF('SERVIÇOS EXECUTADOS'!$F174=0,0,(COUNTIF('SERVIÇOS EXECUTADOS'!$I174:$DH174,EK$10)/'SERVIÇOS EXECUTADOS'!$F174*100))</f>
        <v>0</v>
      </c>
      <c r="EL174" s="62">
        <f>IF('SERVIÇOS EXECUTADOS'!$F174=0,0,(COUNTIF('SERVIÇOS EXECUTADOS'!$I174:$DH174,EL$10)/'SERVIÇOS EXECUTADOS'!$F174*100))</f>
        <v>0</v>
      </c>
      <c r="EM174" s="62">
        <f>IF('SERVIÇOS EXECUTADOS'!$F174=0,0,(COUNTIF('SERVIÇOS EXECUTADOS'!$I174:$DH174,EM$10)/'SERVIÇOS EXECUTADOS'!$F174*100))</f>
        <v>0</v>
      </c>
      <c r="EN174" s="62">
        <f>IF('SERVIÇOS EXECUTADOS'!$F174=0,0,(COUNTIF('SERVIÇOS EXECUTADOS'!$I174:$DH174,EN$10)/'SERVIÇOS EXECUTADOS'!$F174*100))</f>
        <v>0</v>
      </c>
      <c r="EO174" s="62">
        <f>IF('SERVIÇOS EXECUTADOS'!$F174=0,0,(COUNTIF('SERVIÇOS EXECUTADOS'!$I174:$DH174,EO$10)/'SERVIÇOS EXECUTADOS'!$F174*100))</f>
        <v>0</v>
      </c>
      <c r="EP174" s="62">
        <f>IF('SERVIÇOS EXECUTADOS'!$F174=0,0,(COUNTIF('SERVIÇOS EXECUTADOS'!$I174:$DH174,EP$10)/'SERVIÇOS EXECUTADOS'!$F174*100))</f>
        <v>0</v>
      </c>
      <c r="EQ174" s="62">
        <f>IF('SERVIÇOS EXECUTADOS'!$F174=0,0,(COUNTIF('SERVIÇOS EXECUTADOS'!$I174:$DH174,EQ$10)/'SERVIÇOS EXECUTADOS'!$F174*100))</f>
        <v>0</v>
      </c>
      <c r="ER174" s="62">
        <f>IF('SERVIÇOS EXECUTADOS'!$F174=0,0,(COUNTIF('SERVIÇOS EXECUTADOS'!$I174:$DH174,ER$10)/'SERVIÇOS EXECUTADOS'!$F174*100))</f>
        <v>0</v>
      </c>
      <c r="ES174" s="62">
        <f>IF('SERVIÇOS EXECUTADOS'!$F174=0,0,(COUNTIF('SERVIÇOS EXECUTADOS'!$I174:$DH174,ES$10)/'SERVIÇOS EXECUTADOS'!$F174*100))</f>
        <v>0</v>
      </c>
      <c r="ET174" s="62">
        <f>IF('SERVIÇOS EXECUTADOS'!$F174=0,0,(COUNTIF('SERVIÇOS EXECUTADOS'!$I174:$DH174,ET$10)/'SERVIÇOS EXECUTADOS'!$F174*100))</f>
        <v>0</v>
      </c>
      <c r="EU174" s="62">
        <f>IF('SERVIÇOS EXECUTADOS'!$F174=0,0,(COUNTIF('SERVIÇOS EXECUTADOS'!$I174:$DH174,EU$10)/'SERVIÇOS EXECUTADOS'!$F174*100))</f>
        <v>0</v>
      </c>
      <c r="EV174" s="62">
        <f>IF('SERVIÇOS EXECUTADOS'!$F174=0,0,(COUNTIF('SERVIÇOS EXECUTADOS'!$I174:$DH174,EV$10)/'SERVIÇOS EXECUTADOS'!$F174*100))</f>
        <v>0</v>
      </c>
      <c r="EW174" s="62">
        <f>IF('SERVIÇOS EXECUTADOS'!$F174=0,0,(COUNTIF('SERVIÇOS EXECUTADOS'!$I174:$DH174,EW$10)/'SERVIÇOS EXECUTADOS'!$F174*100))</f>
        <v>0</v>
      </c>
    </row>
    <row r="175" spans="1:153" ht="12" customHeight="1" outlineLevel="2">
      <c r="A175" s="1"/>
      <c r="B175" s="197" t="s">
        <v>282</v>
      </c>
      <c r="C175" s="196" t="s">
        <v>283</v>
      </c>
      <c r="D175" s="486"/>
      <c r="E175" s="192">
        <f t="shared" si="60"/>
        <v>0</v>
      </c>
      <c r="F175" s="489"/>
      <c r="G175" s="271" t="s">
        <v>147</v>
      </c>
      <c r="H175" s="131">
        <f t="shared" si="68"/>
        <v>0</v>
      </c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59"/>
      <c r="BO175" s="59"/>
      <c r="BP175" s="59"/>
      <c r="BQ175" s="59"/>
      <c r="BR175" s="59"/>
      <c r="BS175" s="59"/>
      <c r="BT175" s="59"/>
      <c r="BU175" s="59"/>
      <c r="BV175" s="59"/>
      <c r="BW175" s="59"/>
      <c r="BX175" s="59"/>
      <c r="BY175" s="59"/>
      <c r="BZ175" s="59"/>
      <c r="CA175" s="59"/>
      <c r="CB175" s="59"/>
      <c r="CC175" s="59"/>
      <c r="CD175" s="59"/>
      <c r="CE175" s="59"/>
      <c r="CF175" s="59"/>
      <c r="CG175" s="59"/>
      <c r="CH175" s="59"/>
      <c r="CI175" s="59"/>
      <c r="CJ175" s="59"/>
      <c r="CK175" s="59"/>
      <c r="CL175" s="59"/>
      <c r="CM175" s="59"/>
      <c r="CN175" s="59"/>
      <c r="CO175" s="59"/>
      <c r="CP175" s="59"/>
      <c r="CQ175" s="59"/>
      <c r="CR175" s="59"/>
      <c r="CS175" s="59"/>
      <c r="CT175" s="59"/>
      <c r="CU175" s="59"/>
      <c r="CV175" s="59"/>
      <c r="CW175" s="59"/>
      <c r="CX175" s="59"/>
      <c r="CY175" s="59"/>
      <c r="CZ175" s="59"/>
      <c r="DA175" s="59"/>
      <c r="DB175" s="59"/>
      <c r="DC175" s="59"/>
      <c r="DD175" s="59"/>
      <c r="DE175" s="59"/>
      <c r="DF175" s="59"/>
      <c r="DG175" s="59"/>
      <c r="DH175" s="59"/>
      <c r="DI175" s="60">
        <f t="shared" si="74"/>
        <v>0</v>
      </c>
      <c r="DJ175" s="61">
        <f t="shared" si="75"/>
        <v>0</v>
      </c>
      <c r="DK175" s="61">
        <f t="shared" si="76"/>
        <v>0</v>
      </c>
      <c r="DL175" s="62">
        <f t="shared" si="77"/>
        <v>0</v>
      </c>
      <c r="DM175" s="62">
        <f t="shared" si="66"/>
        <v>0</v>
      </c>
      <c r="DN175" s="64" t="str">
        <f t="shared" si="78"/>
        <v/>
      </c>
      <c r="DO175" s="252" t="b">
        <f t="shared" si="61"/>
        <v>0</v>
      </c>
      <c r="DP175" s="188"/>
      <c r="DS175" s="62">
        <f>IF('SERVIÇOS EXECUTADOS'!$F175=0,0,(COUNTIF('SERVIÇOS EXECUTADOS'!$I175:$DH175,DS$10)/'SERVIÇOS EXECUTADOS'!$F175*100))</f>
        <v>0</v>
      </c>
      <c r="DT175" s="62">
        <f>IF('SERVIÇOS EXECUTADOS'!$F175=0,0,(COUNTIF('SERVIÇOS EXECUTADOS'!$I175:$DH175,DT$10)/'SERVIÇOS EXECUTADOS'!$F175*100))</f>
        <v>0</v>
      </c>
      <c r="DU175" s="62">
        <f>IF('SERVIÇOS EXECUTADOS'!$F175=0,0,(COUNTIF('SERVIÇOS EXECUTADOS'!$I175:$DH175,DU$10)/'SERVIÇOS EXECUTADOS'!$F175*100))</f>
        <v>0</v>
      </c>
      <c r="DV175" s="62">
        <f>IF('SERVIÇOS EXECUTADOS'!$F175=0,0,(COUNTIF('SERVIÇOS EXECUTADOS'!$I175:$DH175,DV$10)/'SERVIÇOS EXECUTADOS'!$F175*100))</f>
        <v>0</v>
      </c>
      <c r="DW175" s="62">
        <f>IF('SERVIÇOS EXECUTADOS'!$F175=0,0,(COUNTIF('SERVIÇOS EXECUTADOS'!$I175:$DH175,DW$10)/'SERVIÇOS EXECUTADOS'!$F175*100))</f>
        <v>0</v>
      </c>
      <c r="DX175" s="62">
        <f>IF('SERVIÇOS EXECUTADOS'!$F175=0,0,(COUNTIF('SERVIÇOS EXECUTADOS'!$I175:$DH175,DX$10)/'SERVIÇOS EXECUTADOS'!$F175*100))</f>
        <v>0</v>
      </c>
      <c r="DY175" s="62">
        <f>IF('SERVIÇOS EXECUTADOS'!$F175=0,0,(COUNTIF('SERVIÇOS EXECUTADOS'!$I175:$DH175,DY$10)/'SERVIÇOS EXECUTADOS'!$F175*100))</f>
        <v>0</v>
      </c>
      <c r="DZ175" s="62">
        <f>IF('SERVIÇOS EXECUTADOS'!$F175=0,0,(COUNTIF('SERVIÇOS EXECUTADOS'!$I175:$DH175,DZ$10)/'SERVIÇOS EXECUTADOS'!$F175*100))</f>
        <v>0</v>
      </c>
      <c r="EA175" s="62">
        <f>IF('SERVIÇOS EXECUTADOS'!$F175=0,0,(COUNTIF('SERVIÇOS EXECUTADOS'!$I175:$DH175,EA$10)/'SERVIÇOS EXECUTADOS'!$F175*100))</f>
        <v>0</v>
      </c>
      <c r="EB175" s="62">
        <f>IF('SERVIÇOS EXECUTADOS'!$F175=0,0,(COUNTIF('SERVIÇOS EXECUTADOS'!$I175:$DH175,EB$10)/'SERVIÇOS EXECUTADOS'!$F175*100))</f>
        <v>0</v>
      </c>
      <c r="EC175" s="62">
        <f>IF('SERVIÇOS EXECUTADOS'!$F175=0,0,(COUNTIF('SERVIÇOS EXECUTADOS'!$I175:$DH175,EC$10)/'SERVIÇOS EXECUTADOS'!$F175*100))</f>
        <v>0</v>
      </c>
      <c r="ED175" s="62">
        <f>IF('SERVIÇOS EXECUTADOS'!$F175=0,0,(COUNTIF('SERVIÇOS EXECUTADOS'!$I175:$DH175,ED$10)/'SERVIÇOS EXECUTADOS'!$F175*100))</f>
        <v>0</v>
      </c>
      <c r="EE175" s="62">
        <f>IF('SERVIÇOS EXECUTADOS'!$F175=0,0,(COUNTIF('SERVIÇOS EXECUTADOS'!$I175:$DH175,EE$10)/'SERVIÇOS EXECUTADOS'!$F175*100))</f>
        <v>0</v>
      </c>
      <c r="EF175" s="62">
        <f>IF('SERVIÇOS EXECUTADOS'!$F175=0,0,(COUNTIF('SERVIÇOS EXECUTADOS'!$I175:$DH175,EF$10)/'SERVIÇOS EXECUTADOS'!$F175*100))</f>
        <v>0</v>
      </c>
      <c r="EG175" s="62">
        <f>IF('SERVIÇOS EXECUTADOS'!$F175=0,0,(COUNTIF('SERVIÇOS EXECUTADOS'!$I175:$DH175,EG$10)/'SERVIÇOS EXECUTADOS'!$F175*100))</f>
        <v>0</v>
      </c>
      <c r="EH175" s="62">
        <f>IF('SERVIÇOS EXECUTADOS'!$F175=0,0,(COUNTIF('SERVIÇOS EXECUTADOS'!$I175:$DH175,EH$10)/'SERVIÇOS EXECUTADOS'!$F175*100))</f>
        <v>0</v>
      </c>
      <c r="EI175" s="62">
        <f>IF('SERVIÇOS EXECUTADOS'!$F175=0,0,(COUNTIF('SERVIÇOS EXECUTADOS'!$I175:$DH175,EI$10)/'SERVIÇOS EXECUTADOS'!$F175*100))</f>
        <v>0</v>
      </c>
      <c r="EJ175" s="62">
        <f>IF('SERVIÇOS EXECUTADOS'!$F175=0,0,(COUNTIF('SERVIÇOS EXECUTADOS'!$I175:$DH175,EJ$10)/'SERVIÇOS EXECUTADOS'!$F175*100))</f>
        <v>0</v>
      </c>
      <c r="EK175" s="62">
        <f>IF('SERVIÇOS EXECUTADOS'!$F175=0,0,(COUNTIF('SERVIÇOS EXECUTADOS'!$I175:$DH175,EK$10)/'SERVIÇOS EXECUTADOS'!$F175*100))</f>
        <v>0</v>
      </c>
      <c r="EL175" s="62">
        <f>IF('SERVIÇOS EXECUTADOS'!$F175=0,0,(COUNTIF('SERVIÇOS EXECUTADOS'!$I175:$DH175,EL$10)/'SERVIÇOS EXECUTADOS'!$F175*100))</f>
        <v>0</v>
      </c>
      <c r="EM175" s="62">
        <f>IF('SERVIÇOS EXECUTADOS'!$F175=0,0,(COUNTIF('SERVIÇOS EXECUTADOS'!$I175:$DH175,EM$10)/'SERVIÇOS EXECUTADOS'!$F175*100))</f>
        <v>0</v>
      </c>
      <c r="EN175" s="62">
        <f>IF('SERVIÇOS EXECUTADOS'!$F175=0,0,(COUNTIF('SERVIÇOS EXECUTADOS'!$I175:$DH175,EN$10)/'SERVIÇOS EXECUTADOS'!$F175*100))</f>
        <v>0</v>
      </c>
      <c r="EO175" s="62">
        <f>IF('SERVIÇOS EXECUTADOS'!$F175=0,0,(COUNTIF('SERVIÇOS EXECUTADOS'!$I175:$DH175,EO$10)/'SERVIÇOS EXECUTADOS'!$F175*100))</f>
        <v>0</v>
      </c>
      <c r="EP175" s="62">
        <f>IF('SERVIÇOS EXECUTADOS'!$F175=0,0,(COUNTIF('SERVIÇOS EXECUTADOS'!$I175:$DH175,EP$10)/'SERVIÇOS EXECUTADOS'!$F175*100))</f>
        <v>0</v>
      </c>
      <c r="EQ175" s="62">
        <f>IF('SERVIÇOS EXECUTADOS'!$F175=0,0,(COUNTIF('SERVIÇOS EXECUTADOS'!$I175:$DH175,EQ$10)/'SERVIÇOS EXECUTADOS'!$F175*100))</f>
        <v>0</v>
      </c>
      <c r="ER175" s="62">
        <f>IF('SERVIÇOS EXECUTADOS'!$F175=0,0,(COUNTIF('SERVIÇOS EXECUTADOS'!$I175:$DH175,ER$10)/'SERVIÇOS EXECUTADOS'!$F175*100))</f>
        <v>0</v>
      </c>
      <c r="ES175" s="62">
        <f>IF('SERVIÇOS EXECUTADOS'!$F175=0,0,(COUNTIF('SERVIÇOS EXECUTADOS'!$I175:$DH175,ES$10)/'SERVIÇOS EXECUTADOS'!$F175*100))</f>
        <v>0</v>
      </c>
      <c r="ET175" s="62">
        <f>IF('SERVIÇOS EXECUTADOS'!$F175=0,0,(COUNTIF('SERVIÇOS EXECUTADOS'!$I175:$DH175,ET$10)/'SERVIÇOS EXECUTADOS'!$F175*100))</f>
        <v>0</v>
      </c>
      <c r="EU175" s="62">
        <f>IF('SERVIÇOS EXECUTADOS'!$F175=0,0,(COUNTIF('SERVIÇOS EXECUTADOS'!$I175:$DH175,EU$10)/'SERVIÇOS EXECUTADOS'!$F175*100))</f>
        <v>0</v>
      </c>
      <c r="EV175" s="62">
        <f>IF('SERVIÇOS EXECUTADOS'!$F175=0,0,(COUNTIF('SERVIÇOS EXECUTADOS'!$I175:$DH175,EV$10)/'SERVIÇOS EXECUTADOS'!$F175*100))</f>
        <v>0</v>
      </c>
      <c r="EW175" s="62">
        <f>IF('SERVIÇOS EXECUTADOS'!$F175=0,0,(COUNTIF('SERVIÇOS EXECUTADOS'!$I175:$DH175,EW$10)/'SERVIÇOS EXECUTADOS'!$F175*100))</f>
        <v>0</v>
      </c>
    </row>
    <row r="176" spans="1:153" ht="12" customHeight="1" outlineLevel="2">
      <c r="A176" s="1"/>
      <c r="B176" s="197" t="s">
        <v>284</v>
      </c>
      <c r="C176" s="196" t="s">
        <v>285</v>
      </c>
      <c r="D176" s="486"/>
      <c r="E176" s="192">
        <f t="shared" si="60"/>
        <v>0</v>
      </c>
      <c r="F176" s="489"/>
      <c r="G176" s="271" t="s">
        <v>147</v>
      </c>
      <c r="H176" s="132">
        <f t="shared" si="68"/>
        <v>0</v>
      </c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  <c r="AZ176" s="59"/>
      <c r="BA176" s="59"/>
      <c r="BB176" s="59"/>
      <c r="BC176" s="59"/>
      <c r="BD176" s="59"/>
      <c r="BE176" s="59"/>
      <c r="BF176" s="59"/>
      <c r="BG176" s="59"/>
      <c r="BH176" s="59"/>
      <c r="BI176" s="59"/>
      <c r="BJ176" s="59"/>
      <c r="BK176" s="59"/>
      <c r="BL176" s="59"/>
      <c r="BM176" s="59"/>
      <c r="BN176" s="59"/>
      <c r="BO176" s="59"/>
      <c r="BP176" s="59"/>
      <c r="BQ176" s="59"/>
      <c r="BR176" s="59"/>
      <c r="BS176" s="59"/>
      <c r="BT176" s="59"/>
      <c r="BU176" s="59"/>
      <c r="BV176" s="59"/>
      <c r="BW176" s="59"/>
      <c r="BX176" s="59"/>
      <c r="BY176" s="59"/>
      <c r="BZ176" s="59"/>
      <c r="CA176" s="59"/>
      <c r="CB176" s="59"/>
      <c r="CC176" s="59"/>
      <c r="CD176" s="59"/>
      <c r="CE176" s="59"/>
      <c r="CF176" s="59"/>
      <c r="CG176" s="59"/>
      <c r="CH176" s="59"/>
      <c r="CI176" s="59"/>
      <c r="CJ176" s="59"/>
      <c r="CK176" s="59"/>
      <c r="CL176" s="59"/>
      <c r="CM176" s="59"/>
      <c r="CN176" s="59"/>
      <c r="CO176" s="59"/>
      <c r="CP176" s="59"/>
      <c r="CQ176" s="59"/>
      <c r="CR176" s="59"/>
      <c r="CS176" s="59"/>
      <c r="CT176" s="59"/>
      <c r="CU176" s="59"/>
      <c r="CV176" s="59"/>
      <c r="CW176" s="59"/>
      <c r="CX176" s="59"/>
      <c r="CY176" s="59"/>
      <c r="CZ176" s="59"/>
      <c r="DA176" s="59"/>
      <c r="DB176" s="59"/>
      <c r="DC176" s="59"/>
      <c r="DD176" s="59"/>
      <c r="DE176" s="59"/>
      <c r="DF176" s="59"/>
      <c r="DG176" s="59"/>
      <c r="DH176" s="59"/>
      <c r="DI176" s="60">
        <f t="shared" si="74"/>
        <v>0</v>
      </c>
      <c r="DJ176" s="61">
        <f t="shared" si="75"/>
        <v>0</v>
      </c>
      <c r="DK176" s="61">
        <f t="shared" si="76"/>
        <v>0</v>
      </c>
      <c r="DL176" s="62">
        <f t="shared" si="77"/>
        <v>0</v>
      </c>
      <c r="DM176" s="62">
        <f t="shared" si="66"/>
        <v>0</v>
      </c>
      <c r="DN176" s="64" t="str">
        <f t="shared" si="78"/>
        <v/>
      </c>
      <c r="DO176" s="252" t="b">
        <f t="shared" si="61"/>
        <v>0</v>
      </c>
      <c r="DP176" s="188"/>
      <c r="DS176" s="62">
        <f>IF('SERVIÇOS EXECUTADOS'!$F176=0,0,(COUNTIF('SERVIÇOS EXECUTADOS'!$I176:$DH176,DS$10)/'SERVIÇOS EXECUTADOS'!$F176*100))</f>
        <v>0</v>
      </c>
      <c r="DT176" s="62">
        <f>IF('SERVIÇOS EXECUTADOS'!$F176=0,0,(COUNTIF('SERVIÇOS EXECUTADOS'!$I176:$DH176,DT$10)/'SERVIÇOS EXECUTADOS'!$F176*100))</f>
        <v>0</v>
      </c>
      <c r="DU176" s="62">
        <f>IF('SERVIÇOS EXECUTADOS'!$F176=0,0,(COUNTIF('SERVIÇOS EXECUTADOS'!$I176:$DH176,DU$10)/'SERVIÇOS EXECUTADOS'!$F176*100))</f>
        <v>0</v>
      </c>
      <c r="DV176" s="62">
        <f>IF('SERVIÇOS EXECUTADOS'!$F176=0,0,(COUNTIF('SERVIÇOS EXECUTADOS'!$I176:$DH176,DV$10)/'SERVIÇOS EXECUTADOS'!$F176*100))</f>
        <v>0</v>
      </c>
      <c r="DW176" s="62">
        <f>IF('SERVIÇOS EXECUTADOS'!$F176=0,0,(COUNTIF('SERVIÇOS EXECUTADOS'!$I176:$DH176,DW$10)/'SERVIÇOS EXECUTADOS'!$F176*100))</f>
        <v>0</v>
      </c>
      <c r="DX176" s="62">
        <f>IF('SERVIÇOS EXECUTADOS'!$F176=0,0,(COUNTIF('SERVIÇOS EXECUTADOS'!$I176:$DH176,DX$10)/'SERVIÇOS EXECUTADOS'!$F176*100))</f>
        <v>0</v>
      </c>
      <c r="DY176" s="62">
        <f>IF('SERVIÇOS EXECUTADOS'!$F176=0,0,(COUNTIF('SERVIÇOS EXECUTADOS'!$I176:$DH176,DY$10)/'SERVIÇOS EXECUTADOS'!$F176*100))</f>
        <v>0</v>
      </c>
      <c r="DZ176" s="62">
        <f>IF('SERVIÇOS EXECUTADOS'!$F176=0,0,(COUNTIF('SERVIÇOS EXECUTADOS'!$I176:$DH176,DZ$10)/'SERVIÇOS EXECUTADOS'!$F176*100))</f>
        <v>0</v>
      </c>
      <c r="EA176" s="62">
        <f>IF('SERVIÇOS EXECUTADOS'!$F176=0,0,(COUNTIF('SERVIÇOS EXECUTADOS'!$I176:$DH176,EA$10)/'SERVIÇOS EXECUTADOS'!$F176*100))</f>
        <v>0</v>
      </c>
      <c r="EB176" s="62">
        <f>IF('SERVIÇOS EXECUTADOS'!$F176=0,0,(COUNTIF('SERVIÇOS EXECUTADOS'!$I176:$DH176,EB$10)/'SERVIÇOS EXECUTADOS'!$F176*100))</f>
        <v>0</v>
      </c>
      <c r="EC176" s="62">
        <f>IF('SERVIÇOS EXECUTADOS'!$F176=0,0,(COUNTIF('SERVIÇOS EXECUTADOS'!$I176:$DH176,EC$10)/'SERVIÇOS EXECUTADOS'!$F176*100))</f>
        <v>0</v>
      </c>
      <c r="ED176" s="62">
        <f>IF('SERVIÇOS EXECUTADOS'!$F176=0,0,(COUNTIF('SERVIÇOS EXECUTADOS'!$I176:$DH176,ED$10)/'SERVIÇOS EXECUTADOS'!$F176*100))</f>
        <v>0</v>
      </c>
      <c r="EE176" s="62">
        <f>IF('SERVIÇOS EXECUTADOS'!$F176=0,0,(COUNTIF('SERVIÇOS EXECUTADOS'!$I176:$DH176,EE$10)/'SERVIÇOS EXECUTADOS'!$F176*100))</f>
        <v>0</v>
      </c>
      <c r="EF176" s="62">
        <f>IF('SERVIÇOS EXECUTADOS'!$F176=0,0,(COUNTIF('SERVIÇOS EXECUTADOS'!$I176:$DH176,EF$10)/'SERVIÇOS EXECUTADOS'!$F176*100))</f>
        <v>0</v>
      </c>
      <c r="EG176" s="62">
        <f>IF('SERVIÇOS EXECUTADOS'!$F176=0,0,(COUNTIF('SERVIÇOS EXECUTADOS'!$I176:$DH176,EG$10)/'SERVIÇOS EXECUTADOS'!$F176*100))</f>
        <v>0</v>
      </c>
      <c r="EH176" s="62">
        <f>IF('SERVIÇOS EXECUTADOS'!$F176=0,0,(COUNTIF('SERVIÇOS EXECUTADOS'!$I176:$DH176,EH$10)/'SERVIÇOS EXECUTADOS'!$F176*100))</f>
        <v>0</v>
      </c>
      <c r="EI176" s="62">
        <f>IF('SERVIÇOS EXECUTADOS'!$F176=0,0,(COUNTIF('SERVIÇOS EXECUTADOS'!$I176:$DH176,EI$10)/'SERVIÇOS EXECUTADOS'!$F176*100))</f>
        <v>0</v>
      </c>
      <c r="EJ176" s="62">
        <f>IF('SERVIÇOS EXECUTADOS'!$F176=0,0,(COUNTIF('SERVIÇOS EXECUTADOS'!$I176:$DH176,EJ$10)/'SERVIÇOS EXECUTADOS'!$F176*100))</f>
        <v>0</v>
      </c>
      <c r="EK176" s="62">
        <f>IF('SERVIÇOS EXECUTADOS'!$F176=0,0,(COUNTIF('SERVIÇOS EXECUTADOS'!$I176:$DH176,EK$10)/'SERVIÇOS EXECUTADOS'!$F176*100))</f>
        <v>0</v>
      </c>
      <c r="EL176" s="62">
        <f>IF('SERVIÇOS EXECUTADOS'!$F176=0,0,(COUNTIF('SERVIÇOS EXECUTADOS'!$I176:$DH176,EL$10)/'SERVIÇOS EXECUTADOS'!$F176*100))</f>
        <v>0</v>
      </c>
      <c r="EM176" s="62">
        <f>IF('SERVIÇOS EXECUTADOS'!$F176=0,0,(COUNTIF('SERVIÇOS EXECUTADOS'!$I176:$DH176,EM$10)/'SERVIÇOS EXECUTADOS'!$F176*100))</f>
        <v>0</v>
      </c>
      <c r="EN176" s="62">
        <f>IF('SERVIÇOS EXECUTADOS'!$F176=0,0,(COUNTIF('SERVIÇOS EXECUTADOS'!$I176:$DH176,EN$10)/'SERVIÇOS EXECUTADOS'!$F176*100))</f>
        <v>0</v>
      </c>
      <c r="EO176" s="62">
        <f>IF('SERVIÇOS EXECUTADOS'!$F176=0,0,(COUNTIF('SERVIÇOS EXECUTADOS'!$I176:$DH176,EO$10)/'SERVIÇOS EXECUTADOS'!$F176*100))</f>
        <v>0</v>
      </c>
      <c r="EP176" s="62">
        <f>IF('SERVIÇOS EXECUTADOS'!$F176=0,0,(COUNTIF('SERVIÇOS EXECUTADOS'!$I176:$DH176,EP$10)/'SERVIÇOS EXECUTADOS'!$F176*100))</f>
        <v>0</v>
      </c>
      <c r="EQ176" s="62">
        <f>IF('SERVIÇOS EXECUTADOS'!$F176=0,0,(COUNTIF('SERVIÇOS EXECUTADOS'!$I176:$DH176,EQ$10)/'SERVIÇOS EXECUTADOS'!$F176*100))</f>
        <v>0</v>
      </c>
      <c r="ER176" s="62">
        <f>IF('SERVIÇOS EXECUTADOS'!$F176=0,0,(COUNTIF('SERVIÇOS EXECUTADOS'!$I176:$DH176,ER$10)/'SERVIÇOS EXECUTADOS'!$F176*100))</f>
        <v>0</v>
      </c>
      <c r="ES176" s="62">
        <f>IF('SERVIÇOS EXECUTADOS'!$F176=0,0,(COUNTIF('SERVIÇOS EXECUTADOS'!$I176:$DH176,ES$10)/'SERVIÇOS EXECUTADOS'!$F176*100))</f>
        <v>0</v>
      </c>
      <c r="ET176" s="62">
        <f>IF('SERVIÇOS EXECUTADOS'!$F176=0,0,(COUNTIF('SERVIÇOS EXECUTADOS'!$I176:$DH176,ET$10)/'SERVIÇOS EXECUTADOS'!$F176*100))</f>
        <v>0</v>
      </c>
      <c r="EU176" s="62">
        <f>IF('SERVIÇOS EXECUTADOS'!$F176=0,0,(COUNTIF('SERVIÇOS EXECUTADOS'!$I176:$DH176,EU$10)/'SERVIÇOS EXECUTADOS'!$F176*100))</f>
        <v>0</v>
      </c>
      <c r="EV176" s="62">
        <f>IF('SERVIÇOS EXECUTADOS'!$F176=0,0,(COUNTIF('SERVIÇOS EXECUTADOS'!$I176:$DH176,EV$10)/'SERVIÇOS EXECUTADOS'!$F176*100))</f>
        <v>0</v>
      </c>
      <c r="EW176" s="62">
        <f>IF('SERVIÇOS EXECUTADOS'!$F176=0,0,(COUNTIF('SERVIÇOS EXECUTADOS'!$I176:$DH176,EW$10)/'SERVIÇOS EXECUTADOS'!$F176*100))</f>
        <v>0</v>
      </c>
    </row>
    <row r="177" spans="1:153" ht="12" customHeight="1" outlineLevel="2">
      <c r="A177" s="1"/>
      <c r="B177" s="197" t="s">
        <v>286</v>
      </c>
      <c r="C177" s="196" t="s">
        <v>287</v>
      </c>
      <c r="D177" s="486"/>
      <c r="E177" s="192">
        <f t="shared" si="60"/>
        <v>0</v>
      </c>
      <c r="F177" s="489"/>
      <c r="G177" s="271" t="s">
        <v>147</v>
      </c>
      <c r="H177" s="131">
        <f t="shared" si="68"/>
        <v>0</v>
      </c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59"/>
      <c r="BA177" s="59"/>
      <c r="BB177" s="59"/>
      <c r="BC177" s="59"/>
      <c r="BD177" s="59"/>
      <c r="BE177" s="59"/>
      <c r="BF177" s="59"/>
      <c r="BG177" s="59"/>
      <c r="BH177" s="59"/>
      <c r="BI177" s="59"/>
      <c r="BJ177" s="59"/>
      <c r="BK177" s="59"/>
      <c r="BL177" s="59"/>
      <c r="BM177" s="59"/>
      <c r="BN177" s="59"/>
      <c r="BO177" s="59"/>
      <c r="BP177" s="59"/>
      <c r="BQ177" s="59"/>
      <c r="BR177" s="59"/>
      <c r="BS177" s="59"/>
      <c r="BT177" s="59"/>
      <c r="BU177" s="59"/>
      <c r="BV177" s="59"/>
      <c r="BW177" s="59"/>
      <c r="BX177" s="59"/>
      <c r="BY177" s="59"/>
      <c r="BZ177" s="59"/>
      <c r="CA177" s="59"/>
      <c r="CB177" s="59"/>
      <c r="CC177" s="59"/>
      <c r="CD177" s="59"/>
      <c r="CE177" s="59"/>
      <c r="CF177" s="59"/>
      <c r="CG177" s="59"/>
      <c r="CH177" s="59"/>
      <c r="CI177" s="59"/>
      <c r="CJ177" s="59"/>
      <c r="CK177" s="59"/>
      <c r="CL177" s="59"/>
      <c r="CM177" s="59"/>
      <c r="CN177" s="59"/>
      <c r="CO177" s="59"/>
      <c r="CP177" s="59"/>
      <c r="CQ177" s="59"/>
      <c r="CR177" s="59"/>
      <c r="CS177" s="59"/>
      <c r="CT177" s="59"/>
      <c r="CU177" s="59"/>
      <c r="CV177" s="59"/>
      <c r="CW177" s="59"/>
      <c r="CX177" s="59"/>
      <c r="CY177" s="59"/>
      <c r="CZ177" s="59"/>
      <c r="DA177" s="59"/>
      <c r="DB177" s="59"/>
      <c r="DC177" s="59"/>
      <c r="DD177" s="59"/>
      <c r="DE177" s="59"/>
      <c r="DF177" s="59"/>
      <c r="DG177" s="59"/>
      <c r="DH177" s="59"/>
      <c r="DI177" s="60">
        <f t="shared" si="74"/>
        <v>0</v>
      </c>
      <c r="DJ177" s="61">
        <f t="shared" si="75"/>
        <v>0</v>
      </c>
      <c r="DK177" s="61">
        <f t="shared" si="76"/>
        <v>0</v>
      </c>
      <c r="DL177" s="62">
        <f t="shared" si="77"/>
        <v>0</v>
      </c>
      <c r="DM177" s="62">
        <f t="shared" si="66"/>
        <v>0</v>
      </c>
      <c r="DN177" s="64" t="str">
        <f t="shared" si="78"/>
        <v/>
      </c>
      <c r="DO177" s="252" t="b">
        <f t="shared" si="61"/>
        <v>0</v>
      </c>
      <c r="DP177" s="188"/>
      <c r="DS177" s="62">
        <f>IF('SERVIÇOS EXECUTADOS'!$F177=0,0,(COUNTIF('SERVIÇOS EXECUTADOS'!$I177:$DH177,DS$10)/'SERVIÇOS EXECUTADOS'!$F177*100))</f>
        <v>0</v>
      </c>
      <c r="DT177" s="62">
        <f>IF('SERVIÇOS EXECUTADOS'!$F177=0,0,(COUNTIF('SERVIÇOS EXECUTADOS'!$I177:$DH177,DT$10)/'SERVIÇOS EXECUTADOS'!$F177*100))</f>
        <v>0</v>
      </c>
      <c r="DU177" s="62">
        <f>IF('SERVIÇOS EXECUTADOS'!$F177=0,0,(COUNTIF('SERVIÇOS EXECUTADOS'!$I177:$DH177,DU$10)/'SERVIÇOS EXECUTADOS'!$F177*100))</f>
        <v>0</v>
      </c>
      <c r="DV177" s="62">
        <f>IF('SERVIÇOS EXECUTADOS'!$F177=0,0,(COUNTIF('SERVIÇOS EXECUTADOS'!$I177:$DH177,DV$10)/'SERVIÇOS EXECUTADOS'!$F177*100))</f>
        <v>0</v>
      </c>
      <c r="DW177" s="62">
        <f>IF('SERVIÇOS EXECUTADOS'!$F177=0,0,(COUNTIF('SERVIÇOS EXECUTADOS'!$I177:$DH177,DW$10)/'SERVIÇOS EXECUTADOS'!$F177*100))</f>
        <v>0</v>
      </c>
      <c r="DX177" s="62">
        <f>IF('SERVIÇOS EXECUTADOS'!$F177=0,0,(COUNTIF('SERVIÇOS EXECUTADOS'!$I177:$DH177,DX$10)/'SERVIÇOS EXECUTADOS'!$F177*100))</f>
        <v>0</v>
      </c>
      <c r="DY177" s="62">
        <f>IF('SERVIÇOS EXECUTADOS'!$F177=0,0,(COUNTIF('SERVIÇOS EXECUTADOS'!$I177:$DH177,DY$10)/'SERVIÇOS EXECUTADOS'!$F177*100))</f>
        <v>0</v>
      </c>
      <c r="DZ177" s="62">
        <f>IF('SERVIÇOS EXECUTADOS'!$F177=0,0,(COUNTIF('SERVIÇOS EXECUTADOS'!$I177:$DH177,DZ$10)/'SERVIÇOS EXECUTADOS'!$F177*100))</f>
        <v>0</v>
      </c>
      <c r="EA177" s="62">
        <f>IF('SERVIÇOS EXECUTADOS'!$F177=0,0,(COUNTIF('SERVIÇOS EXECUTADOS'!$I177:$DH177,EA$10)/'SERVIÇOS EXECUTADOS'!$F177*100))</f>
        <v>0</v>
      </c>
      <c r="EB177" s="62">
        <f>IF('SERVIÇOS EXECUTADOS'!$F177=0,0,(COUNTIF('SERVIÇOS EXECUTADOS'!$I177:$DH177,EB$10)/'SERVIÇOS EXECUTADOS'!$F177*100))</f>
        <v>0</v>
      </c>
      <c r="EC177" s="62">
        <f>IF('SERVIÇOS EXECUTADOS'!$F177=0,0,(COUNTIF('SERVIÇOS EXECUTADOS'!$I177:$DH177,EC$10)/'SERVIÇOS EXECUTADOS'!$F177*100))</f>
        <v>0</v>
      </c>
      <c r="ED177" s="62">
        <f>IF('SERVIÇOS EXECUTADOS'!$F177=0,0,(COUNTIF('SERVIÇOS EXECUTADOS'!$I177:$DH177,ED$10)/'SERVIÇOS EXECUTADOS'!$F177*100))</f>
        <v>0</v>
      </c>
      <c r="EE177" s="62">
        <f>IF('SERVIÇOS EXECUTADOS'!$F177=0,0,(COUNTIF('SERVIÇOS EXECUTADOS'!$I177:$DH177,EE$10)/'SERVIÇOS EXECUTADOS'!$F177*100))</f>
        <v>0</v>
      </c>
      <c r="EF177" s="62">
        <f>IF('SERVIÇOS EXECUTADOS'!$F177=0,0,(COUNTIF('SERVIÇOS EXECUTADOS'!$I177:$DH177,EF$10)/'SERVIÇOS EXECUTADOS'!$F177*100))</f>
        <v>0</v>
      </c>
      <c r="EG177" s="62">
        <f>IF('SERVIÇOS EXECUTADOS'!$F177=0,0,(COUNTIF('SERVIÇOS EXECUTADOS'!$I177:$DH177,EG$10)/'SERVIÇOS EXECUTADOS'!$F177*100))</f>
        <v>0</v>
      </c>
      <c r="EH177" s="62">
        <f>IF('SERVIÇOS EXECUTADOS'!$F177=0,0,(COUNTIF('SERVIÇOS EXECUTADOS'!$I177:$DH177,EH$10)/'SERVIÇOS EXECUTADOS'!$F177*100))</f>
        <v>0</v>
      </c>
      <c r="EI177" s="62">
        <f>IF('SERVIÇOS EXECUTADOS'!$F177=0,0,(COUNTIF('SERVIÇOS EXECUTADOS'!$I177:$DH177,EI$10)/'SERVIÇOS EXECUTADOS'!$F177*100))</f>
        <v>0</v>
      </c>
      <c r="EJ177" s="62">
        <f>IF('SERVIÇOS EXECUTADOS'!$F177=0,0,(COUNTIF('SERVIÇOS EXECUTADOS'!$I177:$DH177,EJ$10)/'SERVIÇOS EXECUTADOS'!$F177*100))</f>
        <v>0</v>
      </c>
      <c r="EK177" s="62">
        <f>IF('SERVIÇOS EXECUTADOS'!$F177=0,0,(COUNTIF('SERVIÇOS EXECUTADOS'!$I177:$DH177,EK$10)/'SERVIÇOS EXECUTADOS'!$F177*100))</f>
        <v>0</v>
      </c>
      <c r="EL177" s="62">
        <f>IF('SERVIÇOS EXECUTADOS'!$F177=0,0,(COUNTIF('SERVIÇOS EXECUTADOS'!$I177:$DH177,EL$10)/'SERVIÇOS EXECUTADOS'!$F177*100))</f>
        <v>0</v>
      </c>
      <c r="EM177" s="62">
        <f>IF('SERVIÇOS EXECUTADOS'!$F177=0,0,(COUNTIF('SERVIÇOS EXECUTADOS'!$I177:$DH177,EM$10)/'SERVIÇOS EXECUTADOS'!$F177*100))</f>
        <v>0</v>
      </c>
      <c r="EN177" s="62">
        <f>IF('SERVIÇOS EXECUTADOS'!$F177=0,0,(COUNTIF('SERVIÇOS EXECUTADOS'!$I177:$DH177,EN$10)/'SERVIÇOS EXECUTADOS'!$F177*100))</f>
        <v>0</v>
      </c>
      <c r="EO177" s="62">
        <f>IF('SERVIÇOS EXECUTADOS'!$F177=0,0,(COUNTIF('SERVIÇOS EXECUTADOS'!$I177:$DH177,EO$10)/'SERVIÇOS EXECUTADOS'!$F177*100))</f>
        <v>0</v>
      </c>
      <c r="EP177" s="62">
        <f>IF('SERVIÇOS EXECUTADOS'!$F177=0,0,(COUNTIF('SERVIÇOS EXECUTADOS'!$I177:$DH177,EP$10)/'SERVIÇOS EXECUTADOS'!$F177*100))</f>
        <v>0</v>
      </c>
      <c r="EQ177" s="62">
        <f>IF('SERVIÇOS EXECUTADOS'!$F177=0,0,(COUNTIF('SERVIÇOS EXECUTADOS'!$I177:$DH177,EQ$10)/'SERVIÇOS EXECUTADOS'!$F177*100))</f>
        <v>0</v>
      </c>
      <c r="ER177" s="62">
        <f>IF('SERVIÇOS EXECUTADOS'!$F177=0,0,(COUNTIF('SERVIÇOS EXECUTADOS'!$I177:$DH177,ER$10)/'SERVIÇOS EXECUTADOS'!$F177*100))</f>
        <v>0</v>
      </c>
      <c r="ES177" s="62">
        <f>IF('SERVIÇOS EXECUTADOS'!$F177=0,0,(COUNTIF('SERVIÇOS EXECUTADOS'!$I177:$DH177,ES$10)/'SERVIÇOS EXECUTADOS'!$F177*100))</f>
        <v>0</v>
      </c>
      <c r="ET177" s="62">
        <f>IF('SERVIÇOS EXECUTADOS'!$F177=0,0,(COUNTIF('SERVIÇOS EXECUTADOS'!$I177:$DH177,ET$10)/'SERVIÇOS EXECUTADOS'!$F177*100))</f>
        <v>0</v>
      </c>
      <c r="EU177" s="62">
        <f>IF('SERVIÇOS EXECUTADOS'!$F177=0,0,(COUNTIF('SERVIÇOS EXECUTADOS'!$I177:$DH177,EU$10)/'SERVIÇOS EXECUTADOS'!$F177*100))</f>
        <v>0</v>
      </c>
      <c r="EV177" s="62">
        <f>IF('SERVIÇOS EXECUTADOS'!$F177=0,0,(COUNTIF('SERVIÇOS EXECUTADOS'!$I177:$DH177,EV$10)/'SERVIÇOS EXECUTADOS'!$F177*100))</f>
        <v>0</v>
      </c>
      <c r="EW177" s="62">
        <f>IF('SERVIÇOS EXECUTADOS'!$F177=0,0,(COUNTIF('SERVIÇOS EXECUTADOS'!$I177:$DH177,EW$10)/'SERVIÇOS EXECUTADOS'!$F177*100))</f>
        <v>0</v>
      </c>
    </row>
    <row r="178" spans="1:153" ht="12" customHeight="1" outlineLevel="2">
      <c r="A178" s="1"/>
      <c r="B178" s="197" t="s">
        <v>288</v>
      </c>
      <c r="C178" s="196" t="s">
        <v>289</v>
      </c>
      <c r="D178" s="486"/>
      <c r="E178" s="192">
        <f t="shared" si="60"/>
        <v>0</v>
      </c>
      <c r="F178" s="489"/>
      <c r="G178" s="271" t="s">
        <v>147</v>
      </c>
      <c r="H178" s="131">
        <f t="shared" si="68"/>
        <v>0</v>
      </c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/>
      <c r="BA178" s="59"/>
      <c r="BB178" s="59"/>
      <c r="BC178" s="59"/>
      <c r="BD178" s="59"/>
      <c r="BE178" s="59"/>
      <c r="BF178" s="59"/>
      <c r="BG178" s="59"/>
      <c r="BH178" s="59"/>
      <c r="BI178" s="59"/>
      <c r="BJ178" s="59"/>
      <c r="BK178" s="59"/>
      <c r="BL178" s="59"/>
      <c r="BM178" s="59"/>
      <c r="BN178" s="59"/>
      <c r="BO178" s="59"/>
      <c r="BP178" s="59"/>
      <c r="BQ178" s="59"/>
      <c r="BR178" s="59"/>
      <c r="BS178" s="59"/>
      <c r="BT178" s="59"/>
      <c r="BU178" s="59"/>
      <c r="BV178" s="59"/>
      <c r="BW178" s="59"/>
      <c r="BX178" s="59"/>
      <c r="BY178" s="59"/>
      <c r="BZ178" s="59"/>
      <c r="CA178" s="59"/>
      <c r="CB178" s="59"/>
      <c r="CC178" s="59"/>
      <c r="CD178" s="59"/>
      <c r="CE178" s="59"/>
      <c r="CF178" s="59"/>
      <c r="CG178" s="59"/>
      <c r="CH178" s="59"/>
      <c r="CI178" s="59"/>
      <c r="CJ178" s="59"/>
      <c r="CK178" s="59"/>
      <c r="CL178" s="59"/>
      <c r="CM178" s="59"/>
      <c r="CN178" s="59"/>
      <c r="CO178" s="59"/>
      <c r="CP178" s="59"/>
      <c r="CQ178" s="59"/>
      <c r="CR178" s="59"/>
      <c r="CS178" s="59"/>
      <c r="CT178" s="59"/>
      <c r="CU178" s="59"/>
      <c r="CV178" s="59"/>
      <c r="CW178" s="59"/>
      <c r="CX178" s="59"/>
      <c r="CY178" s="59"/>
      <c r="CZ178" s="59"/>
      <c r="DA178" s="59"/>
      <c r="DB178" s="59"/>
      <c r="DC178" s="59"/>
      <c r="DD178" s="59"/>
      <c r="DE178" s="59"/>
      <c r="DF178" s="59"/>
      <c r="DG178" s="59"/>
      <c r="DH178" s="59"/>
      <c r="DI178" s="60">
        <f t="shared" si="74"/>
        <v>0</v>
      </c>
      <c r="DJ178" s="61">
        <f t="shared" si="75"/>
        <v>0</v>
      </c>
      <c r="DK178" s="61">
        <f t="shared" si="76"/>
        <v>0</v>
      </c>
      <c r="DL178" s="62">
        <f t="shared" si="77"/>
        <v>0</v>
      </c>
      <c r="DM178" s="62">
        <f t="shared" si="66"/>
        <v>0</v>
      </c>
      <c r="DN178" s="64" t="str">
        <f t="shared" si="78"/>
        <v/>
      </c>
      <c r="DO178" s="252" t="b">
        <f t="shared" si="61"/>
        <v>0</v>
      </c>
      <c r="DP178" s="188"/>
      <c r="DS178" s="62">
        <f>IF('SERVIÇOS EXECUTADOS'!$F178=0,0,(COUNTIF('SERVIÇOS EXECUTADOS'!$I178:$DH178,DS$10)/'SERVIÇOS EXECUTADOS'!$F178*100))</f>
        <v>0</v>
      </c>
      <c r="DT178" s="62">
        <f>IF('SERVIÇOS EXECUTADOS'!$F178=0,0,(COUNTIF('SERVIÇOS EXECUTADOS'!$I178:$DH178,DT$10)/'SERVIÇOS EXECUTADOS'!$F178*100))</f>
        <v>0</v>
      </c>
      <c r="DU178" s="62">
        <f>IF('SERVIÇOS EXECUTADOS'!$F178=0,0,(COUNTIF('SERVIÇOS EXECUTADOS'!$I178:$DH178,DU$10)/'SERVIÇOS EXECUTADOS'!$F178*100))</f>
        <v>0</v>
      </c>
      <c r="DV178" s="62">
        <f>IF('SERVIÇOS EXECUTADOS'!$F178=0,0,(COUNTIF('SERVIÇOS EXECUTADOS'!$I178:$DH178,DV$10)/'SERVIÇOS EXECUTADOS'!$F178*100))</f>
        <v>0</v>
      </c>
      <c r="DW178" s="62">
        <f>IF('SERVIÇOS EXECUTADOS'!$F178=0,0,(COUNTIF('SERVIÇOS EXECUTADOS'!$I178:$DH178,DW$10)/'SERVIÇOS EXECUTADOS'!$F178*100))</f>
        <v>0</v>
      </c>
      <c r="DX178" s="62">
        <f>IF('SERVIÇOS EXECUTADOS'!$F178=0,0,(COUNTIF('SERVIÇOS EXECUTADOS'!$I178:$DH178,DX$10)/'SERVIÇOS EXECUTADOS'!$F178*100))</f>
        <v>0</v>
      </c>
      <c r="DY178" s="62">
        <f>IF('SERVIÇOS EXECUTADOS'!$F178=0,0,(COUNTIF('SERVIÇOS EXECUTADOS'!$I178:$DH178,DY$10)/'SERVIÇOS EXECUTADOS'!$F178*100))</f>
        <v>0</v>
      </c>
      <c r="DZ178" s="62">
        <f>IF('SERVIÇOS EXECUTADOS'!$F178=0,0,(COUNTIF('SERVIÇOS EXECUTADOS'!$I178:$DH178,DZ$10)/'SERVIÇOS EXECUTADOS'!$F178*100))</f>
        <v>0</v>
      </c>
      <c r="EA178" s="62">
        <f>IF('SERVIÇOS EXECUTADOS'!$F178=0,0,(COUNTIF('SERVIÇOS EXECUTADOS'!$I178:$DH178,EA$10)/'SERVIÇOS EXECUTADOS'!$F178*100))</f>
        <v>0</v>
      </c>
      <c r="EB178" s="62">
        <f>IF('SERVIÇOS EXECUTADOS'!$F178=0,0,(COUNTIF('SERVIÇOS EXECUTADOS'!$I178:$DH178,EB$10)/'SERVIÇOS EXECUTADOS'!$F178*100))</f>
        <v>0</v>
      </c>
      <c r="EC178" s="62">
        <f>IF('SERVIÇOS EXECUTADOS'!$F178=0,0,(COUNTIF('SERVIÇOS EXECUTADOS'!$I178:$DH178,EC$10)/'SERVIÇOS EXECUTADOS'!$F178*100))</f>
        <v>0</v>
      </c>
      <c r="ED178" s="62">
        <f>IF('SERVIÇOS EXECUTADOS'!$F178=0,0,(COUNTIF('SERVIÇOS EXECUTADOS'!$I178:$DH178,ED$10)/'SERVIÇOS EXECUTADOS'!$F178*100))</f>
        <v>0</v>
      </c>
      <c r="EE178" s="62">
        <f>IF('SERVIÇOS EXECUTADOS'!$F178=0,0,(COUNTIF('SERVIÇOS EXECUTADOS'!$I178:$DH178,EE$10)/'SERVIÇOS EXECUTADOS'!$F178*100))</f>
        <v>0</v>
      </c>
      <c r="EF178" s="62">
        <f>IF('SERVIÇOS EXECUTADOS'!$F178=0,0,(COUNTIF('SERVIÇOS EXECUTADOS'!$I178:$DH178,EF$10)/'SERVIÇOS EXECUTADOS'!$F178*100))</f>
        <v>0</v>
      </c>
      <c r="EG178" s="62">
        <f>IF('SERVIÇOS EXECUTADOS'!$F178=0,0,(COUNTIF('SERVIÇOS EXECUTADOS'!$I178:$DH178,EG$10)/'SERVIÇOS EXECUTADOS'!$F178*100))</f>
        <v>0</v>
      </c>
      <c r="EH178" s="62">
        <f>IF('SERVIÇOS EXECUTADOS'!$F178=0,0,(COUNTIF('SERVIÇOS EXECUTADOS'!$I178:$DH178,EH$10)/'SERVIÇOS EXECUTADOS'!$F178*100))</f>
        <v>0</v>
      </c>
      <c r="EI178" s="62">
        <f>IF('SERVIÇOS EXECUTADOS'!$F178=0,0,(COUNTIF('SERVIÇOS EXECUTADOS'!$I178:$DH178,EI$10)/'SERVIÇOS EXECUTADOS'!$F178*100))</f>
        <v>0</v>
      </c>
      <c r="EJ178" s="62">
        <f>IF('SERVIÇOS EXECUTADOS'!$F178=0,0,(COUNTIF('SERVIÇOS EXECUTADOS'!$I178:$DH178,EJ$10)/'SERVIÇOS EXECUTADOS'!$F178*100))</f>
        <v>0</v>
      </c>
      <c r="EK178" s="62">
        <f>IF('SERVIÇOS EXECUTADOS'!$F178=0,0,(COUNTIF('SERVIÇOS EXECUTADOS'!$I178:$DH178,EK$10)/'SERVIÇOS EXECUTADOS'!$F178*100))</f>
        <v>0</v>
      </c>
      <c r="EL178" s="62">
        <f>IF('SERVIÇOS EXECUTADOS'!$F178=0,0,(COUNTIF('SERVIÇOS EXECUTADOS'!$I178:$DH178,EL$10)/'SERVIÇOS EXECUTADOS'!$F178*100))</f>
        <v>0</v>
      </c>
      <c r="EM178" s="62">
        <f>IF('SERVIÇOS EXECUTADOS'!$F178=0,0,(COUNTIF('SERVIÇOS EXECUTADOS'!$I178:$DH178,EM$10)/'SERVIÇOS EXECUTADOS'!$F178*100))</f>
        <v>0</v>
      </c>
      <c r="EN178" s="62">
        <f>IF('SERVIÇOS EXECUTADOS'!$F178=0,0,(COUNTIF('SERVIÇOS EXECUTADOS'!$I178:$DH178,EN$10)/'SERVIÇOS EXECUTADOS'!$F178*100))</f>
        <v>0</v>
      </c>
      <c r="EO178" s="62">
        <f>IF('SERVIÇOS EXECUTADOS'!$F178=0,0,(COUNTIF('SERVIÇOS EXECUTADOS'!$I178:$DH178,EO$10)/'SERVIÇOS EXECUTADOS'!$F178*100))</f>
        <v>0</v>
      </c>
      <c r="EP178" s="62">
        <f>IF('SERVIÇOS EXECUTADOS'!$F178=0,0,(COUNTIF('SERVIÇOS EXECUTADOS'!$I178:$DH178,EP$10)/'SERVIÇOS EXECUTADOS'!$F178*100))</f>
        <v>0</v>
      </c>
      <c r="EQ178" s="62">
        <f>IF('SERVIÇOS EXECUTADOS'!$F178=0,0,(COUNTIF('SERVIÇOS EXECUTADOS'!$I178:$DH178,EQ$10)/'SERVIÇOS EXECUTADOS'!$F178*100))</f>
        <v>0</v>
      </c>
      <c r="ER178" s="62">
        <f>IF('SERVIÇOS EXECUTADOS'!$F178=0,0,(COUNTIF('SERVIÇOS EXECUTADOS'!$I178:$DH178,ER$10)/'SERVIÇOS EXECUTADOS'!$F178*100))</f>
        <v>0</v>
      </c>
      <c r="ES178" s="62">
        <f>IF('SERVIÇOS EXECUTADOS'!$F178=0,0,(COUNTIF('SERVIÇOS EXECUTADOS'!$I178:$DH178,ES$10)/'SERVIÇOS EXECUTADOS'!$F178*100))</f>
        <v>0</v>
      </c>
      <c r="ET178" s="62">
        <f>IF('SERVIÇOS EXECUTADOS'!$F178=0,0,(COUNTIF('SERVIÇOS EXECUTADOS'!$I178:$DH178,ET$10)/'SERVIÇOS EXECUTADOS'!$F178*100))</f>
        <v>0</v>
      </c>
      <c r="EU178" s="62">
        <f>IF('SERVIÇOS EXECUTADOS'!$F178=0,0,(COUNTIF('SERVIÇOS EXECUTADOS'!$I178:$DH178,EU$10)/'SERVIÇOS EXECUTADOS'!$F178*100))</f>
        <v>0</v>
      </c>
      <c r="EV178" s="62">
        <f>IF('SERVIÇOS EXECUTADOS'!$F178=0,0,(COUNTIF('SERVIÇOS EXECUTADOS'!$I178:$DH178,EV$10)/'SERVIÇOS EXECUTADOS'!$F178*100))</f>
        <v>0</v>
      </c>
      <c r="EW178" s="62">
        <f>IF('SERVIÇOS EXECUTADOS'!$F178=0,0,(COUNTIF('SERVIÇOS EXECUTADOS'!$I178:$DH178,EW$10)/'SERVIÇOS EXECUTADOS'!$F178*100))</f>
        <v>0</v>
      </c>
    </row>
    <row r="179" spans="1:153" ht="12" customHeight="1" outlineLevel="2">
      <c r="A179" s="1"/>
      <c r="B179" s="197" t="s">
        <v>290</v>
      </c>
      <c r="C179" s="196" t="s">
        <v>291</v>
      </c>
      <c r="D179" s="486"/>
      <c r="E179" s="192">
        <f t="shared" si="60"/>
        <v>0</v>
      </c>
      <c r="F179" s="489"/>
      <c r="G179" s="271" t="s">
        <v>147</v>
      </c>
      <c r="H179" s="131">
        <f t="shared" si="68"/>
        <v>0</v>
      </c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59"/>
      <c r="BA179" s="59"/>
      <c r="BB179" s="59"/>
      <c r="BC179" s="59"/>
      <c r="BD179" s="59"/>
      <c r="BE179" s="59"/>
      <c r="BF179" s="59"/>
      <c r="BG179" s="59"/>
      <c r="BH179" s="59"/>
      <c r="BI179" s="59"/>
      <c r="BJ179" s="59"/>
      <c r="BK179" s="59"/>
      <c r="BL179" s="59"/>
      <c r="BM179" s="59"/>
      <c r="BN179" s="59"/>
      <c r="BO179" s="59"/>
      <c r="BP179" s="59"/>
      <c r="BQ179" s="59"/>
      <c r="BR179" s="59"/>
      <c r="BS179" s="59"/>
      <c r="BT179" s="59"/>
      <c r="BU179" s="59"/>
      <c r="BV179" s="59"/>
      <c r="BW179" s="59"/>
      <c r="BX179" s="59"/>
      <c r="BY179" s="59"/>
      <c r="BZ179" s="59"/>
      <c r="CA179" s="59"/>
      <c r="CB179" s="59"/>
      <c r="CC179" s="59"/>
      <c r="CD179" s="59"/>
      <c r="CE179" s="59"/>
      <c r="CF179" s="59"/>
      <c r="CG179" s="59"/>
      <c r="CH179" s="59"/>
      <c r="CI179" s="59"/>
      <c r="CJ179" s="59"/>
      <c r="CK179" s="59"/>
      <c r="CL179" s="59"/>
      <c r="CM179" s="59"/>
      <c r="CN179" s="59"/>
      <c r="CO179" s="59"/>
      <c r="CP179" s="59"/>
      <c r="CQ179" s="59"/>
      <c r="CR179" s="59"/>
      <c r="CS179" s="59"/>
      <c r="CT179" s="59"/>
      <c r="CU179" s="59"/>
      <c r="CV179" s="59"/>
      <c r="CW179" s="59"/>
      <c r="CX179" s="59"/>
      <c r="CY179" s="59"/>
      <c r="CZ179" s="59"/>
      <c r="DA179" s="59"/>
      <c r="DB179" s="59"/>
      <c r="DC179" s="59"/>
      <c r="DD179" s="59"/>
      <c r="DE179" s="59"/>
      <c r="DF179" s="59"/>
      <c r="DG179" s="59"/>
      <c r="DH179" s="59"/>
      <c r="DI179" s="60">
        <f t="shared" si="74"/>
        <v>0</v>
      </c>
      <c r="DJ179" s="61">
        <f t="shared" si="75"/>
        <v>0</v>
      </c>
      <c r="DK179" s="61">
        <f t="shared" si="76"/>
        <v>0</v>
      </c>
      <c r="DL179" s="62">
        <f t="shared" si="77"/>
        <v>0</v>
      </c>
      <c r="DM179" s="62">
        <f t="shared" si="66"/>
        <v>0</v>
      </c>
      <c r="DN179" s="64" t="str">
        <f t="shared" si="78"/>
        <v/>
      </c>
      <c r="DO179" s="252" t="b">
        <f t="shared" si="61"/>
        <v>0</v>
      </c>
      <c r="DP179" s="188"/>
      <c r="DS179" s="62">
        <f>IF('SERVIÇOS EXECUTADOS'!$F179=0,0,(COUNTIF('SERVIÇOS EXECUTADOS'!$I179:$DH179,DS$10)/'SERVIÇOS EXECUTADOS'!$F179*100))</f>
        <v>0</v>
      </c>
      <c r="DT179" s="62">
        <f>IF('SERVIÇOS EXECUTADOS'!$F179=0,0,(COUNTIF('SERVIÇOS EXECUTADOS'!$I179:$DH179,DT$10)/'SERVIÇOS EXECUTADOS'!$F179*100))</f>
        <v>0</v>
      </c>
      <c r="DU179" s="62">
        <f>IF('SERVIÇOS EXECUTADOS'!$F179=0,0,(COUNTIF('SERVIÇOS EXECUTADOS'!$I179:$DH179,DU$10)/'SERVIÇOS EXECUTADOS'!$F179*100))</f>
        <v>0</v>
      </c>
      <c r="DV179" s="62">
        <f>IF('SERVIÇOS EXECUTADOS'!$F179=0,0,(COUNTIF('SERVIÇOS EXECUTADOS'!$I179:$DH179,DV$10)/'SERVIÇOS EXECUTADOS'!$F179*100))</f>
        <v>0</v>
      </c>
      <c r="DW179" s="62">
        <f>IF('SERVIÇOS EXECUTADOS'!$F179=0,0,(COUNTIF('SERVIÇOS EXECUTADOS'!$I179:$DH179,DW$10)/'SERVIÇOS EXECUTADOS'!$F179*100))</f>
        <v>0</v>
      </c>
      <c r="DX179" s="62">
        <f>IF('SERVIÇOS EXECUTADOS'!$F179=0,0,(COUNTIF('SERVIÇOS EXECUTADOS'!$I179:$DH179,DX$10)/'SERVIÇOS EXECUTADOS'!$F179*100))</f>
        <v>0</v>
      </c>
      <c r="DY179" s="62">
        <f>IF('SERVIÇOS EXECUTADOS'!$F179=0,0,(COUNTIF('SERVIÇOS EXECUTADOS'!$I179:$DH179,DY$10)/'SERVIÇOS EXECUTADOS'!$F179*100))</f>
        <v>0</v>
      </c>
      <c r="DZ179" s="62">
        <f>IF('SERVIÇOS EXECUTADOS'!$F179=0,0,(COUNTIF('SERVIÇOS EXECUTADOS'!$I179:$DH179,DZ$10)/'SERVIÇOS EXECUTADOS'!$F179*100))</f>
        <v>0</v>
      </c>
      <c r="EA179" s="62">
        <f>IF('SERVIÇOS EXECUTADOS'!$F179=0,0,(COUNTIF('SERVIÇOS EXECUTADOS'!$I179:$DH179,EA$10)/'SERVIÇOS EXECUTADOS'!$F179*100))</f>
        <v>0</v>
      </c>
      <c r="EB179" s="62">
        <f>IF('SERVIÇOS EXECUTADOS'!$F179=0,0,(COUNTIF('SERVIÇOS EXECUTADOS'!$I179:$DH179,EB$10)/'SERVIÇOS EXECUTADOS'!$F179*100))</f>
        <v>0</v>
      </c>
      <c r="EC179" s="62">
        <f>IF('SERVIÇOS EXECUTADOS'!$F179=0,0,(COUNTIF('SERVIÇOS EXECUTADOS'!$I179:$DH179,EC$10)/'SERVIÇOS EXECUTADOS'!$F179*100))</f>
        <v>0</v>
      </c>
      <c r="ED179" s="62">
        <f>IF('SERVIÇOS EXECUTADOS'!$F179=0,0,(COUNTIF('SERVIÇOS EXECUTADOS'!$I179:$DH179,ED$10)/'SERVIÇOS EXECUTADOS'!$F179*100))</f>
        <v>0</v>
      </c>
      <c r="EE179" s="62">
        <f>IF('SERVIÇOS EXECUTADOS'!$F179=0,0,(COUNTIF('SERVIÇOS EXECUTADOS'!$I179:$DH179,EE$10)/'SERVIÇOS EXECUTADOS'!$F179*100))</f>
        <v>0</v>
      </c>
      <c r="EF179" s="62">
        <f>IF('SERVIÇOS EXECUTADOS'!$F179=0,0,(COUNTIF('SERVIÇOS EXECUTADOS'!$I179:$DH179,EF$10)/'SERVIÇOS EXECUTADOS'!$F179*100))</f>
        <v>0</v>
      </c>
      <c r="EG179" s="62">
        <f>IF('SERVIÇOS EXECUTADOS'!$F179=0,0,(COUNTIF('SERVIÇOS EXECUTADOS'!$I179:$DH179,EG$10)/'SERVIÇOS EXECUTADOS'!$F179*100))</f>
        <v>0</v>
      </c>
      <c r="EH179" s="62">
        <f>IF('SERVIÇOS EXECUTADOS'!$F179=0,0,(COUNTIF('SERVIÇOS EXECUTADOS'!$I179:$DH179,EH$10)/'SERVIÇOS EXECUTADOS'!$F179*100))</f>
        <v>0</v>
      </c>
      <c r="EI179" s="62">
        <f>IF('SERVIÇOS EXECUTADOS'!$F179=0,0,(COUNTIF('SERVIÇOS EXECUTADOS'!$I179:$DH179,EI$10)/'SERVIÇOS EXECUTADOS'!$F179*100))</f>
        <v>0</v>
      </c>
      <c r="EJ179" s="62">
        <f>IF('SERVIÇOS EXECUTADOS'!$F179=0,0,(COUNTIF('SERVIÇOS EXECUTADOS'!$I179:$DH179,EJ$10)/'SERVIÇOS EXECUTADOS'!$F179*100))</f>
        <v>0</v>
      </c>
      <c r="EK179" s="62">
        <f>IF('SERVIÇOS EXECUTADOS'!$F179=0,0,(COUNTIF('SERVIÇOS EXECUTADOS'!$I179:$DH179,EK$10)/'SERVIÇOS EXECUTADOS'!$F179*100))</f>
        <v>0</v>
      </c>
      <c r="EL179" s="62">
        <f>IF('SERVIÇOS EXECUTADOS'!$F179=0,0,(COUNTIF('SERVIÇOS EXECUTADOS'!$I179:$DH179,EL$10)/'SERVIÇOS EXECUTADOS'!$F179*100))</f>
        <v>0</v>
      </c>
      <c r="EM179" s="62">
        <f>IF('SERVIÇOS EXECUTADOS'!$F179=0,0,(COUNTIF('SERVIÇOS EXECUTADOS'!$I179:$DH179,EM$10)/'SERVIÇOS EXECUTADOS'!$F179*100))</f>
        <v>0</v>
      </c>
      <c r="EN179" s="62">
        <f>IF('SERVIÇOS EXECUTADOS'!$F179=0,0,(COUNTIF('SERVIÇOS EXECUTADOS'!$I179:$DH179,EN$10)/'SERVIÇOS EXECUTADOS'!$F179*100))</f>
        <v>0</v>
      </c>
      <c r="EO179" s="62">
        <f>IF('SERVIÇOS EXECUTADOS'!$F179=0,0,(COUNTIF('SERVIÇOS EXECUTADOS'!$I179:$DH179,EO$10)/'SERVIÇOS EXECUTADOS'!$F179*100))</f>
        <v>0</v>
      </c>
      <c r="EP179" s="62">
        <f>IF('SERVIÇOS EXECUTADOS'!$F179=0,0,(COUNTIF('SERVIÇOS EXECUTADOS'!$I179:$DH179,EP$10)/'SERVIÇOS EXECUTADOS'!$F179*100))</f>
        <v>0</v>
      </c>
      <c r="EQ179" s="62">
        <f>IF('SERVIÇOS EXECUTADOS'!$F179=0,0,(COUNTIF('SERVIÇOS EXECUTADOS'!$I179:$DH179,EQ$10)/'SERVIÇOS EXECUTADOS'!$F179*100))</f>
        <v>0</v>
      </c>
      <c r="ER179" s="62">
        <f>IF('SERVIÇOS EXECUTADOS'!$F179=0,0,(COUNTIF('SERVIÇOS EXECUTADOS'!$I179:$DH179,ER$10)/'SERVIÇOS EXECUTADOS'!$F179*100))</f>
        <v>0</v>
      </c>
      <c r="ES179" s="62">
        <f>IF('SERVIÇOS EXECUTADOS'!$F179=0,0,(COUNTIF('SERVIÇOS EXECUTADOS'!$I179:$DH179,ES$10)/'SERVIÇOS EXECUTADOS'!$F179*100))</f>
        <v>0</v>
      </c>
      <c r="ET179" s="62">
        <f>IF('SERVIÇOS EXECUTADOS'!$F179=0,0,(COUNTIF('SERVIÇOS EXECUTADOS'!$I179:$DH179,ET$10)/'SERVIÇOS EXECUTADOS'!$F179*100))</f>
        <v>0</v>
      </c>
      <c r="EU179" s="62">
        <f>IF('SERVIÇOS EXECUTADOS'!$F179=0,0,(COUNTIF('SERVIÇOS EXECUTADOS'!$I179:$DH179,EU$10)/'SERVIÇOS EXECUTADOS'!$F179*100))</f>
        <v>0</v>
      </c>
      <c r="EV179" s="62">
        <f>IF('SERVIÇOS EXECUTADOS'!$F179=0,0,(COUNTIF('SERVIÇOS EXECUTADOS'!$I179:$DH179,EV$10)/'SERVIÇOS EXECUTADOS'!$F179*100))</f>
        <v>0</v>
      </c>
      <c r="EW179" s="62">
        <f>IF('SERVIÇOS EXECUTADOS'!$F179=0,0,(COUNTIF('SERVIÇOS EXECUTADOS'!$I179:$DH179,EW$10)/'SERVIÇOS EXECUTADOS'!$F179*100))</f>
        <v>0</v>
      </c>
    </row>
    <row r="180" spans="1:153" ht="12" customHeight="1" outlineLevel="2">
      <c r="A180" s="1"/>
      <c r="B180" s="197" t="s">
        <v>292</v>
      </c>
      <c r="C180" s="196" t="s">
        <v>293</v>
      </c>
      <c r="D180" s="486"/>
      <c r="E180" s="192">
        <f t="shared" si="60"/>
        <v>0</v>
      </c>
      <c r="F180" s="489"/>
      <c r="G180" s="271" t="s">
        <v>147</v>
      </c>
      <c r="H180" s="132">
        <f t="shared" si="68"/>
        <v>0</v>
      </c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/>
      <c r="BA180" s="59"/>
      <c r="BB180" s="59"/>
      <c r="BC180" s="59"/>
      <c r="BD180" s="59"/>
      <c r="BE180" s="59"/>
      <c r="BF180" s="59"/>
      <c r="BG180" s="59"/>
      <c r="BH180" s="59"/>
      <c r="BI180" s="59"/>
      <c r="BJ180" s="59"/>
      <c r="BK180" s="59"/>
      <c r="BL180" s="59"/>
      <c r="BM180" s="59"/>
      <c r="BN180" s="59"/>
      <c r="BO180" s="59"/>
      <c r="BP180" s="59"/>
      <c r="BQ180" s="59"/>
      <c r="BR180" s="59"/>
      <c r="BS180" s="59"/>
      <c r="BT180" s="59"/>
      <c r="BU180" s="59"/>
      <c r="BV180" s="59"/>
      <c r="BW180" s="59"/>
      <c r="BX180" s="59"/>
      <c r="BY180" s="59"/>
      <c r="BZ180" s="59"/>
      <c r="CA180" s="59"/>
      <c r="CB180" s="59"/>
      <c r="CC180" s="59"/>
      <c r="CD180" s="59"/>
      <c r="CE180" s="59"/>
      <c r="CF180" s="59"/>
      <c r="CG180" s="59"/>
      <c r="CH180" s="59"/>
      <c r="CI180" s="59"/>
      <c r="CJ180" s="59"/>
      <c r="CK180" s="59"/>
      <c r="CL180" s="59"/>
      <c r="CM180" s="59"/>
      <c r="CN180" s="59"/>
      <c r="CO180" s="59"/>
      <c r="CP180" s="59"/>
      <c r="CQ180" s="59"/>
      <c r="CR180" s="59"/>
      <c r="CS180" s="59"/>
      <c r="CT180" s="59"/>
      <c r="CU180" s="59"/>
      <c r="CV180" s="59"/>
      <c r="CW180" s="59"/>
      <c r="CX180" s="59"/>
      <c r="CY180" s="59"/>
      <c r="CZ180" s="59"/>
      <c r="DA180" s="59"/>
      <c r="DB180" s="59"/>
      <c r="DC180" s="59"/>
      <c r="DD180" s="59"/>
      <c r="DE180" s="59"/>
      <c r="DF180" s="59"/>
      <c r="DG180" s="59"/>
      <c r="DH180" s="59"/>
      <c r="DI180" s="60">
        <f t="shared" si="74"/>
        <v>0</v>
      </c>
      <c r="DJ180" s="61">
        <f t="shared" si="75"/>
        <v>0</v>
      </c>
      <c r="DK180" s="61">
        <f t="shared" si="76"/>
        <v>0</v>
      </c>
      <c r="DL180" s="62">
        <f t="shared" si="77"/>
        <v>0</v>
      </c>
      <c r="DM180" s="62">
        <f t="shared" si="66"/>
        <v>0</v>
      </c>
      <c r="DN180" s="64" t="str">
        <f t="shared" si="78"/>
        <v/>
      </c>
      <c r="DO180" s="252" t="b">
        <f t="shared" si="61"/>
        <v>0</v>
      </c>
      <c r="DP180" s="188"/>
      <c r="DS180" s="62">
        <f>IF('SERVIÇOS EXECUTADOS'!$F180=0,0,(COUNTIF('SERVIÇOS EXECUTADOS'!$I180:$DH180,DS$10)/'SERVIÇOS EXECUTADOS'!$F180*100))</f>
        <v>0</v>
      </c>
      <c r="DT180" s="62">
        <f>IF('SERVIÇOS EXECUTADOS'!$F180=0,0,(COUNTIF('SERVIÇOS EXECUTADOS'!$I180:$DH180,DT$10)/'SERVIÇOS EXECUTADOS'!$F180*100))</f>
        <v>0</v>
      </c>
      <c r="DU180" s="62">
        <f>IF('SERVIÇOS EXECUTADOS'!$F180=0,0,(COUNTIF('SERVIÇOS EXECUTADOS'!$I180:$DH180,DU$10)/'SERVIÇOS EXECUTADOS'!$F180*100))</f>
        <v>0</v>
      </c>
      <c r="DV180" s="62">
        <f>IF('SERVIÇOS EXECUTADOS'!$F180=0,0,(COUNTIF('SERVIÇOS EXECUTADOS'!$I180:$DH180,DV$10)/'SERVIÇOS EXECUTADOS'!$F180*100))</f>
        <v>0</v>
      </c>
      <c r="DW180" s="62">
        <f>IF('SERVIÇOS EXECUTADOS'!$F180=0,0,(COUNTIF('SERVIÇOS EXECUTADOS'!$I180:$DH180,DW$10)/'SERVIÇOS EXECUTADOS'!$F180*100))</f>
        <v>0</v>
      </c>
      <c r="DX180" s="62">
        <f>IF('SERVIÇOS EXECUTADOS'!$F180=0,0,(COUNTIF('SERVIÇOS EXECUTADOS'!$I180:$DH180,DX$10)/'SERVIÇOS EXECUTADOS'!$F180*100))</f>
        <v>0</v>
      </c>
      <c r="DY180" s="62">
        <f>IF('SERVIÇOS EXECUTADOS'!$F180=0,0,(COUNTIF('SERVIÇOS EXECUTADOS'!$I180:$DH180,DY$10)/'SERVIÇOS EXECUTADOS'!$F180*100))</f>
        <v>0</v>
      </c>
      <c r="DZ180" s="62">
        <f>IF('SERVIÇOS EXECUTADOS'!$F180=0,0,(COUNTIF('SERVIÇOS EXECUTADOS'!$I180:$DH180,DZ$10)/'SERVIÇOS EXECUTADOS'!$F180*100))</f>
        <v>0</v>
      </c>
      <c r="EA180" s="62">
        <f>IF('SERVIÇOS EXECUTADOS'!$F180=0,0,(COUNTIF('SERVIÇOS EXECUTADOS'!$I180:$DH180,EA$10)/'SERVIÇOS EXECUTADOS'!$F180*100))</f>
        <v>0</v>
      </c>
      <c r="EB180" s="62">
        <f>IF('SERVIÇOS EXECUTADOS'!$F180=0,0,(COUNTIF('SERVIÇOS EXECUTADOS'!$I180:$DH180,EB$10)/'SERVIÇOS EXECUTADOS'!$F180*100))</f>
        <v>0</v>
      </c>
      <c r="EC180" s="62">
        <f>IF('SERVIÇOS EXECUTADOS'!$F180=0,0,(COUNTIF('SERVIÇOS EXECUTADOS'!$I180:$DH180,EC$10)/'SERVIÇOS EXECUTADOS'!$F180*100))</f>
        <v>0</v>
      </c>
      <c r="ED180" s="62">
        <f>IF('SERVIÇOS EXECUTADOS'!$F180=0,0,(COUNTIF('SERVIÇOS EXECUTADOS'!$I180:$DH180,ED$10)/'SERVIÇOS EXECUTADOS'!$F180*100))</f>
        <v>0</v>
      </c>
      <c r="EE180" s="62">
        <f>IF('SERVIÇOS EXECUTADOS'!$F180=0,0,(COUNTIF('SERVIÇOS EXECUTADOS'!$I180:$DH180,EE$10)/'SERVIÇOS EXECUTADOS'!$F180*100))</f>
        <v>0</v>
      </c>
      <c r="EF180" s="62">
        <f>IF('SERVIÇOS EXECUTADOS'!$F180=0,0,(COUNTIF('SERVIÇOS EXECUTADOS'!$I180:$DH180,EF$10)/'SERVIÇOS EXECUTADOS'!$F180*100))</f>
        <v>0</v>
      </c>
      <c r="EG180" s="62">
        <f>IF('SERVIÇOS EXECUTADOS'!$F180=0,0,(COUNTIF('SERVIÇOS EXECUTADOS'!$I180:$DH180,EG$10)/'SERVIÇOS EXECUTADOS'!$F180*100))</f>
        <v>0</v>
      </c>
      <c r="EH180" s="62">
        <f>IF('SERVIÇOS EXECUTADOS'!$F180=0,0,(COUNTIF('SERVIÇOS EXECUTADOS'!$I180:$DH180,EH$10)/'SERVIÇOS EXECUTADOS'!$F180*100))</f>
        <v>0</v>
      </c>
      <c r="EI180" s="62">
        <f>IF('SERVIÇOS EXECUTADOS'!$F180=0,0,(COUNTIF('SERVIÇOS EXECUTADOS'!$I180:$DH180,EI$10)/'SERVIÇOS EXECUTADOS'!$F180*100))</f>
        <v>0</v>
      </c>
      <c r="EJ180" s="62">
        <f>IF('SERVIÇOS EXECUTADOS'!$F180=0,0,(COUNTIF('SERVIÇOS EXECUTADOS'!$I180:$DH180,EJ$10)/'SERVIÇOS EXECUTADOS'!$F180*100))</f>
        <v>0</v>
      </c>
      <c r="EK180" s="62">
        <f>IF('SERVIÇOS EXECUTADOS'!$F180=0,0,(COUNTIF('SERVIÇOS EXECUTADOS'!$I180:$DH180,EK$10)/'SERVIÇOS EXECUTADOS'!$F180*100))</f>
        <v>0</v>
      </c>
      <c r="EL180" s="62">
        <f>IF('SERVIÇOS EXECUTADOS'!$F180=0,0,(COUNTIF('SERVIÇOS EXECUTADOS'!$I180:$DH180,EL$10)/'SERVIÇOS EXECUTADOS'!$F180*100))</f>
        <v>0</v>
      </c>
      <c r="EM180" s="62">
        <f>IF('SERVIÇOS EXECUTADOS'!$F180=0,0,(COUNTIF('SERVIÇOS EXECUTADOS'!$I180:$DH180,EM$10)/'SERVIÇOS EXECUTADOS'!$F180*100))</f>
        <v>0</v>
      </c>
      <c r="EN180" s="62">
        <f>IF('SERVIÇOS EXECUTADOS'!$F180=0,0,(COUNTIF('SERVIÇOS EXECUTADOS'!$I180:$DH180,EN$10)/'SERVIÇOS EXECUTADOS'!$F180*100))</f>
        <v>0</v>
      </c>
      <c r="EO180" s="62">
        <f>IF('SERVIÇOS EXECUTADOS'!$F180=0,0,(COUNTIF('SERVIÇOS EXECUTADOS'!$I180:$DH180,EO$10)/'SERVIÇOS EXECUTADOS'!$F180*100))</f>
        <v>0</v>
      </c>
      <c r="EP180" s="62">
        <f>IF('SERVIÇOS EXECUTADOS'!$F180=0,0,(COUNTIF('SERVIÇOS EXECUTADOS'!$I180:$DH180,EP$10)/'SERVIÇOS EXECUTADOS'!$F180*100))</f>
        <v>0</v>
      </c>
      <c r="EQ180" s="62">
        <f>IF('SERVIÇOS EXECUTADOS'!$F180=0,0,(COUNTIF('SERVIÇOS EXECUTADOS'!$I180:$DH180,EQ$10)/'SERVIÇOS EXECUTADOS'!$F180*100))</f>
        <v>0</v>
      </c>
      <c r="ER180" s="62">
        <f>IF('SERVIÇOS EXECUTADOS'!$F180=0,0,(COUNTIF('SERVIÇOS EXECUTADOS'!$I180:$DH180,ER$10)/'SERVIÇOS EXECUTADOS'!$F180*100))</f>
        <v>0</v>
      </c>
      <c r="ES180" s="62">
        <f>IF('SERVIÇOS EXECUTADOS'!$F180=0,0,(COUNTIF('SERVIÇOS EXECUTADOS'!$I180:$DH180,ES$10)/'SERVIÇOS EXECUTADOS'!$F180*100))</f>
        <v>0</v>
      </c>
      <c r="ET180" s="62">
        <f>IF('SERVIÇOS EXECUTADOS'!$F180=0,0,(COUNTIF('SERVIÇOS EXECUTADOS'!$I180:$DH180,ET$10)/'SERVIÇOS EXECUTADOS'!$F180*100))</f>
        <v>0</v>
      </c>
      <c r="EU180" s="62">
        <f>IF('SERVIÇOS EXECUTADOS'!$F180=0,0,(COUNTIF('SERVIÇOS EXECUTADOS'!$I180:$DH180,EU$10)/'SERVIÇOS EXECUTADOS'!$F180*100))</f>
        <v>0</v>
      </c>
      <c r="EV180" s="62">
        <f>IF('SERVIÇOS EXECUTADOS'!$F180=0,0,(COUNTIF('SERVIÇOS EXECUTADOS'!$I180:$DH180,EV$10)/'SERVIÇOS EXECUTADOS'!$F180*100))</f>
        <v>0</v>
      </c>
      <c r="EW180" s="62">
        <f>IF('SERVIÇOS EXECUTADOS'!$F180=0,0,(COUNTIF('SERVIÇOS EXECUTADOS'!$I180:$DH180,EW$10)/'SERVIÇOS EXECUTADOS'!$F180*100))</f>
        <v>0</v>
      </c>
    </row>
    <row r="181" spans="1:153" ht="12" customHeight="1" outlineLevel="2">
      <c r="A181" s="1"/>
      <c r="B181" s="197" t="s">
        <v>294</v>
      </c>
      <c r="C181" s="196" t="s">
        <v>295</v>
      </c>
      <c r="D181" s="486"/>
      <c r="E181" s="192">
        <f t="shared" si="60"/>
        <v>0</v>
      </c>
      <c r="F181" s="489"/>
      <c r="G181" s="271" t="s">
        <v>147</v>
      </c>
      <c r="H181" s="131">
        <f t="shared" si="68"/>
        <v>0</v>
      </c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  <c r="CU181" s="59"/>
      <c r="CV181" s="59"/>
      <c r="CW181" s="59"/>
      <c r="CX181" s="59"/>
      <c r="CY181" s="59"/>
      <c r="CZ181" s="59"/>
      <c r="DA181" s="59"/>
      <c r="DB181" s="59"/>
      <c r="DC181" s="59"/>
      <c r="DD181" s="59"/>
      <c r="DE181" s="59"/>
      <c r="DF181" s="59"/>
      <c r="DG181" s="59"/>
      <c r="DH181" s="59"/>
      <c r="DI181" s="60">
        <f t="shared" si="74"/>
        <v>0</v>
      </c>
      <c r="DJ181" s="61">
        <f t="shared" si="75"/>
        <v>0</v>
      </c>
      <c r="DK181" s="61">
        <f t="shared" si="76"/>
        <v>0</v>
      </c>
      <c r="DL181" s="62">
        <f t="shared" si="77"/>
        <v>0</v>
      </c>
      <c r="DM181" s="62">
        <f t="shared" si="66"/>
        <v>0</v>
      </c>
      <c r="DN181" s="64" t="str">
        <f t="shared" si="78"/>
        <v/>
      </c>
      <c r="DO181" s="252" t="b">
        <f t="shared" si="61"/>
        <v>0</v>
      </c>
      <c r="DP181" s="188"/>
      <c r="DS181" s="62">
        <f>IF('SERVIÇOS EXECUTADOS'!$F181=0,0,(COUNTIF('SERVIÇOS EXECUTADOS'!$I181:$DH181,DS$10)/'SERVIÇOS EXECUTADOS'!$F181*100))</f>
        <v>0</v>
      </c>
      <c r="DT181" s="62">
        <f>IF('SERVIÇOS EXECUTADOS'!$F181=0,0,(COUNTIF('SERVIÇOS EXECUTADOS'!$I181:$DH181,DT$10)/'SERVIÇOS EXECUTADOS'!$F181*100))</f>
        <v>0</v>
      </c>
      <c r="DU181" s="62">
        <f>IF('SERVIÇOS EXECUTADOS'!$F181=0,0,(COUNTIF('SERVIÇOS EXECUTADOS'!$I181:$DH181,DU$10)/'SERVIÇOS EXECUTADOS'!$F181*100))</f>
        <v>0</v>
      </c>
      <c r="DV181" s="62">
        <f>IF('SERVIÇOS EXECUTADOS'!$F181=0,0,(COUNTIF('SERVIÇOS EXECUTADOS'!$I181:$DH181,DV$10)/'SERVIÇOS EXECUTADOS'!$F181*100))</f>
        <v>0</v>
      </c>
      <c r="DW181" s="62">
        <f>IF('SERVIÇOS EXECUTADOS'!$F181=0,0,(COUNTIF('SERVIÇOS EXECUTADOS'!$I181:$DH181,DW$10)/'SERVIÇOS EXECUTADOS'!$F181*100))</f>
        <v>0</v>
      </c>
      <c r="DX181" s="62">
        <f>IF('SERVIÇOS EXECUTADOS'!$F181=0,0,(COUNTIF('SERVIÇOS EXECUTADOS'!$I181:$DH181,DX$10)/'SERVIÇOS EXECUTADOS'!$F181*100))</f>
        <v>0</v>
      </c>
      <c r="DY181" s="62">
        <f>IF('SERVIÇOS EXECUTADOS'!$F181=0,0,(COUNTIF('SERVIÇOS EXECUTADOS'!$I181:$DH181,DY$10)/'SERVIÇOS EXECUTADOS'!$F181*100))</f>
        <v>0</v>
      </c>
      <c r="DZ181" s="62">
        <f>IF('SERVIÇOS EXECUTADOS'!$F181=0,0,(COUNTIF('SERVIÇOS EXECUTADOS'!$I181:$DH181,DZ$10)/'SERVIÇOS EXECUTADOS'!$F181*100))</f>
        <v>0</v>
      </c>
      <c r="EA181" s="62">
        <f>IF('SERVIÇOS EXECUTADOS'!$F181=0,0,(COUNTIF('SERVIÇOS EXECUTADOS'!$I181:$DH181,EA$10)/'SERVIÇOS EXECUTADOS'!$F181*100))</f>
        <v>0</v>
      </c>
      <c r="EB181" s="62">
        <f>IF('SERVIÇOS EXECUTADOS'!$F181=0,0,(COUNTIF('SERVIÇOS EXECUTADOS'!$I181:$DH181,EB$10)/'SERVIÇOS EXECUTADOS'!$F181*100))</f>
        <v>0</v>
      </c>
      <c r="EC181" s="62">
        <f>IF('SERVIÇOS EXECUTADOS'!$F181=0,0,(COUNTIF('SERVIÇOS EXECUTADOS'!$I181:$DH181,EC$10)/'SERVIÇOS EXECUTADOS'!$F181*100))</f>
        <v>0</v>
      </c>
      <c r="ED181" s="62">
        <f>IF('SERVIÇOS EXECUTADOS'!$F181=0,0,(COUNTIF('SERVIÇOS EXECUTADOS'!$I181:$DH181,ED$10)/'SERVIÇOS EXECUTADOS'!$F181*100))</f>
        <v>0</v>
      </c>
      <c r="EE181" s="62">
        <f>IF('SERVIÇOS EXECUTADOS'!$F181=0,0,(COUNTIF('SERVIÇOS EXECUTADOS'!$I181:$DH181,EE$10)/'SERVIÇOS EXECUTADOS'!$F181*100))</f>
        <v>0</v>
      </c>
      <c r="EF181" s="62">
        <f>IF('SERVIÇOS EXECUTADOS'!$F181=0,0,(COUNTIF('SERVIÇOS EXECUTADOS'!$I181:$DH181,EF$10)/'SERVIÇOS EXECUTADOS'!$F181*100))</f>
        <v>0</v>
      </c>
      <c r="EG181" s="62">
        <f>IF('SERVIÇOS EXECUTADOS'!$F181=0,0,(COUNTIF('SERVIÇOS EXECUTADOS'!$I181:$DH181,EG$10)/'SERVIÇOS EXECUTADOS'!$F181*100))</f>
        <v>0</v>
      </c>
      <c r="EH181" s="62">
        <f>IF('SERVIÇOS EXECUTADOS'!$F181=0,0,(COUNTIF('SERVIÇOS EXECUTADOS'!$I181:$DH181,EH$10)/'SERVIÇOS EXECUTADOS'!$F181*100))</f>
        <v>0</v>
      </c>
      <c r="EI181" s="62">
        <f>IF('SERVIÇOS EXECUTADOS'!$F181=0,0,(COUNTIF('SERVIÇOS EXECUTADOS'!$I181:$DH181,EI$10)/'SERVIÇOS EXECUTADOS'!$F181*100))</f>
        <v>0</v>
      </c>
      <c r="EJ181" s="62">
        <f>IF('SERVIÇOS EXECUTADOS'!$F181=0,0,(COUNTIF('SERVIÇOS EXECUTADOS'!$I181:$DH181,EJ$10)/'SERVIÇOS EXECUTADOS'!$F181*100))</f>
        <v>0</v>
      </c>
      <c r="EK181" s="62">
        <f>IF('SERVIÇOS EXECUTADOS'!$F181=0,0,(COUNTIF('SERVIÇOS EXECUTADOS'!$I181:$DH181,EK$10)/'SERVIÇOS EXECUTADOS'!$F181*100))</f>
        <v>0</v>
      </c>
      <c r="EL181" s="62">
        <f>IF('SERVIÇOS EXECUTADOS'!$F181=0,0,(COUNTIF('SERVIÇOS EXECUTADOS'!$I181:$DH181,EL$10)/'SERVIÇOS EXECUTADOS'!$F181*100))</f>
        <v>0</v>
      </c>
      <c r="EM181" s="62">
        <f>IF('SERVIÇOS EXECUTADOS'!$F181=0,0,(COUNTIF('SERVIÇOS EXECUTADOS'!$I181:$DH181,EM$10)/'SERVIÇOS EXECUTADOS'!$F181*100))</f>
        <v>0</v>
      </c>
      <c r="EN181" s="62">
        <f>IF('SERVIÇOS EXECUTADOS'!$F181=0,0,(COUNTIF('SERVIÇOS EXECUTADOS'!$I181:$DH181,EN$10)/'SERVIÇOS EXECUTADOS'!$F181*100))</f>
        <v>0</v>
      </c>
      <c r="EO181" s="62">
        <f>IF('SERVIÇOS EXECUTADOS'!$F181=0,0,(COUNTIF('SERVIÇOS EXECUTADOS'!$I181:$DH181,EO$10)/'SERVIÇOS EXECUTADOS'!$F181*100))</f>
        <v>0</v>
      </c>
      <c r="EP181" s="62">
        <f>IF('SERVIÇOS EXECUTADOS'!$F181=0,0,(COUNTIF('SERVIÇOS EXECUTADOS'!$I181:$DH181,EP$10)/'SERVIÇOS EXECUTADOS'!$F181*100))</f>
        <v>0</v>
      </c>
      <c r="EQ181" s="62">
        <f>IF('SERVIÇOS EXECUTADOS'!$F181=0,0,(COUNTIF('SERVIÇOS EXECUTADOS'!$I181:$DH181,EQ$10)/'SERVIÇOS EXECUTADOS'!$F181*100))</f>
        <v>0</v>
      </c>
      <c r="ER181" s="62">
        <f>IF('SERVIÇOS EXECUTADOS'!$F181=0,0,(COUNTIF('SERVIÇOS EXECUTADOS'!$I181:$DH181,ER$10)/'SERVIÇOS EXECUTADOS'!$F181*100))</f>
        <v>0</v>
      </c>
      <c r="ES181" s="62">
        <f>IF('SERVIÇOS EXECUTADOS'!$F181=0,0,(COUNTIF('SERVIÇOS EXECUTADOS'!$I181:$DH181,ES$10)/'SERVIÇOS EXECUTADOS'!$F181*100))</f>
        <v>0</v>
      </c>
      <c r="ET181" s="62">
        <f>IF('SERVIÇOS EXECUTADOS'!$F181=0,0,(COUNTIF('SERVIÇOS EXECUTADOS'!$I181:$DH181,ET$10)/'SERVIÇOS EXECUTADOS'!$F181*100))</f>
        <v>0</v>
      </c>
      <c r="EU181" s="62">
        <f>IF('SERVIÇOS EXECUTADOS'!$F181=0,0,(COUNTIF('SERVIÇOS EXECUTADOS'!$I181:$DH181,EU$10)/'SERVIÇOS EXECUTADOS'!$F181*100))</f>
        <v>0</v>
      </c>
      <c r="EV181" s="62">
        <f>IF('SERVIÇOS EXECUTADOS'!$F181=0,0,(COUNTIF('SERVIÇOS EXECUTADOS'!$I181:$DH181,EV$10)/'SERVIÇOS EXECUTADOS'!$F181*100))</f>
        <v>0</v>
      </c>
      <c r="EW181" s="62">
        <f>IF('SERVIÇOS EXECUTADOS'!$F181=0,0,(COUNTIF('SERVIÇOS EXECUTADOS'!$I181:$DH181,EW$10)/'SERVIÇOS EXECUTADOS'!$F181*100))</f>
        <v>0</v>
      </c>
    </row>
    <row r="182" spans="1:153" ht="12" customHeight="1" outlineLevel="2">
      <c r="A182" s="1"/>
      <c r="B182" s="197" t="s">
        <v>296</v>
      </c>
      <c r="C182" s="196" t="s">
        <v>297</v>
      </c>
      <c r="D182" s="486"/>
      <c r="E182" s="192">
        <f t="shared" si="60"/>
        <v>0</v>
      </c>
      <c r="F182" s="489"/>
      <c r="G182" s="271" t="s">
        <v>147</v>
      </c>
      <c r="H182" s="131">
        <f t="shared" si="68"/>
        <v>0</v>
      </c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9"/>
      <c r="BS182" s="59"/>
      <c r="BT182" s="59"/>
      <c r="BU182" s="59"/>
      <c r="BV182" s="59"/>
      <c r="BW182" s="59"/>
      <c r="BX182" s="59"/>
      <c r="BY182" s="59"/>
      <c r="BZ182" s="59"/>
      <c r="CA182" s="59"/>
      <c r="CB182" s="59"/>
      <c r="CC182" s="59"/>
      <c r="CD182" s="59"/>
      <c r="CE182" s="59"/>
      <c r="CF182" s="59"/>
      <c r="CG182" s="59"/>
      <c r="CH182" s="59"/>
      <c r="CI182" s="59"/>
      <c r="CJ182" s="59"/>
      <c r="CK182" s="59"/>
      <c r="CL182" s="59"/>
      <c r="CM182" s="59"/>
      <c r="CN182" s="59"/>
      <c r="CO182" s="59"/>
      <c r="CP182" s="59"/>
      <c r="CQ182" s="59"/>
      <c r="CR182" s="59"/>
      <c r="CS182" s="59"/>
      <c r="CT182" s="59"/>
      <c r="CU182" s="59"/>
      <c r="CV182" s="59"/>
      <c r="CW182" s="59"/>
      <c r="CX182" s="59"/>
      <c r="CY182" s="59"/>
      <c r="CZ182" s="59"/>
      <c r="DA182" s="59"/>
      <c r="DB182" s="59"/>
      <c r="DC182" s="59"/>
      <c r="DD182" s="59"/>
      <c r="DE182" s="59"/>
      <c r="DF182" s="59"/>
      <c r="DG182" s="59"/>
      <c r="DH182" s="59"/>
      <c r="DI182" s="60">
        <f t="shared" si="74"/>
        <v>0</v>
      </c>
      <c r="DJ182" s="61">
        <f t="shared" si="75"/>
        <v>0</v>
      </c>
      <c r="DK182" s="61">
        <f t="shared" si="76"/>
        <v>0</v>
      </c>
      <c r="DL182" s="62">
        <f t="shared" si="77"/>
        <v>0</v>
      </c>
      <c r="DM182" s="62">
        <f t="shared" si="66"/>
        <v>0</v>
      </c>
      <c r="DN182" s="64" t="str">
        <f t="shared" si="78"/>
        <v/>
      </c>
      <c r="DO182" s="252" t="b">
        <f t="shared" si="61"/>
        <v>0</v>
      </c>
      <c r="DP182" s="188"/>
      <c r="DS182" s="62">
        <f>IF('SERVIÇOS EXECUTADOS'!$F182=0,0,(COUNTIF('SERVIÇOS EXECUTADOS'!$I182:$DH182,DS$10)/'SERVIÇOS EXECUTADOS'!$F182*100))</f>
        <v>0</v>
      </c>
      <c r="DT182" s="62">
        <f>IF('SERVIÇOS EXECUTADOS'!$F182=0,0,(COUNTIF('SERVIÇOS EXECUTADOS'!$I182:$DH182,DT$10)/'SERVIÇOS EXECUTADOS'!$F182*100))</f>
        <v>0</v>
      </c>
      <c r="DU182" s="62">
        <f>IF('SERVIÇOS EXECUTADOS'!$F182=0,0,(COUNTIF('SERVIÇOS EXECUTADOS'!$I182:$DH182,DU$10)/'SERVIÇOS EXECUTADOS'!$F182*100))</f>
        <v>0</v>
      </c>
      <c r="DV182" s="62">
        <f>IF('SERVIÇOS EXECUTADOS'!$F182=0,0,(COUNTIF('SERVIÇOS EXECUTADOS'!$I182:$DH182,DV$10)/'SERVIÇOS EXECUTADOS'!$F182*100))</f>
        <v>0</v>
      </c>
      <c r="DW182" s="62">
        <f>IF('SERVIÇOS EXECUTADOS'!$F182=0,0,(COUNTIF('SERVIÇOS EXECUTADOS'!$I182:$DH182,DW$10)/'SERVIÇOS EXECUTADOS'!$F182*100))</f>
        <v>0</v>
      </c>
      <c r="DX182" s="62">
        <f>IF('SERVIÇOS EXECUTADOS'!$F182=0,0,(COUNTIF('SERVIÇOS EXECUTADOS'!$I182:$DH182,DX$10)/'SERVIÇOS EXECUTADOS'!$F182*100))</f>
        <v>0</v>
      </c>
      <c r="DY182" s="62">
        <f>IF('SERVIÇOS EXECUTADOS'!$F182=0,0,(COUNTIF('SERVIÇOS EXECUTADOS'!$I182:$DH182,DY$10)/'SERVIÇOS EXECUTADOS'!$F182*100))</f>
        <v>0</v>
      </c>
      <c r="DZ182" s="62">
        <f>IF('SERVIÇOS EXECUTADOS'!$F182=0,0,(COUNTIF('SERVIÇOS EXECUTADOS'!$I182:$DH182,DZ$10)/'SERVIÇOS EXECUTADOS'!$F182*100))</f>
        <v>0</v>
      </c>
      <c r="EA182" s="62">
        <f>IF('SERVIÇOS EXECUTADOS'!$F182=0,0,(COUNTIF('SERVIÇOS EXECUTADOS'!$I182:$DH182,EA$10)/'SERVIÇOS EXECUTADOS'!$F182*100))</f>
        <v>0</v>
      </c>
      <c r="EB182" s="62">
        <f>IF('SERVIÇOS EXECUTADOS'!$F182=0,0,(COUNTIF('SERVIÇOS EXECUTADOS'!$I182:$DH182,EB$10)/'SERVIÇOS EXECUTADOS'!$F182*100))</f>
        <v>0</v>
      </c>
      <c r="EC182" s="62">
        <f>IF('SERVIÇOS EXECUTADOS'!$F182=0,0,(COUNTIF('SERVIÇOS EXECUTADOS'!$I182:$DH182,EC$10)/'SERVIÇOS EXECUTADOS'!$F182*100))</f>
        <v>0</v>
      </c>
      <c r="ED182" s="62">
        <f>IF('SERVIÇOS EXECUTADOS'!$F182=0,0,(COUNTIF('SERVIÇOS EXECUTADOS'!$I182:$DH182,ED$10)/'SERVIÇOS EXECUTADOS'!$F182*100))</f>
        <v>0</v>
      </c>
      <c r="EE182" s="62">
        <f>IF('SERVIÇOS EXECUTADOS'!$F182=0,0,(COUNTIF('SERVIÇOS EXECUTADOS'!$I182:$DH182,EE$10)/'SERVIÇOS EXECUTADOS'!$F182*100))</f>
        <v>0</v>
      </c>
      <c r="EF182" s="62">
        <f>IF('SERVIÇOS EXECUTADOS'!$F182=0,0,(COUNTIF('SERVIÇOS EXECUTADOS'!$I182:$DH182,EF$10)/'SERVIÇOS EXECUTADOS'!$F182*100))</f>
        <v>0</v>
      </c>
      <c r="EG182" s="62">
        <f>IF('SERVIÇOS EXECUTADOS'!$F182=0,0,(COUNTIF('SERVIÇOS EXECUTADOS'!$I182:$DH182,EG$10)/'SERVIÇOS EXECUTADOS'!$F182*100))</f>
        <v>0</v>
      </c>
      <c r="EH182" s="62">
        <f>IF('SERVIÇOS EXECUTADOS'!$F182=0,0,(COUNTIF('SERVIÇOS EXECUTADOS'!$I182:$DH182,EH$10)/'SERVIÇOS EXECUTADOS'!$F182*100))</f>
        <v>0</v>
      </c>
      <c r="EI182" s="62">
        <f>IF('SERVIÇOS EXECUTADOS'!$F182=0,0,(COUNTIF('SERVIÇOS EXECUTADOS'!$I182:$DH182,EI$10)/'SERVIÇOS EXECUTADOS'!$F182*100))</f>
        <v>0</v>
      </c>
      <c r="EJ182" s="62">
        <f>IF('SERVIÇOS EXECUTADOS'!$F182=0,0,(COUNTIF('SERVIÇOS EXECUTADOS'!$I182:$DH182,EJ$10)/'SERVIÇOS EXECUTADOS'!$F182*100))</f>
        <v>0</v>
      </c>
      <c r="EK182" s="62">
        <f>IF('SERVIÇOS EXECUTADOS'!$F182=0,0,(COUNTIF('SERVIÇOS EXECUTADOS'!$I182:$DH182,EK$10)/'SERVIÇOS EXECUTADOS'!$F182*100))</f>
        <v>0</v>
      </c>
      <c r="EL182" s="62">
        <f>IF('SERVIÇOS EXECUTADOS'!$F182=0,0,(COUNTIF('SERVIÇOS EXECUTADOS'!$I182:$DH182,EL$10)/'SERVIÇOS EXECUTADOS'!$F182*100))</f>
        <v>0</v>
      </c>
      <c r="EM182" s="62">
        <f>IF('SERVIÇOS EXECUTADOS'!$F182=0,0,(COUNTIF('SERVIÇOS EXECUTADOS'!$I182:$DH182,EM$10)/'SERVIÇOS EXECUTADOS'!$F182*100))</f>
        <v>0</v>
      </c>
      <c r="EN182" s="62">
        <f>IF('SERVIÇOS EXECUTADOS'!$F182=0,0,(COUNTIF('SERVIÇOS EXECUTADOS'!$I182:$DH182,EN$10)/'SERVIÇOS EXECUTADOS'!$F182*100))</f>
        <v>0</v>
      </c>
      <c r="EO182" s="62">
        <f>IF('SERVIÇOS EXECUTADOS'!$F182=0,0,(COUNTIF('SERVIÇOS EXECUTADOS'!$I182:$DH182,EO$10)/'SERVIÇOS EXECUTADOS'!$F182*100))</f>
        <v>0</v>
      </c>
      <c r="EP182" s="62">
        <f>IF('SERVIÇOS EXECUTADOS'!$F182=0,0,(COUNTIF('SERVIÇOS EXECUTADOS'!$I182:$DH182,EP$10)/'SERVIÇOS EXECUTADOS'!$F182*100))</f>
        <v>0</v>
      </c>
      <c r="EQ182" s="62">
        <f>IF('SERVIÇOS EXECUTADOS'!$F182=0,0,(COUNTIF('SERVIÇOS EXECUTADOS'!$I182:$DH182,EQ$10)/'SERVIÇOS EXECUTADOS'!$F182*100))</f>
        <v>0</v>
      </c>
      <c r="ER182" s="62">
        <f>IF('SERVIÇOS EXECUTADOS'!$F182=0,0,(COUNTIF('SERVIÇOS EXECUTADOS'!$I182:$DH182,ER$10)/'SERVIÇOS EXECUTADOS'!$F182*100))</f>
        <v>0</v>
      </c>
      <c r="ES182" s="62">
        <f>IF('SERVIÇOS EXECUTADOS'!$F182=0,0,(COUNTIF('SERVIÇOS EXECUTADOS'!$I182:$DH182,ES$10)/'SERVIÇOS EXECUTADOS'!$F182*100))</f>
        <v>0</v>
      </c>
      <c r="ET182" s="62">
        <f>IF('SERVIÇOS EXECUTADOS'!$F182=0,0,(COUNTIF('SERVIÇOS EXECUTADOS'!$I182:$DH182,ET$10)/'SERVIÇOS EXECUTADOS'!$F182*100))</f>
        <v>0</v>
      </c>
      <c r="EU182" s="62">
        <f>IF('SERVIÇOS EXECUTADOS'!$F182=0,0,(COUNTIF('SERVIÇOS EXECUTADOS'!$I182:$DH182,EU$10)/'SERVIÇOS EXECUTADOS'!$F182*100))</f>
        <v>0</v>
      </c>
      <c r="EV182" s="62">
        <f>IF('SERVIÇOS EXECUTADOS'!$F182=0,0,(COUNTIF('SERVIÇOS EXECUTADOS'!$I182:$DH182,EV$10)/'SERVIÇOS EXECUTADOS'!$F182*100))</f>
        <v>0</v>
      </c>
      <c r="EW182" s="62">
        <f>IF('SERVIÇOS EXECUTADOS'!$F182=0,0,(COUNTIF('SERVIÇOS EXECUTADOS'!$I182:$DH182,EW$10)/'SERVIÇOS EXECUTADOS'!$F182*100))</f>
        <v>0</v>
      </c>
    </row>
    <row r="183" spans="1:153" ht="12" customHeight="1" outlineLevel="2">
      <c r="A183" s="1"/>
      <c r="B183" s="197" t="s">
        <v>298</v>
      </c>
      <c r="C183" s="196" t="s">
        <v>299</v>
      </c>
      <c r="D183" s="486"/>
      <c r="E183" s="192">
        <f t="shared" si="60"/>
        <v>0</v>
      </c>
      <c r="F183" s="489"/>
      <c r="G183" s="271" t="s">
        <v>147</v>
      </c>
      <c r="H183" s="132">
        <f t="shared" si="68"/>
        <v>0</v>
      </c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9"/>
      <c r="BS183" s="59"/>
      <c r="BT183" s="59"/>
      <c r="BU183" s="59"/>
      <c r="BV183" s="59"/>
      <c r="BW183" s="59"/>
      <c r="BX183" s="59"/>
      <c r="BY183" s="59"/>
      <c r="BZ183" s="59"/>
      <c r="CA183" s="59"/>
      <c r="CB183" s="59"/>
      <c r="CC183" s="59"/>
      <c r="CD183" s="59"/>
      <c r="CE183" s="59"/>
      <c r="CF183" s="59"/>
      <c r="CG183" s="59"/>
      <c r="CH183" s="59"/>
      <c r="CI183" s="59"/>
      <c r="CJ183" s="59"/>
      <c r="CK183" s="59"/>
      <c r="CL183" s="59"/>
      <c r="CM183" s="59"/>
      <c r="CN183" s="59"/>
      <c r="CO183" s="59"/>
      <c r="CP183" s="59"/>
      <c r="CQ183" s="59"/>
      <c r="CR183" s="59"/>
      <c r="CS183" s="59"/>
      <c r="CT183" s="59"/>
      <c r="CU183" s="59"/>
      <c r="CV183" s="59"/>
      <c r="CW183" s="59"/>
      <c r="CX183" s="59"/>
      <c r="CY183" s="59"/>
      <c r="CZ183" s="59"/>
      <c r="DA183" s="59"/>
      <c r="DB183" s="59"/>
      <c r="DC183" s="59"/>
      <c r="DD183" s="59"/>
      <c r="DE183" s="59"/>
      <c r="DF183" s="59"/>
      <c r="DG183" s="59"/>
      <c r="DH183" s="59"/>
      <c r="DI183" s="60">
        <f t="shared" si="74"/>
        <v>0</v>
      </c>
      <c r="DJ183" s="61">
        <f t="shared" si="75"/>
        <v>0</v>
      </c>
      <c r="DK183" s="61">
        <f t="shared" si="76"/>
        <v>0</v>
      </c>
      <c r="DL183" s="62">
        <f t="shared" si="77"/>
        <v>0</v>
      </c>
      <c r="DM183" s="62">
        <f t="shared" si="66"/>
        <v>0</v>
      </c>
      <c r="DN183" s="64" t="str">
        <f t="shared" si="78"/>
        <v/>
      </c>
      <c r="DO183" s="252" t="b">
        <f t="shared" si="61"/>
        <v>0</v>
      </c>
      <c r="DP183" s="188"/>
      <c r="DS183" s="62">
        <f>IF('SERVIÇOS EXECUTADOS'!$F183=0,0,(COUNTIF('SERVIÇOS EXECUTADOS'!$I183:$DH183,DS$10)/'SERVIÇOS EXECUTADOS'!$F183*100))</f>
        <v>0</v>
      </c>
      <c r="DT183" s="62">
        <f>IF('SERVIÇOS EXECUTADOS'!$F183=0,0,(COUNTIF('SERVIÇOS EXECUTADOS'!$I183:$DH183,DT$10)/'SERVIÇOS EXECUTADOS'!$F183*100))</f>
        <v>0</v>
      </c>
      <c r="DU183" s="62">
        <f>IF('SERVIÇOS EXECUTADOS'!$F183=0,0,(COUNTIF('SERVIÇOS EXECUTADOS'!$I183:$DH183,DU$10)/'SERVIÇOS EXECUTADOS'!$F183*100))</f>
        <v>0</v>
      </c>
      <c r="DV183" s="62">
        <f>IF('SERVIÇOS EXECUTADOS'!$F183=0,0,(COUNTIF('SERVIÇOS EXECUTADOS'!$I183:$DH183,DV$10)/'SERVIÇOS EXECUTADOS'!$F183*100))</f>
        <v>0</v>
      </c>
      <c r="DW183" s="62">
        <f>IF('SERVIÇOS EXECUTADOS'!$F183=0,0,(COUNTIF('SERVIÇOS EXECUTADOS'!$I183:$DH183,DW$10)/'SERVIÇOS EXECUTADOS'!$F183*100))</f>
        <v>0</v>
      </c>
      <c r="DX183" s="62">
        <f>IF('SERVIÇOS EXECUTADOS'!$F183=0,0,(COUNTIF('SERVIÇOS EXECUTADOS'!$I183:$DH183,DX$10)/'SERVIÇOS EXECUTADOS'!$F183*100))</f>
        <v>0</v>
      </c>
      <c r="DY183" s="62">
        <f>IF('SERVIÇOS EXECUTADOS'!$F183=0,0,(COUNTIF('SERVIÇOS EXECUTADOS'!$I183:$DH183,DY$10)/'SERVIÇOS EXECUTADOS'!$F183*100))</f>
        <v>0</v>
      </c>
      <c r="DZ183" s="62">
        <f>IF('SERVIÇOS EXECUTADOS'!$F183=0,0,(COUNTIF('SERVIÇOS EXECUTADOS'!$I183:$DH183,DZ$10)/'SERVIÇOS EXECUTADOS'!$F183*100))</f>
        <v>0</v>
      </c>
      <c r="EA183" s="62">
        <f>IF('SERVIÇOS EXECUTADOS'!$F183=0,0,(COUNTIF('SERVIÇOS EXECUTADOS'!$I183:$DH183,EA$10)/'SERVIÇOS EXECUTADOS'!$F183*100))</f>
        <v>0</v>
      </c>
      <c r="EB183" s="62">
        <f>IF('SERVIÇOS EXECUTADOS'!$F183=0,0,(COUNTIF('SERVIÇOS EXECUTADOS'!$I183:$DH183,EB$10)/'SERVIÇOS EXECUTADOS'!$F183*100))</f>
        <v>0</v>
      </c>
      <c r="EC183" s="62">
        <f>IF('SERVIÇOS EXECUTADOS'!$F183=0,0,(COUNTIF('SERVIÇOS EXECUTADOS'!$I183:$DH183,EC$10)/'SERVIÇOS EXECUTADOS'!$F183*100))</f>
        <v>0</v>
      </c>
      <c r="ED183" s="62">
        <f>IF('SERVIÇOS EXECUTADOS'!$F183=0,0,(COUNTIF('SERVIÇOS EXECUTADOS'!$I183:$DH183,ED$10)/'SERVIÇOS EXECUTADOS'!$F183*100))</f>
        <v>0</v>
      </c>
      <c r="EE183" s="62">
        <f>IF('SERVIÇOS EXECUTADOS'!$F183=0,0,(COUNTIF('SERVIÇOS EXECUTADOS'!$I183:$DH183,EE$10)/'SERVIÇOS EXECUTADOS'!$F183*100))</f>
        <v>0</v>
      </c>
      <c r="EF183" s="62">
        <f>IF('SERVIÇOS EXECUTADOS'!$F183=0,0,(COUNTIF('SERVIÇOS EXECUTADOS'!$I183:$DH183,EF$10)/'SERVIÇOS EXECUTADOS'!$F183*100))</f>
        <v>0</v>
      </c>
      <c r="EG183" s="62">
        <f>IF('SERVIÇOS EXECUTADOS'!$F183=0,0,(COUNTIF('SERVIÇOS EXECUTADOS'!$I183:$DH183,EG$10)/'SERVIÇOS EXECUTADOS'!$F183*100))</f>
        <v>0</v>
      </c>
      <c r="EH183" s="62">
        <f>IF('SERVIÇOS EXECUTADOS'!$F183=0,0,(COUNTIF('SERVIÇOS EXECUTADOS'!$I183:$DH183,EH$10)/'SERVIÇOS EXECUTADOS'!$F183*100))</f>
        <v>0</v>
      </c>
      <c r="EI183" s="62">
        <f>IF('SERVIÇOS EXECUTADOS'!$F183=0,0,(COUNTIF('SERVIÇOS EXECUTADOS'!$I183:$DH183,EI$10)/'SERVIÇOS EXECUTADOS'!$F183*100))</f>
        <v>0</v>
      </c>
      <c r="EJ183" s="62">
        <f>IF('SERVIÇOS EXECUTADOS'!$F183=0,0,(COUNTIF('SERVIÇOS EXECUTADOS'!$I183:$DH183,EJ$10)/'SERVIÇOS EXECUTADOS'!$F183*100))</f>
        <v>0</v>
      </c>
      <c r="EK183" s="62">
        <f>IF('SERVIÇOS EXECUTADOS'!$F183=0,0,(COUNTIF('SERVIÇOS EXECUTADOS'!$I183:$DH183,EK$10)/'SERVIÇOS EXECUTADOS'!$F183*100))</f>
        <v>0</v>
      </c>
      <c r="EL183" s="62">
        <f>IF('SERVIÇOS EXECUTADOS'!$F183=0,0,(COUNTIF('SERVIÇOS EXECUTADOS'!$I183:$DH183,EL$10)/'SERVIÇOS EXECUTADOS'!$F183*100))</f>
        <v>0</v>
      </c>
      <c r="EM183" s="62">
        <f>IF('SERVIÇOS EXECUTADOS'!$F183=0,0,(COUNTIF('SERVIÇOS EXECUTADOS'!$I183:$DH183,EM$10)/'SERVIÇOS EXECUTADOS'!$F183*100))</f>
        <v>0</v>
      </c>
      <c r="EN183" s="62">
        <f>IF('SERVIÇOS EXECUTADOS'!$F183=0,0,(COUNTIF('SERVIÇOS EXECUTADOS'!$I183:$DH183,EN$10)/'SERVIÇOS EXECUTADOS'!$F183*100))</f>
        <v>0</v>
      </c>
      <c r="EO183" s="62">
        <f>IF('SERVIÇOS EXECUTADOS'!$F183=0,0,(COUNTIF('SERVIÇOS EXECUTADOS'!$I183:$DH183,EO$10)/'SERVIÇOS EXECUTADOS'!$F183*100))</f>
        <v>0</v>
      </c>
      <c r="EP183" s="62">
        <f>IF('SERVIÇOS EXECUTADOS'!$F183=0,0,(COUNTIF('SERVIÇOS EXECUTADOS'!$I183:$DH183,EP$10)/'SERVIÇOS EXECUTADOS'!$F183*100))</f>
        <v>0</v>
      </c>
      <c r="EQ183" s="62">
        <f>IF('SERVIÇOS EXECUTADOS'!$F183=0,0,(COUNTIF('SERVIÇOS EXECUTADOS'!$I183:$DH183,EQ$10)/'SERVIÇOS EXECUTADOS'!$F183*100))</f>
        <v>0</v>
      </c>
      <c r="ER183" s="62">
        <f>IF('SERVIÇOS EXECUTADOS'!$F183=0,0,(COUNTIF('SERVIÇOS EXECUTADOS'!$I183:$DH183,ER$10)/'SERVIÇOS EXECUTADOS'!$F183*100))</f>
        <v>0</v>
      </c>
      <c r="ES183" s="62">
        <f>IF('SERVIÇOS EXECUTADOS'!$F183=0,0,(COUNTIF('SERVIÇOS EXECUTADOS'!$I183:$DH183,ES$10)/'SERVIÇOS EXECUTADOS'!$F183*100))</f>
        <v>0</v>
      </c>
      <c r="ET183" s="62">
        <f>IF('SERVIÇOS EXECUTADOS'!$F183=0,0,(COUNTIF('SERVIÇOS EXECUTADOS'!$I183:$DH183,ET$10)/'SERVIÇOS EXECUTADOS'!$F183*100))</f>
        <v>0</v>
      </c>
      <c r="EU183" s="62">
        <f>IF('SERVIÇOS EXECUTADOS'!$F183=0,0,(COUNTIF('SERVIÇOS EXECUTADOS'!$I183:$DH183,EU$10)/'SERVIÇOS EXECUTADOS'!$F183*100))</f>
        <v>0</v>
      </c>
      <c r="EV183" s="62">
        <f>IF('SERVIÇOS EXECUTADOS'!$F183=0,0,(COUNTIF('SERVIÇOS EXECUTADOS'!$I183:$DH183,EV$10)/'SERVIÇOS EXECUTADOS'!$F183*100))</f>
        <v>0</v>
      </c>
      <c r="EW183" s="62">
        <f>IF('SERVIÇOS EXECUTADOS'!$F183=0,0,(COUNTIF('SERVIÇOS EXECUTADOS'!$I183:$DH183,EW$10)/'SERVIÇOS EXECUTADOS'!$F183*100))</f>
        <v>0</v>
      </c>
    </row>
    <row r="184" spans="1:153" ht="12" customHeight="1" outlineLevel="2">
      <c r="A184" s="1"/>
      <c r="B184" s="197" t="s">
        <v>300</v>
      </c>
      <c r="C184" s="196" t="s">
        <v>301</v>
      </c>
      <c r="D184" s="486"/>
      <c r="E184" s="192">
        <f t="shared" si="60"/>
        <v>0</v>
      </c>
      <c r="F184" s="489"/>
      <c r="G184" s="271" t="s">
        <v>147</v>
      </c>
      <c r="H184" s="131">
        <f t="shared" si="68"/>
        <v>0</v>
      </c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9"/>
      <c r="BS184" s="59"/>
      <c r="BT184" s="59"/>
      <c r="BU184" s="59"/>
      <c r="BV184" s="59"/>
      <c r="BW184" s="59"/>
      <c r="BX184" s="59"/>
      <c r="BY184" s="59"/>
      <c r="BZ184" s="59"/>
      <c r="CA184" s="59"/>
      <c r="CB184" s="59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  <c r="CM184" s="59"/>
      <c r="CN184" s="59"/>
      <c r="CO184" s="59"/>
      <c r="CP184" s="59"/>
      <c r="CQ184" s="59"/>
      <c r="CR184" s="59"/>
      <c r="CS184" s="59"/>
      <c r="CT184" s="59"/>
      <c r="CU184" s="59"/>
      <c r="CV184" s="59"/>
      <c r="CW184" s="59"/>
      <c r="CX184" s="59"/>
      <c r="CY184" s="59"/>
      <c r="CZ184" s="59"/>
      <c r="DA184" s="59"/>
      <c r="DB184" s="59"/>
      <c r="DC184" s="59"/>
      <c r="DD184" s="59"/>
      <c r="DE184" s="59"/>
      <c r="DF184" s="59"/>
      <c r="DG184" s="59"/>
      <c r="DH184" s="59"/>
      <c r="DI184" s="60">
        <f t="shared" si="74"/>
        <v>0</v>
      </c>
      <c r="DJ184" s="61">
        <f t="shared" si="75"/>
        <v>0</v>
      </c>
      <c r="DK184" s="61">
        <f t="shared" si="76"/>
        <v>0</v>
      </c>
      <c r="DL184" s="62">
        <f t="shared" si="77"/>
        <v>0</v>
      </c>
      <c r="DM184" s="62">
        <f t="shared" si="66"/>
        <v>0</v>
      </c>
      <c r="DN184" s="64" t="str">
        <f t="shared" si="78"/>
        <v/>
      </c>
      <c r="DO184" s="252" t="b">
        <f t="shared" si="61"/>
        <v>0</v>
      </c>
      <c r="DP184" s="188"/>
      <c r="DS184" s="62">
        <f>IF('SERVIÇOS EXECUTADOS'!$F184=0,0,(COUNTIF('SERVIÇOS EXECUTADOS'!$I184:$DH184,DS$10)/'SERVIÇOS EXECUTADOS'!$F184*100))</f>
        <v>0</v>
      </c>
      <c r="DT184" s="62">
        <f>IF('SERVIÇOS EXECUTADOS'!$F184=0,0,(COUNTIF('SERVIÇOS EXECUTADOS'!$I184:$DH184,DT$10)/'SERVIÇOS EXECUTADOS'!$F184*100))</f>
        <v>0</v>
      </c>
      <c r="DU184" s="62">
        <f>IF('SERVIÇOS EXECUTADOS'!$F184=0,0,(COUNTIF('SERVIÇOS EXECUTADOS'!$I184:$DH184,DU$10)/'SERVIÇOS EXECUTADOS'!$F184*100))</f>
        <v>0</v>
      </c>
      <c r="DV184" s="62">
        <f>IF('SERVIÇOS EXECUTADOS'!$F184=0,0,(COUNTIF('SERVIÇOS EXECUTADOS'!$I184:$DH184,DV$10)/'SERVIÇOS EXECUTADOS'!$F184*100))</f>
        <v>0</v>
      </c>
      <c r="DW184" s="62">
        <f>IF('SERVIÇOS EXECUTADOS'!$F184=0,0,(COUNTIF('SERVIÇOS EXECUTADOS'!$I184:$DH184,DW$10)/'SERVIÇOS EXECUTADOS'!$F184*100))</f>
        <v>0</v>
      </c>
      <c r="DX184" s="62">
        <f>IF('SERVIÇOS EXECUTADOS'!$F184=0,0,(COUNTIF('SERVIÇOS EXECUTADOS'!$I184:$DH184,DX$10)/'SERVIÇOS EXECUTADOS'!$F184*100))</f>
        <v>0</v>
      </c>
      <c r="DY184" s="62">
        <f>IF('SERVIÇOS EXECUTADOS'!$F184=0,0,(COUNTIF('SERVIÇOS EXECUTADOS'!$I184:$DH184,DY$10)/'SERVIÇOS EXECUTADOS'!$F184*100))</f>
        <v>0</v>
      </c>
      <c r="DZ184" s="62">
        <f>IF('SERVIÇOS EXECUTADOS'!$F184=0,0,(COUNTIF('SERVIÇOS EXECUTADOS'!$I184:$DH184,DZ$10)/'SERVIÇOS EXECUTADOS'!$F184*100))</f>
        <v>0</v>
      </c>
      <c r="EA184" s="62">
        <f>IF('SERVIÇOS EXECUTADOS'!$F184=0,0,(COUNTIF('SERVIÇOS EXECUTADOS'!$I184:$DH184,EA$10)/'SERVIÇOS EXECUTADOS'!$F184*100))</f>
        <v>0</v>
      </c>
      <c r="EB184" s="62">
        <f>IF('SERVIÇOS EXECUTADOS'!$F184=0,0,(COUNTIF('SERVIÇOS EXECUTADOS'!$I184:$DH184,EB$10)/'SERVIÇOS EXECUTADOS'!$F184*100))</f>
        <v>0</v>
      </c>
      <c r="EC184" s="62">
        <f>IF('SERVIÇOS EXECUTADOS'!$F184=0,0,(COUNTIF('SERVIÇOS EXECUTADOS'!$I184:$DH184,EC$10)/'SERVIÇOS EXECUTADOS'!$F184*100))</f>
        <v>0</v>
      </c>
      <c r="ED184" s="62">
        <f>IF('SERVIÇOS EXECUTADOS'!$F184=0,0,(COUNTIF('SERVIÇOS EXECUTADOS'!$I184:$DH184,ED$10)/'SERVIÇOS EXECUTADOS'!$F184*100))</f>
        <v>0</v>
      </c>
      <c r="EE184" s="62">
        <f>IF('SERVIÇOS EXECUTADOS'!$F184=0,0,(COUNTIF('SERVIÇOS EXECUTADOS'!$I184:$DH184,EE$10)/'SERVIÇOS EXECUTADOS'!$F184*100))</f>
        <v>0</v>
      </c>
      <c r="EF184" s="62">
        <f>IF('SERVIÇOS EXECUTADOS'!$F184=0,0,(COUNTIF('SERVIÇOS EXECUTADOS'!$I184:$DH184,EF$10)/'SERVIÇOS EXECUTADOS'!$F184*100))</f>
        <v>0</v>
      </c>
      <c r="EG184" s="62">
        <f>IF('SERVIÇOS EXECUTADOS'!$F184=0,0,(COUNTIF('SERVIÇOS EXECUTADOS'!$I184:$DH184,EG$10)/'SERVIÇOS EXECUTADOS'!$F184*100))</f>
        <v>0</v>
      </c>
      <c r="EH184" s="62">
        <f>IF('SERVIÇOS EXECUTADOS'!$F184=0,0,(COUNTIF('SERVIÇOS EXECUTADOS'!$I184:$DH184,EH$10)/'SERVIÇOS EXECUTADOS'!$F184*100))</f>
        <v>0</v>
      </c>
      <c r="EI184" s="62">
        <f>IF('SERVIÇOS EXECUTADOS'!$F184=0,0,(COUNTIF('SERVIÇOS EXECUTADOS'!$I184:$DH184,EI$10)/'SERVIÇOS EXECUTADOS'!$F184*100))</f>
        <v>0</v>
      </c>
      <c r="EJ184" s="62">
        <f>IF('SERVIÇOS EXECUTADOS'!$F184=0,0,(COUNTIF('SERVIÇOS EXECUTADOS'!$I184:$DH184,EJ$10)/'SERVIÇOS EXECUTADOS'!$F184*100))</f>
        <v>0</v>
      </c>
      <c r="EK184" s="62">
        <f>IF('SERVIÇOS EXECUTADOS'!$F184=0,0,(COUNTIF('SERVIÇOS EXECUTADOS'!$I184:$DH184,EK$10)/'SERVIÇOS EXECUTADOS'!$F184*100))</f>
        <v>0</v>
      </c>
      <c r="EL184" s="62">
        <f>IF('SERVIÇOS EXECUTADOS'!$F184=0,0,(COUNTIF('SERVIÇOS EXECUTADOS'!$I184:$DH184,EL$10)/'SERVIÇOS EXECUTADOS'!$F184*100))</f>
        <v>0</v>
      </c>
      <c r="EM184" s="62">
        <f>IF('SERVIÇOS EXECUTADOS'!$F184=0,0,(COUNTIF('SERVIÇOS EXECUTADOS'!$I184:$DH184,EM$10)/'SERVIÇOS EXECUTADOS'!$F184*100))</f>
        <v>0</v>
      </c>
      <c r="EN184" s="62">
        <f>IF('SERVIÇOS EXECUTADOS'!$F184=0,0,(COUNTIF('SERVIÇOS EXECUTADOS'!$I184:$DH184,EN$10)/'SERVIÇOS EXECUTADOS'!$F184*100))</f>
        <v>0</v>
      </c>
      <c r="EO184" s="62">
        <f>IF('SERVIÇOS EXECUTADOS'!$F184=0,0,(COUNTIF('SERVIÇOS EXECUTADOS'!$I184:$DH184,EO$10)/'SERVIÇOS EXECUTADOS'!$F184*100))</f>
        <v>0</v>
      </c>
      <c r="EP184" s="62">
        <f>IF('SERVIÇOS EXECUTADOS'!$F184=0,0,(COUNTIF('SERVIÇOS EXECUTADOS'!$I184:$DH184,EP$10)/'SERVIÇOS EXECUTADOS'!$F184*100))</f>
        <v>0</v>
      </c>
      <c r="EQ184" s="62">
        <f>IF('SERVIÇOS EXECUTADOS'!$F184=0,0,(COUNTIF('SERVIÇOS EXECUTADOS'!$I184:$DH184,EQ$10)/'SERVIÇOS EXECUTADOS'!$F184*100))</f>
        <v>0</v>
      </c>
      <c r="ER184" s="62">
        <f>IF('SERVIÇOS EXECUTADOS'!$F184=0,0,(COUNTIF('SERVIÇOS EXECUTADOS'!$I184:$DH184,ER$10)/'SERVIÇOS EXECUTADOS'!$F184*100))</f>
        <v>0</v>
      </c>
      <c r="ES184" s="62">
        <f>IF('SERVIÇOS EXECUTADOS'!$F184=0,0,(COUNTIF('SERVIÇOS EXECUTADOS'!$I184:$DH184,ES$10)/'SERVIÇOS EXECUTADOS'!$F184*100))</f>
        <v>0</v>
      </c>
      <c r="ET184" s="62">
        <f>IF('SERVIÇOS EXECUTADOS'!$F184=0,0,(COUNTIF('SERVIÇOS EXECUTADOS'!$I184:$DH184,ET$10)/'SERVIÇOS EXECUTADOS'!$F184*100))</f>
        <v>0</v>
      </c>
      <c r="EU184" s="62">
        <f>IF('SERVIÇOS EXECUTADOS'!$F184=0,0,(COUNTIF('SERVIÇOS EXECUTADOS'!$I184:$DH184,EU$10)/'SERVIÇOS EXECUTADOS'!$F184*100))</f>
        <v>0</v>
      </c>
      <c r="EV184" s="62">
        <f>IF('SERVIÇOS EXECUTADOS'!$F184=0,0,(COUNTIF('SERVIÇOS EXECUTADOS'!$I184:$DH184,EV$10)/'SERVIÇOS EXECUTADOS'!$F184*100))</f>
        <v>0</v>
      </c>
      <c r="EW184" s="62">
        <f>IF('SERVIÇOS EXECUTADOS'!$F184=0,0,(COUNTIF('SERVIÇOS EXECUTADOS'!$I184:$DH184,EW$10)/'SERVIÇOS EXECUTADOS'!$F184*100))</f>
        <v>0</v>
      </c>
    </row>
    <row r="185" spans="1:153" ht="12" customHeight="1" outlineLevel="2">
      <c r="A185" s="1"/>
      <c r="B185" s="197" t="s">
        <v>302</v>
      </c>
      <c r="C185" s="196" t="s">
        <v>303</v>
      </c>
      <c r="D185" s="486"/>
      <c r="E185" s="192">
        <f t="shared" si="60"/>
        <v>0</v>
      </c>
      <c r="F185" s="489"/>
      <c r="G185" s="271" t="s">
        <v>147</v>
      </c>
      <c r="H185" s="131">
        <f t="shared" si="68"/>
        <v>0</v>
      </c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9"/>
      <c r="BS185" s="59"/>
      <c r="BT185" s="59"/>
      <c r="BU185" s="59"/>
      <c r="BV185" s="59"/>
      <c r="BW185" s="59"/>
      <c r="BX185" s="59"/>
      <c r="BY185" s="59"/>
      <c r="BZ185" s="59"/>
      <c r="CA185" s="59"/>
      <c r="CB185" s="59"/>
      <c r="CC185" s="59"/>
      <c r="CD185" s="59"/>
      <c r="CE185" s="59"/>
      <c r="CF185" s="59"/>
      <c r="CG185" s="59"/>
      <c r="CH185" s="59"/>
      <c r="CI185" s="59"/>
      <c r="CJ185" s="59"/>
      <c r="CK185" s="59"/>
      <c r="CL185" s="59"/>
      <c r="CM185" s="59"/>
      <c r="CN185" s="59"/>
      <c r="CO185" s="59"/>
      <c r="CP185" s="59"/>
      <c r="CQ185" s="59"/>
      <c r="CR185" s="59"/>
      <c r="CS185" s="59"/>
      <c r="CT185" s="59"/>
      <c r="CU185" s="59"/>
      <c r="CV185" s="59"/>
      <c r="CW185" s="59"/>
      <c r="CX185" s="59"/>
      <c r="CY185" s="59"/>
      <c r="CZ185" s="59"/>
      <c r="DA185" s="59"/>
      <c r="DB185" s="59"/>
      <c r="DC185" s="59"/>
      <c r="DD185" s="59"/>
      <c r="DE185" s="59"/>
      <c r="DF185" s="59"/>
      <c r="DG185" s="59"/>
      <c r="DH185" s="59"/>
      <c r="DI185" s="60">
        <f t="shared" si="74"/>
        <v>0</v>
      </c>
      <c r="DJ185" s="61">
        <f t="shared" si="75"/>
        <v>0</v>
      </c>
      <c r="DK185" s="61">
        <f t="shared" si="76"/>
        <v>0</v>
      </c>
      <c r="DL185" s="62">
        <f t="shared" si="77"/>
        <v>0</v>
      </c>
      <c r="DM185" s="62">
        <f t="shared" si="66"/>
        <v>0</v>
      </c>
      <c r="DN185" s="64" t="str">
        <f t="shared" si="78"/>
        <v/>
      </c>
      <c r="DO185" s="252" t="b">
        <f t="shared" si="61"/>
        <v>0</v>
      </c>
      <c r="DP185" s="188"/>
      <c r="DS185" s="62">
        <f>IF('SERVIÇOS EXECUTADOS'!$F185=0,0,(COUNTIF('SERVIÇOS EXECUTADOS'!$I185:$DH185,DS$10)/'SERVIÇOS EXECUTADOS'!$F185*100))</f>
        <v>0</v>
      </c>
      <c r="DT185" s="62">
        <f>IF('SERVIÇOS EXECUTADOS'!$F185=0,0,(COUNTIF('SERVIÇOS EXECUTADOS'!$I185:$DH185,DT$10)/'SERVIÇOS EXECUTADOS'!$F185*100))</f>
        <v>0</v>
      </c>
      <c r="DU185" s="62">
        <f>IF('SERVIÇOS EXECUTADOS'!$F185=0,0,(COUNTIF('SERVIÇOS EXECUTADOS'!$I185:$DH185,DU$10)/'SERVIÇOS EXECUTADOS'!$F185*100))</f>
        <v>0</v>
      </c>
      <c r="DV185" s="62">
        <f>IF('SERVIÇOS EXECUTADOS'!$F185=0,0,(COUNTIF('SERVIÇOS EXECUTADOS'!$I185:$DH185,DV$10)/'SERVIÇOS EXECUTADOS'!$F185*100))</f>
        <v>0</v>
      </c>
      <c r="DW185" s="62">
        <f>IF('SERVIÇOS EXECUTADOS'!$F185=0,0,(COUNTIF('SERVIÇOS EXECUTADOS'!$I185:$DH185,DW$10)/'SERVIÇOS EXECUTADOS'!$F185*100))</f>
        <v>0</v>
      </c>
      <c r="DX185" s="62">
        <f>IF('SERVIÇOS EXECUTADOS'!$F185=0,0,(COUNTIF('SERVIÇOS EXECUTADOS'!$I185:$DH185,DX$10)/'SERVIÇOS EXECUTADOS'!$F185*100))</f>
        <v>0</v>
      </c>
      <c r="DY185" s="62">
        <f>IF('SERVIÇOS EXECUTADOS'!$F185=0,0,(COUNTIF('SERVIÇOS EXECUTADOS'!$I185:$DH185,DY$10)/'SERVIÇOS EXECUTADOS'!$F185*100))</f>
        <v>0</v>
      </c>
      <c r="DZ185" s="62">
        <f>IF('SERVIÇOS EXECUTADOS'!$F185=0,0,(COUNTIF('SERVIÇOS EXECUTADOS'!$I185:$DH185,DZ$10)/'SERVIÇOS EXECUTADOS'!$F185*100))</f>
        <v>0</v>
      </c>
      <c r="EA185" s="62">
        <f>IF('SERVIÇOS EXECUTADOS'!$F185=0,0,(COUNTIF('SERVIÇOS EXECUTADOS'!$I185:$DH185,EA$10)/'SERVIÇOS EXECUTADOS'!$F185*100))</f>
        <v>0</v>
      </c>
      <c r="EB185" s="62">
        <f>IF('SERVIÇOS EXECUTADOS'!$F185=0,0,(COUNTIF('SERVIÇOS EXECUTADOS'!$I185:$DH185,EB$10)/'SERVIÇOS EXECUTADOS'!$F185*100))</f>
        <v>0</v>
      </c>
      <c r="EC185" s="62">
        <f>IF('SERVIÇOS EXECUTADOS'!$F185=0,0,(COUNTIF('SERVIÇOS EXECUTADOS'!$I185:$DH185,EC$10)/'SERVIÇOS EXECUTADOS'!$F185*100))</f>
        <v>0</v>
      </c>
      <c r="ED185" s="62">
        <f>IF('SERVIÇOS EXECUTADOS'!$F185=0,0,(COUNTIF('SERVIÇOS EXECUTADOS'!$I185:$DH185,ED$10)/'SERVIÇOS EXECUTADOS'!$F185*100))</f>
        <v>0</v>
      </c>
      <c r="EE185" s="62">
        <f>IF('SERVIÇOS EXECUTADOS'!$F185=0,0,(COUNTIF('SERVIÇOS EXECUTADOS'!$I185:$DH185,EE$10)/'SERVIÇOS EXECUTADOS'!$F185*100))</f>
        <v>0</v>
      </c>
      <c r="EF185" s="62">
        <f>IF('SERVIÇOS EXECUTADOS'!$F185=0,0,(COUNTIF('SERVIÇOS EXECUTADOS'!$I185:$DH185,EF$10)/'SERVIÇOS EXECUTADOS'!$F185*100))</f>
        <v>0</v>
      </c>
      <c r="EG185" s="62">
        <f>IF('SERVIÇOS EXECUTADOS'!$F185=0,0,(COUNTIF('SERVIÇOS EXECUTADOS'!$I185:$DH185,EG$10)/'SERVIÇOS EXECUTADOS'!$F185*100))</f>
        <v>0</v>
      </c>
      <c r="EH185" s="62">
        <f>IF('SERVIÇOS EXECUTADOS'!$F185=0,0,(COUNTIF('SERVIÇOS EXECUTADOS'!$I185:$DH185,EH$10)/'SERVIÇOS EXECUTADOS'!$F185*100))</f>
        <v>0</v>
      </c>
      <c r="EI185" s="62">
        <f>IF('SERVIÇOS EXECUTADOS'!$F185=0,0,(COUNTIF('SERVIÇOS EXECUTADOS'!$I185:$DH185,EI$10)/'SERVIÇOS EXECUTADOS'!$F185*100))</f>
        <v>0</v>
      </c>
      <c r="EJ185" s="62">
        <f>IF('SERVIÇOS EXECUTADOS'!$F185=0,0,(COUNTIF('SERVIÇOS EXECUTADOS'!$I185:$DH185,EJ$10)/'SERVIÇOS EXECUTADOS'!$F185*100))</f>
        <v>0</v>
      </c>
      <c r="EK185" s="62">
        <f>IF('SERVIÇOS EXECUTADOS'!$F185=0,0,(COUNTIF('SERVIÇOS EXECUTADOS'!$I185:$DH185,EK$10)/'SERVIÇOS EXECUTADOS'!$F185*100))</f>
        <v>0</v>
      </c>
      <c r="EL185" s="62">
        <f>IF('SERVIÇOS EXECUTADOS'!$F185=0,0,(COUNTIF('SERVIÇOS EXECUTADOS'!$I185:$DH185,EL$10)/'SERVIÇOS EXECUTADOS'!$F185*100))</f>
        <v>0</v>
      </c>
      <c r="EM185" s="62">
        <f>IF('SERVIÇOS EXECUTADOS'!$F185=0,0,(COUNTIF('SERVIÇOS EXECUTADOS'!$I185:$DH185,EM$10)/'SERVIÇOS EXECUTADOS'!$F185*100))</f>
        <v>0</v>
      </c>
      <c r="EN185" s="62">
        <f>IF('SERVIÇOS EXECUTADOS'!$F185=0,0,(COUNTIF('SERVIÇOS EXECUTADOS'!$I185:$DH185,EN$10)/'SERVIÇOS EXECUTADOS'!$F185*100))</f>
        <v>0</v>
      </c>
      <c r="EO185" s="62">
        <f>IF('SERVIÇOS EXECUTADOS'!$F185=0,0,(COUNTIF('SERVIÇOS EXECUTADOS'!$I185:$DH185,EO$10)/'SERVIÇOS EXECUTADOS'!$F185*100))</f>
        <v>0</v>
      </c>
      <c r="EP185" s="62">
        <f>IF('SERVIÇOS EXECUTADOS'!$F185=0,0,(COUNTIF('SERVIÇOS EXECUTADOS'!$I185:$DH185,EP$10)/'SERVIÇOS EXECUTADOS'!$F185*100))</f>
        <v>0</v>
      </c>
      <c r="EQ185" s="62">
        <f>IF('SERVIÇOS EXECUTADOS'!$F185=0,0,(COUNTIF('SERVIÇOS EXECUTADOS'!$I185:$DH185,EQ$10)/'SERVIÇOS EXECUTADOS'!$F185*100))</f>
        <v>0</v>
      </c>
      <c r="ER185" s="62">
        <f>IF('SERVIÇOS EXECUTADOS'!$F185=0,0,(COUNTIF('SERVIÇOS EXECUTADOS'!$I185:$DH185,ER$10)/'SERVIÇOS EXECUTADOS'!$F185*100))</f>
        <v>0</v>
      </c>
      <c r="ES185" s="62">
        <f>IF('SERVIÇOS EXECUTADOS'!$F185=0,0,(COUNTIF('SERVIÇOS EXECUTADOS'!$I185:$DH185,ES$10)/'SERVIÇOS EXECUTADOS'!$F185*100))</f>
        <v>0</v>
      </c>
      <c r="ET185" s="62">
        <f>IF('SERVIÇOS EXECUTADOS'!$F185=0,0,(COUNTIF('SERVIÇOS EXECUTADOS'!$I185:$DH185,ET$10)/'SERVIÇOS EXECUTADOS'!$F185*100))</f>
        <v>0</v>
      </c>
      <c r="EU185" s="62">
        <f>IF('SERVIÇOS EXECUTADOS'!$F185=0,0,(COUNTIF('SERVIÇOS EXECUTADOS'!$I185:$DH185,EU$10)/'SERVIÇOS EXECUTADOS'!$F185*100))</f>
        <v>0</v>
      </c>
      <c r="EV185" s="62">
        <f>IF('SERVIÇOS EXECUTADOS'!$F185=0,0,(COUNTIF('SERVIÇOS EXECUTADOS'!$I185:$DH185,EV$10)/'SERVIÇOS EXECUTADOS'!$F185*100))</f>
        <v>0</v>
      </c>
      <c r="EW185" s="62">
        <f>IF('SERVIÇOS EXECUTADOS'!$F185=0,0,(COUNTIF('SERVIÇOS EXECUTADOS'!$I185:$DH185,EW$10)/'SERVIÇOS EXECUTADOS'!$F185*100))</f>
        <v>0</v>
      </c>
    </row>
    <row r="186" spans="1:153" ht="12" customHeight="1" outlineLevel="2">
      <c r="A186" s="1"/>
      <c r="B186" s="197" t="s">
        <v>304</v>
      </c>
      <c r="C186" s="196" t="s">
        <v>305</v>
      </c>
      <c r="D186" s="486"/>
      <c r="E186" s="192">
        <f t="shared" si="60"/>
        <v>0</v>
      </c>
      <c r="F186" s="489"/>
      <c r="G186" s="271" t="s">
        <v>147</v>
      </c>
      <c r="H186" s="131">
        <f t="shared" si="68"/>
        <v>0</v>
      </c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  <c r="BK186" s="59"/>
      <c r="BL186" s="59"/>
      <c r="BM186" s="59"/>
      <c r="BN186" s="59"/>
      <c r="BO186" s="59"/>
      <c r="BP186" s="59"/>
      <c r="BQ186" s="59"/>
      <c r="BR186" s="59"/>
      <c r="BS186" s="59"/>
      <c r="BT186" s="59"/>
      <c r="BU186" s="59"/>
      <c r="BV186" s="59"/>
      <c r="BW186" s="59"/>
      <c r="BX186" s="59"/>
      <c r="BY186" s="59"/>
      <c r="BZ186" s="59"/>
      <c r="CA186" s="59"/>
      <c r="CB186" s="59"/>
      <c r="CC186" s="59"/>
      <c r="CD186" s="59"/>
      <c r="CE186" s="59"/>
      <c r="CF186" s="59"/>
      <c r="CG186" s="59"/>
      <c r="CH186" s="59"/>
      <c r="CI186" s="59"/>
      <c r="CJ186" s="59"/>
      <c r="CK186" s="59"/>
      <c r="CL186" s="59"/>
      <c r="CM186" s="59"/>
      <c r="CN186" s="59"/>
      <c r="CO186" s="59"/>
      <c r="CP186" s="59"/>
      <c r="CQ186" s="59"/>
      <c r="CR186" s="59"/>
      <c r="CS186" s="59"/>
      <c r="CT186" s="59"/>
      <c r="CU186" s="59"/>
      <c r="CV186" s="59"/>
      <c r="CW186" s="59"/>
      <c r="CX186" s="59"/>
      <c r="CY186" s="59"/>
      <c r="CZ186" s="59"/>
      <c r="DA186" s="59"/>
      <c r="DB186" s="59"/>
      <c r="DC186" s="59"/>
      <c r="DD186" s="59"/>
      <c r="DE186" s="59"/>
      <c r="DF186" s="59"/>
      <c r="DG186" s="59"/>
      <c r="DH186" s="59"/>
      <c r="DI186" s="60">
        <f t="shared" si="74"/>
        <v>0</v>
      </c>
      <c r="DJ186" s="61">
        <f t="shared" si="75"/>
        <v>0</v>
      </c>
      <c r="DK186" s="61">
        <f t="shared" si="76"/>
        <v>0</v>
      </c>
      <c r="DL186" s="62">
        <f t="shared" si="77"/>
        <v>0</v>
      </c>
      <c r="DM186" s="62">
        <f t="shared" si="66"/>
        <v>0</v>
      </c>
      <c r="DN186" s="64" t="str">
        <f t="shared" si="78"/>
        <v/>
      </c>
      <c r="DO186" s="252" t="b">
        <f t="shared" si="61"/>
        <v>0</v>
      </c>
      <c r="DP186" s="188"/>
      <c r="DS186" s="62">
        <f>IF('SERVIÇOS EXECUTADOS'!$F186=0,0,(COUNTIF('SERVIÇOS EXECUTADOS'!$I186:$DH186,DS$10)/'SERVIÇOS EXECUTADOS'!$F186*100))</f>
        <v>0</v>
      </c>
      <c r="DT186" s="62">
        <f>IF('SERVIÇOS EXECUTADOS'!$F186=0,0,(COUNTIF('SERVIÇOS EXECUTADOS'!$I186:$DH186,DT$10)/'SERVIÇOS EXECUTADOS'!$F186*100))</f>
        <v>0</v>
      </c>
      <c r="DU186" s="62">
        <f>IF('SERVIÇOS EXECUTADOS'!$F186=0,0,(COUNTIF('SERVIÇOS EXECUTADOS'!$I186:$DH186,DU$10)/'SERVIÇOS EXECUTADOS'!$F186*100))</f>
        <v>0</v>
      </c>
      <c r="DV186" s="62">
        <f>IF('SERVIÇOS EXECUTADOS'!$F186=0,0,(COUNTIF('SERVIÇOS EXECUTADOS'!$I186:$DH186,DV$10)/'SERVIÇOS EXECUTADOS'!$F186*100))</f>
        <v>0</v>
      </c>
      <c r="DW186" s="62">
        <f>IF('SERVIÇOS EXECUTADOS'!$F186=0,0,(COUNTIF('SERVIÇOS EXECUTADOS'!$I186:$DH186,DW$10)/'SERVIÇOS EXECUTADOS'!$F186*100))</f>
        <v>0</v>
      </c>
      <c r="DX186" s="62">
        <f>IF('SERVIÇOS EXECUTADOS'!$F186=0,0,(COUNTIF('SERVIÇOS EXECUTADOS'!$I186:$DH186,DX$10)/'SERVIÇOS EXECUTADOS'!$F186*100))</f>
        <v>0</v>
      </c>
      <c r="DY186" s="62">
        <f>IF('SERVIÇOS EXECUTADOS'!$F186=0,0,(COUNTIF('SERVIÇOS EXECUTADOS'!$I186:$DH186,DY$10)/'SERVIÇOS EXECUTADOS'!$F186*100))</f>
        <v>0</v>
      </c>
      <c r="DZ186" s="62">
        <f>IF('SERVIÇOS EXECUTADOS'!$F186=0,0,(COUNTIF('SERVIÇOS EXECUTADOS'!$I186:$DH186,DZ$10)/'SERVIÇOS EXECUTADOS'!$F186*100))</f>
        <v>0</v>
      </c>
      <c r="EA186" s="62">
        <f>IF('SERVIÇOS EXECUTADOS'!$F186=0,0,(COUNTIF('SERVIÇOS EXECUTADOS'!$I186:$DH186,EA$10)/'SERVIÇOS EXECUTADOS'!$F186*100))</f>
        <v>0</v>
      </c>
      <c r="EB186" s="62">
        <f>IF('SERVIÇOS EXECUTADOS'!$F186=0,0,(COUNTIF('SERVIÇOS EXECUTADOS'!$I186:$DH186,EB$10)/'SERVIÇOS EXECUTADOS'!$F186*100))</f>
        <v>0</v>
      </c>
      <c r="EC186" s="62">
        <f>IF('SERVIÇOS EXECUTADOS'!$F186=0,0,(COUNTIF('SERVIÇOS EXECUTADOS'!$I186:$DH186,EC$10)/'SERVIÇOS EXECUTADOS'!$F186*100))</f>
        <v>0</v>
      </c>
      <c r="ED186" s="62">
        <f>IF('SERVIÇOS EXECUTADOS'!$F186=0,0,(COUNTIF('SERVIÇOS EXECUTADOS'!$I186:$DH186,ED$10)/'SERVIÇOS EXECUTADOS'!$F186*100))</f>
        <v>0</v>
      </c>
      <c r="EE186" s="62">
        <f>IF('SERVIÇOS EXECUTADOS'!$F186=0,0,(COUNTIF('SERVIÇOS EXECUTADOS'!$I186:$DH186,EE$10)/'SERVIÇOS EXECUTADOS'!$F186*100))</f>
        <v>0</v>
      </c>
      <c r="EF186" s="62">
        <f>IF('SERVIÇOS EXECUTADOS'!$F186=0,0,(COUNTIF('SERVIÇOS EXECUTADOS'!$I186:$DH186,EF$10)/'SERVIÇOS EXECUTADOS'!$F186*100))</f>
        <v>0</v>
      </c>
      <c r="EG186" s="62">
        <f>IF('SERVIÇOS EXECUTADOS'!$F186=0,0,(COUNTIF('SERVIÇOS EXECUTADOS'!$I186:$DH186,EG$10)/'SERVIÇOS EXECUTADOS'!$F186*100))</f>
        <v>0</v>
      </c>
      <c r="EH186" s="62">
        <f>IF('SERVIÇOS EXECUTADOS'!$F186=0,0,(COUNTIF('SERVIÇOS EXECUTADOS'!$I186:$DH186,EH$10)/'SERVIÇOS EXECUTADOS'!$F186*100))</f>
        <v>0</v>
      </c>
      <c r="EI186" s="62">
        <f>IF('SERVIÇOS EXECUTADOS'!$F186=0,0,(COUNTIF('SERVIÇOS EXECUTADOS'!$I186:$DH186,EI$10)/'SERVIÇOS EXECUTADOS'!$F186*100))</f>
        <v>0</v>
      </c>
      <c r="EJ186" s="62">
        <f>IF('SERVIÇOS EXECUTADOS'!$F186=0,0,(COUNTIF('SERVIÇOS EXECUTADOS'!$I186:$DH186,EJ$10)/'SERVIÇOS EXECUTADOS'!$F186*100))</f>
        <v>0</v>
      </c>
      <c r="EK186" s="62">
        <f>IF('SERVIÇOS EXECUTADOS'!$F186=0,0,(COUNTIF('SERVIÇOS EXECUTADOS'!$I186:$DH186,EK$10)/'SERVIÇOS EXECUTADOS'!$F186*100))</f>
        <v>0</v>
      </c>
      <c r="EL186" s="62">
        <f>IF('SERVIÇOS EXECUTADOS'!$F186=0,0,(COUNTIF('SERVIÇOS EXECUTADOS'!$I186:$DH186,EL$10)/'SERVIÇOS EXECUTADOS'!$F186*100))</f>
        <v>0</v>
      </c>
      <c r="EM186" s="62">
        <f>IF('SERVIÇOS EXECUTADOS'!$F186=0,0,(COUNTIF('SERVIÇOS EXECUTADOS'!$I186:$DH186,EM$10)/'SERVIÇOS EXECUTADOS'!$F186*100))</f>
        <v>0</v>
      </c>
      <c r="EN186" s="62">
        <f>IF('SERVIÇOS EXECUTADOS'!$F186=0,0,(COUNTIF('SERVIÇOS EXECUTADOS'!$I186:$DH186,EN$10)/'SERVIÇOS EXECUTADOS'!$F186*100))</f>
        <v>0</v>
      </c>
      <c r="EO186" s="62">
        <f>IF('SERVIÇOS EXECUTADOS'!$F186=0,0,(COUNTIF('SERVIÇOS EXECUTADOS'!$I186:$DH186,EO$10)/'SERVIÇOS EXECUTADOS'!$F186*100))</f>
        <v>0</v>
      </c>
      <c r="EP186" s="62">
        <f>IF('SERVIÇOS EXECUTADOS'!$F186=0,0,(COUNTIF('SERVIÇOS EXECUTADOS'!$I186:$DH186,EP$10)/'SERVIÇOS EXECUTADOS'!$F186*100))</f>
        <v>0</v>
      </c>
      <c r="EQ186" s="62">
        <f>IF('SERVIÇOS EXECUTADOS'!$F186=0,0,(COUNTIF('SERVIÇOS EXECUTADOS'!$I186:$DH186,EQ$10)/'SERVIÇOS EXECUTADOS'!$F186*100))</f>
        <v>0</v>
      </c>
      <c r="ER186" s="62">
        <f>IF('SERVIÇOS EXECUTADOS'!$F186=0,0,(COUNTIF('SERVIÇOS EXECUTADOS'!$I186:$DH186,ER$10)/'SERVIÇOS EXECUTADOS'!$F186*100))</f>
        <v>0</v>
      </c>
      <c r="ES186" s="62">
        <f>IF('SERVIÇOS EXECUTADOS'!$F186=0,0,(COUNTIF('SERVIÇOS EXECUTADOS'!$I186:$DH186,ES$10)/'SERVIÇOS EXECUTADOS'!$F186*100))</f>
        <v>0</v>
      </c>
      <c r="ET186" s="62">
        <f>IF('SERVIÇOS EXECUTADOS'!$F186=0,0,(COUNTIF('SERVIÇOS EXECUTADOS'!$I186:$DH186,ET$10)/'SERVIÇOS EXECUTADOS'!$F186*100))</f>
        <v>0</v>
      </c>
      <c r="EU186" s="62">
        <f>IF('SERVIÇOS EXECUTADOS'!$F186=0,0,(COUNTIF('SERVIÇOS EXECUTADOS'!$I186:$DH186,EU$10)/'SERVIÇOS EXECUTADOS'!$F186*100))</f>
        <v>0</v>
      </c>
      <c r="EV186" s="62">
        <f>IF('SERVIÇOS EXECUTADOS'!$F186=0,0,(COUNTIF('SERVIÇOS EXECUTADOS'!$I186:$DH186,EV$10)/'SERVIÇOS EXECUTADOS'!$F186*100))</f>
        <v>0</v>
      </c>
      <c r="EW186" s="62">
        <f>IF('SERVIÇOS EXECUTADOS'!$F186=0,0,(COUNTIF('SERVIÇOS EXECUTADOS'!$I186:$DH186,EW$10)/'SERVIÇOS EXECUTADOS'!$F186*100))</f>
        <v>0</v>
      </c>
    </row>
    <row r="187" spans="1:153" ht="12" customHeight="1" outlineLevel="2">
      <c r="A187" s="1"/>
      <c r="B187" s="197" t="s">
        <v>306</v>
      </c>
      <c r="C187" s="196" t="s">
        <v>307</v>
      </c>
      <c r="D187" s="486"/>
      <c r="E187" s="192">
        <f t="shared" si="60"/>
        <v>0</v>
      </c>
      <c r="F187" s="489"/>
      <c r="G187" s="271" t="s">
        <v>147</v>
      </c>
      <c r="H187" s="132">
        <f t="shared" si="68"/>
        <v>0</v>
      </c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59"/>
      <c r="BE187" s="59"/>
      <c r="BF187" s="59"/>
      <c r="BG187" s="59"/>
      <c r="BH187" s="59"/>
      <c r="BI187" s="59"/>
      <c r="BJ187" s="59"/>
      <c r="BK187" s="59"/>
      <c r="BL187" s="59"/>
      <c r="BM187" s="59"/>
      <c r="BN187" s="59"/>
      <c r="BO187" s="59"/>
      <c r="BP187" s="59"/>
      <c r="BQ187" s="59"/>
      <c r="BR187" s="59"/>
      <c r="BS187" s="59"/>
      <c r="BT187" s="59"/>
      <c r="BU187" s="59"/>
      <c r="BV187" s="59"/>
      <c r="BW187" s="59"/>
      <c r="BX187" s="59"/>
      <c r="BY187" s="59"/>
      <c r="BZ187" s="59"/>
      <c r="CA187" s="59"/>
      <c r="CB187" s="59"/>
      <c r="CC187" s="59"/>
      <c r="CD187" s="59"/>
      <c r="CE187" s="59"/>
      <c r="CF187" s="59"/>
      <c r="CG187" s="59"/>
      <c r="CH187" s="59"/>
      <c r="CI187" s="59"/>
      <c r="CJ187" s="59"/>
      <c r="CK187" s="59"/>
      <c r="CL187" s="59"/>
      <c r="CM187" s="59"/>
      <c r="CN187" s="59"/>
      <c r="CO187" s="59"/>
      <c r="CP187" s="59"/>
      <c r="CQ187" s="59"/>
      <c r="CR187" s="59"/>
      <c r="CS187" s="59"/>
      <c r="CT187" s="59"/>
      <c r="CU187" s="59"/>
      <c r="CV187" s="59"/>
      <c r="CW187" s="59"/>
      <c r="CX187" s="59"/>
      <c r="CY187" s="59"/>
      <c r="CZ187" s="59"/>
      <c r="DA187" s="59"/>
      <c r="DB187" s="59"/>
      <c r="DC187" s="59"/>
      <c r="DD187" s="59"/>
      <c r="DE187" s="59"/>
      <c r="DF187" s="59"/>
      <c r="DG187" s="59"/>
      <c r="DH187" s="59"/>
      <c r="DI187" s="60">
        <f t="shared" si="74"/>
        <v>0</v>
      </c>
      <c r="DJ187" s="61">
        <f t="shared" si="75"/>
        <v>0</v>
      </c>
      <c r="DK187" s="61">
        <f t="shared" si="76"/>
        <v>0</v>
      </c>
      <c r="DL187" s="62">
        <f t="shared" si="77"/>
        <v>0</v>
      </c>
      <c r="DM187" s="62">
        <f t="shared" si="66"/>
        <v>0</v>
      </c>
      <c r="DN187" s="64" t="str">
        <f t="shared" si="78"/>
        <v/>
      </c>
      <c r="DO187" s="252" t="b">
        <f t="shared" si="61"/>
        <v>0</v>
      </c>
      <c r="DP187" s="188"/>
      <c r="DS187" s="62">
        <f>IF('SERVIÇOS EXECUTADOS'!$F187=0,0,(COUNTIF('SERVIÇOS EXECUTADOS'!$I187:$DH187,DS$10)/'SERVIÇOS EXECUTADOS'!$F187*100))</f>
        <v>0</v>
      </c>
      <c r="DT187" s="62">
        <f>IF('SERVIÇOS EXECUTADOS'!$F187=0,0,(COUNTIF('SERVIÇOS EXECUTADOS'!$I187:$DH187,DT$10)/'SERVIÇOS EXECUTADOS'!$F187*100))</f>
        <v>0</v>
      </c>
      <c r="DU187" s="62">
        <f>IF('SERVIÇOS EXECUTADOS'!$F187=0,0,(COUNTIF('SERVIÇOS EXECUTADOS'!$I187:$DH187,DU$10)/'SERVIÇOS EXECUTADOS'!$F187*100))</f>
        <v>0</v>
      </c>
      <c r="DV187" s="62">
        <f>IF('SERVIÇOS EXECUTADOS'!$F187=0,0,(COUNTIF('SERVIÇOS EXECUTADOS'!$I187:$DH187,DV$10)/'SERVIÇOS EXECUTADOS'!$F187*100))</f>
        <v>0</v>
      </c>
      <c r="DW187" s="62">
        <f>IF('SERVIÇOS EXECUTADOS'!$F187=0,0,(COUNTIF('SERVIÇOS EXECUTADOS'!$I187:$DH187,DW$10)/'SERVIÇOS EXECUTADOS'!$F187*100))</f>
        <v>0</v>
      </c>
      <c r="DX187" s="62">
        <f>IF('SERVIÇOS EXECUTADOS'!$F187=0,0,(COUNTIF('SERVIÇOS EXECUTADOS'!$I187:$DH187,DX$10)/'SERVIÇOS EXECUTADOS'!$F187*100))</f>
        <v>0</v>
      </c>
      <c r="DY187" s="62">
        <f>IF('SERVIÇOS EXECUTADOS'!$F187=0,0,(COUNTIF('SERVIÇOS EXECUTADOS'!$I187:$DH187,DY$10)/'SERVIÇOS EXECUTADOS'!$F187*100))</f>
        <v>0</v>
      </c>
      <c r="DZ187" s="62">
        <f>IF('SERVIÇOS EXECUTADOS'!$F187=0,0,(COUNTIF('SERVIÇOS EXECUTADOS'!$I187:$DH187,DZ$10)/'SERVIÇOS EXECUTADOS'!$F187*100))</f>
        <v>0</v>
      </c>
      <c r="EA187" s="62">
        <f>IF('SERVIÇOS EXECUTADOS'!$F187=0,0,(COUNTIF('SERVIÇOS EXECUTADOS'!$I187:$DH187,EA$10)/'SERVIÇOS EXECUTADOS'!$F187*100))</f>
        <v>0</v>
      </c>
      <c r="EB187" s="62">
        <f>IF('SERVIÇOS EXECUTADOS'!$F187=0,0,(COUNTIF('SERVIÇOS EXECUTADOS'!$I187:$DH187,EB$10)/'SERVIÇOS EXECUTADOS'!$F187*100))</f>
        <v>0</v>
      </c>
      <c r="EC187" s="62">
        <f>IF('SERVIÇOS EXECUTADOS'!$F187=0,0,(COUNTIF('SERVIÇOS EXECUTADOS'!$I187:$DH187,EC$10)/'SERVIÇOS EXECUTADOS'!$F187*100))</f>
        <v>0</v>
      </c>
      <c r="ED187" s="62">
        <f>IF('SERVIÇOS EXECUTADOS'!$F187=0,0,(COUNTIF('SERVIÇOS EXECUTADOS'!$I187:$DH187,ED$10)/'SERVIÇOS EXECUTADOS'!$F187*100))</f>
        <v>0</v>
      </c>
      <c r="EE187" s="62">
        <f>IF('SERVIÇOS EXECUTADOS'!$F187=0,0,(COUNTIF('SERVIÇOS EXECUTADOS'!$I187:$DH187,EE$10)/'SERVIÇOS EXECUTADOS'!$F187*100))</f>
        <v>0</v>
      </c>
      <c r="EF187" s="62">
        <f>IF('SERVIÇOS EXECUTADOS'!$F187=0,0,(COUNTIF('SERVIÇOS EXECUTADOS'!$I187:$DH187,EF$10)/'SERVIÇOS EXECUTADOS'!$F187*100))</f>
        <v>0</v>
      </c>
      <c r="EG187" s="62">
        <f>IF('SERVIÇOS EXECUTADOS'!$F187=0,0,(COUNTIF('SERVIÇOS EXECUTADOS'!$I187:$DH187,EG$10)/'SERVIÇOS EXECUTADOS'!$F187*100))</f>
        <v>0</v>
      </c>
      <c r="EH187" s="62">
        <f>IF('SERVIÇOS EXECUTADOS'!$F187=0,0,(COUNTIF('SERVIÇOS EXECUTADOS'!$I187:$DH187,EH$10)/'SERVIÇOS EXECUTADOS'!$F187*100))</f>
        <v>0</v>
      </c>
      <c r="EI187" s="62">
        <f>IF('SERVIÇOS EXECUTADOS'!$F187=0,0,(COUNTIF('SERVIÇOS EXECUTADOS'!$I187:$DH187,EI$10)/'SERVIÇOS EXECUTADOS'!$F187*100))</f>
        <v>0</v>
      </c>
      <c r="EJ187" s="62">
        <f>IF('SERVIÇOS EXECUTADOS'!$F187=0,0,(COUNTIF('SERVIÇOS EXECUTADOS'!$I187:$DH187,EJ$10)/'SERVIÇOS EXECUTADOS'!$F187*100))</f>
        <v>0</v>
      </c>
      <c r="EK187" s="62">
        <f>IF('SERVIÇOS EXECUTADOS'!$F187=0,0,(COUNTIF('SERVIÇOS EXECUTADOS'!$I187:$DH187,EK$10)/'SERVIÇOS EXECUTADOS'!$F187*100))</f>
        <v>0</v>
      </c>
      <c r="EL187" s="62">
        <f>IF('SERVIÇOS EXECUTADOS'!$F187=0,0,(COUNTIF('SERVIÇOS EXECUTADOS'!$I187:$DH187,EL$10)/'SERVIÇOS EXECUTADOS'!$F187*100))</f>
        <v>0</v>
      </c>
      <c r="EM187" s="62">
        <f>IF('SERVIÇOS EXECUTADOS'!$F187=0,0,(COUNTIF('SERVIÇOS EXECUTADOS'!$I187:$DH187,EM$10)/'SERVIÇOS EXECUTADOS'!$F187*100))</f>
        <v>0</v>
      </c>
      <c r="EN187" s="62">
        <f>IF('SERVIÇOS EXECUTADOS'!$F187=0,0,(COUNTIF('SERVIÇOS EXECUTADOS'!$I187:$DH187,EN$10)/'SERVIÇOS EXECUTADOS'!$F187*100))</f>
        <v>0</v>
      </c>
      <c r="EO187" s="62">
        <f>IF('SERVIÇOS EXECUTADOS'!$F187=0,0,(COUNTIF('SERVIÇOS EXECUTADOS'!$I187:$DH187,EO$10)/'SERVIÇOS EXECUTADOS'!$F187*100))</f>
        <v>0</v>
      </c>
      <c r="EP187" s="62">
        <f>IF('SERVIÇOS EXECUTADOS'!$F187=0,0,(COUNTIF('SERVIÇOS EXECUTADOS'!$I187:$DH187,EP$10)/'SERVIÇOS EXECUTADOS'!$F187*100))</f>
        <v>0</v>
      </c>
      <c r="EQ187" s="62">
        <f>IF('SERVIÇOS EXECUTADOS'!$F187=0,0,(COUNTIF('SERVIÇOS EXECUTADOS'!$I187:$DH187,EQ$10)/'SERVIÇOS EXECUTADOS'!$F187*100))</f>
        <v>0</v>
      </c>
      <c r="ER187" s="62">
        <f>IF('SERVIÇOS EXECUTADOS'!$F187=0,0,(COUNTIF('SERVIÇOS EXECUTADOS'!$I187:$DH187,ER$10)/'SERVIÇOS EXECUTADOS'!$F187*100))</f>
        <v>0</v>
      </c>
      <c r="ES187" s="62">
        <f>IF('SERVIÇOS EXECUTADOS'!$F187=0,0,(COUNTIF('SERVIÇOS EXECUTADOS'!$I187:$DH187,ES$10)/'SERVIÇOS EXECUTADOS'!$F187*100))</f>
        <v>0</v>
      </c>
      <c r="ET187" s="62">
        <f>IF('SERVIÇOS EXECUTADOS'!$F187=0,0,(COUNTIF('SERVIÇOS EXECUTADOS'!$I187:$DH187,ET$10)/'SERVIÇOS EXECUTADOS'!$F187*100))</f>
        <v>0</v>
      </c>
      <c r="EU187" s="62">
        <f>IF('SERVIÇOS EXECUTADOS'!$F187=0,0,(COUNTIF('SERVIÇOS EXECUTADOS'!$I187:$DH187,EU$10)/'SERVIÇOS EXECUTADOS'!$F187*100))</f>
        <v>0</v>
      </c>
      <c r="EV187" s="62">
        <f>IF('SERVIÇOS EXECUTADOS'!$F187=0,0,(COUNTIF('SERVIÇOS EXECUTADOS'!$I187:$DH187,EV$10)/'SERVIÇOS EXECUTADOS'!$F187*100))</f>
        <v>0</v>
      </c>
      <c r="EW187" s="62">
        <f>IF('SERVIÇOS EXECUTADOS'!$F187=0,0,(COUNTIF('SERVIÇOS EXECUTADOS'!$I187:$DH187,EW$10)/'SERVIÇOS EXECUTADOS'!$F187*100))</f>
        <v>0</v>
      </c>
    </row>
    <row r="188" spans="1:153" ht="12" customHeight="1" outlineLevel="2">
      <c r="A188" s="1"/>
      <c r="B188" s="197" t="s">
        <v>308</v>
      </c>
      <c r="C188" s="196"/>
      <c r="D188" s="486"/>
      <c r="E188" s="192">
        <f t="shared" si="60"/>
        <v>0</v>
      </c>
      <c r="F188" s="489"/>
      <c r="G188" s="271" t="s">
        <v>147</v>
      </c>
      <c r="H188" s="131">
        <f t="shared" si="68"/>
        <v>0</v>
      </c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59"/>
      <c r="BE188" s="59"/>
      <c r="BF188" s="59"/>
      <c r="BG188" s="59"/>
      <c r="BH188" s="59"/>
      <c r="BI188" s="59"/>
      <c r="BJ188" s="59"/>
      <c r="BK188" s="59"/>
      <c r="BL188" s="59"/>
      <c r="BM188" s="59"/>
      <c r="BN188" s="59"/>
      <c r="BO188" s="59"/>
      <c r="BP188" s="59"/>
      <c r="BQ188" s="59"/>
      <c r="BR188" s="59"/>
      <c r="BS188" s="59"/>
      <c r="BT188" s="59"/>
      <c r="BU188" s="59"/>
      <c r="BV188" s="59"/>
      <c r="BW188" s="59"/>
      <c r="BX188" s="59"/>
      <c r="BY188" s="59"/>
      <c r="BZ188" s="59"/>
      <c r="CA188" s="59"/>
      <c r="CB188" s="59"/>
      <c r="CC188" s="59"/>
      <c r="CD188" s="59"/>
      <c r="CE188" s="59"/>
      <c r="CF188" s="59"/>
      <c r="CG188" s="59"/>
      <c r="CH188" s="59"/>
      <c r="CI188" s="59"/>
      <c r="CJ188" s="59"/>
      <c r="CK188" s="59"/>
      <c r="CL188" s="59"/>
      <c r="CM188" s="59"/>
      <c r="CN188" s="59"/>
      <c r="CO188" s="59"/>
      <c r="CP188" s="59"/>
      <c r="CQ188" s="59"/>
      <c r="CR188" s="59"/>
      <c r="CS188" s="59"/>
      <c r="CT188" s="59"/>
      <c r="CU188" s="59"/>
      <c r="CV188" s="59"/>
      <c r="CW188" s="59"/>
      <c r="CX188" s="59"/>
      <c r="CY188" s="59"/>
      <c r="CZ188" s="59"/>
      <c r="DA188" s="59"/>
      <c r="DB188" s="59"/>
      <c r="DC188" s="59"/>
      <c r="DD188" s="59"/>
      <c r="DE188" s="59"/>
      <c r="DF188" s="59"/>
      <c r="DG188" s="59"/>
      <c r="DH188" s="59"/>
      <c r="DI188" s="60">
        <f t="shared" si="74"/>
        <v>0</v>
      </c>
      <c r="DJ188" s="61">
        <f t="shared" si="75"/>
        <v>0</v>
      </c>
      <c r="DK188" s="61">
        <f t="shared" si="76"/>
        <v>0</v>
      </c>
      <c r="DL188" s="62">
        <f t="shared" si="77"/>
        <v>0</v>
      </c>
      <c r="DM188" s="62">
        <f t="shared" si="66"/>
        <v>0</v>
      </c>
      <c r="DN188" s="64" t="str">
        <f t="shared" si="78"/>
        <v/>
      </c>
      <c r="DO188" s="252" t="b">
        <f t="shared" si="61"/>
        <v>0</v>
      </c>
      <c r="DP188" s="188"/>
      <c r="DS188" s="62">
        <f>IF('SERVIÇOS EXECUTADOS'!$F188=0,0,(COUNTIF('SERVIÇOS EXECUTADOS'!$I188:$DH188,DS$10)/'SERVIÇOS EXECUTADOS'!$F188*100))</f>
        <v>0</v>
      </c>
      <c r="DT188" s="62">
        <f>IF('SERVIÇOS EXECUTADOS'!$F188=0,0,(COUNTIF('SERVIÇOS EXECUTADOS'!$I188:$DH188,DT$10)/'SERVIÇOS EXECUTADOS'!$F188*100))</f>
        <v>0</v>
      </c>
      <c r="DU188" s="62">
        <f>IF('SERVIÇOS EXECUTADOS'!$F188=0,0,(COUNTIF('SERVIÇOS EXECUTADOS'!$I188:$DH188,DU$10)/'SERVIÇOS EXECUTADOS'!$F188*100))</f>
        <v>0</v>
      </c>
      <c r="DV188" s="62">
        <f>IF('SERVIÇOS EXECUTADOS'!$F188=0,0,(COUNTIF('SERVIÇOS EXECUTADOS'!$I188:$DH188,DV$10)/'SERVIÇOS EXECUTADOS'!$F188*100))</f>
        <v>0</v>
      </c>
      <c r="DW188" s="62">
        <f>IF('SERVIÇOS EXECUTADOS'!$F188=0,0,(COUNTIF('SERVIÇOS EXECUTADOS'!$I188:$DH188,DW$10)/'SERVIÇOS EXECUTADOS'!$F188*100))</f>
        <v>0</v>
      </c>
      <c r="DX188" s="62">
        <f>IF('SERVIÇOS EXECUTADOS'!$F188=0,0,(COUNTIF('SERVIÇOS EXECUTADOS'!$I188:$DH188,DX$10)/'SERVIÇOS EXECUTADOS'!$F188*100))</f>
        <v>0</v>
      </c>
      <c r="DY188" s="62">
        <f>IF('SERVIÇOS EXECUTADOS'!$F188=0,0,(COUNTIF('SERVIÇOS EXECUTADOS'!$I188:$DH188,DY$10)/'SERVIÇOS EXECUTADOS'!$F188*100))</f>
        <v>0</v>
      </c>
      <c r="DZ188" s="62">
        <f>IF('SERVIÇOS EXECUTADOS'!$F188=0,0,(COUNTIF('SERVIÇOS EXECUTADOS'!$I188:$DH188,DZ$10)/'SERVIÇOS EXECUTADOS'!$F188*100))</f>
        <v>0</v>
      </c>
      <c r="EA188" s="62">
        <f>IF('SERVIÇOS EXECUTADOS'!$F188=0,0,(COUNTIF('SERVIÇOS EXECUTADOS'!$I188:$DH188,EA$10)/'SERVIÇOS EXECUTADOS'!$F188*100))</f>
        <v>0</v>
      </c>
      <c r="EB188" s="62">
        <f>IF('SERVIÇOS EXECUTADOS'!$F188=0,0,(COUNTIF('SERVIÇOS EXECUTADOS'!$I188:$DH188,EB$10)/'SERVIÇOS EXECUTADOS'!$F188*100))</f>
        <v>0</v>
      </c>
      <c r="EC188" s="62">
        <f>IF('SERVIÇOS EXECUTADOS'!$F188=0,0,(COUNTIF('SERVIÇOS EXECUTADOS'!$I188:$DH188,EC$10)/'SERVIÇOS EXECUTADOS'!$F188*100))</f>
        <v>0</v>
      </c>
      <c r="ED188" s="62">
        <f>IF('SERVIÇOS EXECUTADOS'!$F188=0,0,(COUNTIF('SERVIÇOS EXECUTADOS'!$I188:$DH188,ED$10)/'SERVIÇOS EXECUTADOS'!$F188*100))</f>
        <v>0</v>
      </c>
      <c r="EE188" s="62">
        <f>IF('SERVIÇOS EXECUTADOS'!$F188=0,0,(COUNTIF('SERVIÇOS EXECUTADOS'!$I188:$DH188,EE$10)/'SERVIÇOS EXECUTADOS'!$F188*100))</f>
        <v>0</v>
      </c>
      <c r="EF188" s="62">
        <f>IF('SERVIÇOS EXECUTADOS'!$F188=0,0,(COUNTIF('SERVIÇOS EXECUTADOS'!$I188:$DH188,EF$10)/'SERVIÇOS EXECUTADOS'!$F188*100))</f>
        <v>0</v>
      </c>
      <c r="EG188" s="62">
        <f>IF('SERVIÇOS EXECUTADOS'!$F188=0,0,(COUNTIF('SERVIÇOS EXECUTADOS'!$I188:$DH188,EG$10)/'SERVIÇOS EXECUTADOS'!$F188*100))</f>
        <v>0</v>
      </c>
      <c r="EH188" s="62">
        <f>IF('SERVIÇOS EXECUTADOS'!$F188=0,0,(COUNTIF('SERVIÇOS EXECUTADOS'!$I188:$DH188,EH$10)/'SERVIÇOS EXECUTADOS'!$F188*100))</f>
        <v>0</v>
      </c>
      <c r="EI188" s="62">
        <f>IF('SERVIÇOS EXECUTADOS'!$F188=0,0,(COUNTIF('SERVIÇOS EXECUTADOS'!$I188:$DH188,EI$10)/'SERVIÇOS EXECUTADOS'!$F188*100))</f>
        <v>0</v>
      </c>
      <c r="EJ188" s="62">
        <f>IF('SERVIÇOS EXECUTADOS'!$F188=0,0,(COUNTIF('SERVIÇOS EXECUTADOS'!$I188:$DH188,EJ$10)/'SERVIÇOS EXECUTADOS'!$F188*100))</f>
        <v>0</v>
      </c>
      <c r="EK188" s="62">
        <f>IF('SERVIÇOS EXECUTADOS'!$F188=0,0,(COUNTIF('SERVIÇOS EXECUTADOS'!$I188:$DH188,EK$10)/'SERVIÇOS EXECUTADOS'!$F188*100))</f>
        <v>0</v>
      </c>
      <c r="EL188" s="62">
        <f>IF('SERVIÇOS EXECUTADOS'!$F188=0,0,(COUNTIF('SERVIÇOS EXECUTADOS'!$I188:$DH188,EL$10)/'SERVIÇOS EXECUTADOS'!$F188*100))</f>
        <v>0</v>
      </c>
      <c r="EM188" s="62">
        <f>IF('SERVIÇOS EXECUTADOS'!$F188=0,0,(COUNTIF('SERVIÇOS EXECUTADOS'!$I188:$DH188,EM$10)/'SERVIÇOS EXECUTADOS'!$F188*100))</f>
        <v>0</v>
      </c>
      <c r="EN188" s="62">
        <f>IF('SERVIÇOS EXECUTADOS'!$F188=0,0,(COUNTIF('SERVIÇOS EXECUTADOS'!$I188:$DH188,EN$10)/'SERVIÇOS EXECUTADOS'!$F188*100))</f>
        <v>0</v>
      </c>
      <c r="EO188" s="62">
        <f>IF('SERVIÇOS EXECUTADOS'!$F188=0,0,(COUNTIF('SERVIÇOS EXECUTADOS'!$I188:$DH188,EO$10)/'SERVIÇOS EXECUTADOS'!$F188*100))</f>
        <v>0</v>
      </c>
      <c r="EP188" s="62">
        <f>IF('SERVIÇOS EXECUTADOS'!$F188=0,0,(COUNTIF('SERVIÇOS EXECUTADOS'!$I188:$DH188,EP$10)/'SERVIÇOS EXECUTADOS'!$F188*100))</f>
        <v>0</v>
      </c>
      <c r="EQ188" s="62">
        <f>IF('SERVIÇOS EXECUTADOS'!$F188=0,0,(COUNTIF('SERVIÇOS EXECUTADOS'!$I188:$DH188,EQ$10)/'SERVIÇOS EXECUTADOS'!$F188*100))</f>
        <v>0</v>
      </c>
      <c r="ER188" s="62">
        <f>IF('SERVIÇOS EXECUTADOS'!$F188=0,0,(COUNTIF('SERVIÇOS EXECUTADOS'!$I188:$DH188,ER$10)/'SERVIÇOS EXECUTADOS'!$F188*100))</f>
        <v>0</v>
      </c>
      <c r="ES188" s="62">
        <f>IF('SERVIÇOS EXECUTADOS'!$F188=0,0,(COUNTIF('SERVIÇOS EXECUTADOS'!$I188:$DH188,ES$10)/'SERVIÇOS EXECUTADOS'!$F188*100))</f>
        <v>0</v>
      </c>
      <c r="ET188" s="62">
        <f>IF('SERVIÇOS EXECUTADOS'!$F188=0,0,(COUNTIF('SERVIÇOS EXECUTADOS'!$I188:$DH188,ET$10)/'SERVIÇOS EXECUTADOS'!$F188*100))</f>
        <v>0</v>
      </c>
      <c r="EU188" s="62">
        <f>IF('SERVIÇOS EXECUTADOS'!$F188=0,0,(COUNTIF('SERVIÇOS EXECUTADOS'!$I188:$DH188,EU$10)/'SERVIÇOS EXECUTADOS'!$F188*100))</f>
        <v>0</v>
      </c>
      <c r="EV188" s="62">
        <f>IF('SERVIÇOS EXECUTADOS'!$F188=0,0,(COUNTIF('SERVIÇOS EXECUTADOS'!$I188:$DH188,EV$10)/'SERVIÇOS EXECUTADOS'!$F188*100))</f>
        <v>0</v>
      </c>
      <c r="EW188" s="62">
        <f>IF('SERVIÇOS EXECUTADOS'!$F188=0,0,(COUNTIF('SERVIÇOS EXECUTADOS'!$I188:$DH188,EW$10)/'SERVIÇOS EXECUTADOS'!$F188*100))</f>
        <v>0</v>
      </c>
    </row>
    <row r="189" spans="1:153" ht="12" customHeight="1" outlineLevel="2">
      <c r="A189" s="1"/>
      <c r="B189" s="197" t="s">
        <v>309</v>
      </c>
      <c r="C189" s="196"/>
      <c r="D189" s="486"/>
      <c r="E189" s="192">
        <f t="shared" si="60"/>
        <v>0</v>
      </c>
      <c r="F189" s="489"/>
      <c r="G189" s="271" t="s">
        <v>147</v>
      </c>
      <c r="H189" s="132">
        <f t="shared" si="68"/>
        <v>0</v>
      </c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  <c r="AX189" s="59"/>
      <c r="AY189" s="59"/>
      <c r="AZ189" s="59"/>
      <c r="BA189" s="59"/>
      <c r="BB189" s="59"/>
      <c r="BC189" s="59"/>
      <c r="BD189" s="59"/>
      <c r="BE189" s="59"/>
      <c r="BF189" s="59"/>
      <c r="BG189" s="59"/>
      <c r="BH189" s="59"/>
      <c r="BI189" s="59"/>
      <c r="BJ189" s="59"/>
      <c r="BK189" s="59"/>
      <c r="BL189" s="59"/>
      <c r="BM189" s="59"/>
      <c r="BN189" s="59"/>
      <c r="BO189" s="59"/>
      <c r="BP189" s="59"/>
      <c r="BQ189" s="59"/>
      <c r="BR189" s="59"/>
      <c r="BS189" s="59"/>
      <c r="BT189" s="59"/>
      <c r="BU189" s="59"/>
      <c r="BV189" s="59"/>
      <c r="BW189" s="59"/>
      <c r="BX189" s="59"/>
      <c r="BY189" s="59"/>
      <c r="BZ189" s="59"/>
      <c r="CA189" s="59"/>
      <c r="CB189" s="59"/>
      <c r="CC189" s="59"/>
      <c r="CD189" s="59"/>
      <c r="CE189" s="59"/>
      <c r="CF189" s="59"/>
      <c r="CG189" s="59"/>
      <c r="CH189" s="59"/>
      <c r="CI189" s="59"/>
      <c r="CJ189" s="59"/>
      <c r="CK189" s="59"/>
      <c r="CL189" s="59"/>
      <c r="CM189" s="59"/>
      <c r="CN189" s="59"/>
      <c r="CO189" s="59"/>
      <c r="CP189" s="59"/>
      <c r="CQ189" s="59"/>
      <c r="CR189" s="59"/>
      <c r="CS189" s="59"/>
      <c r="CT189" s="59"/>
      <c r="CU189" s="59"/>
      <c r="CV189" s="59"/>
      <c r="CW189" s="59"/>
      <c r="CX189" s="59"/>
      <c r="CY189" s="59"/>
      <c r="CZ189" s="59"/>
      <c r="DA189" s="59"/>
      <c r="DB189" s="59"/>
      <c r="DC189" s="59"/>
      <c r="DD189" s="59"/>
      <c r="DE189" s="59"/>
      <c r="DF189" s="59"/>
      <c r="DG189" s="59"/>
      <c r="DH189" s="59"/>
      <c r="DI189" s="60">
        <f t="shared" si="74"/>
        <v>0</v>
      </c>
      <c r="DJ189" s="61">
        <f t="shared" si="75"/>
        <v>0</v>
      </c>
      <c r="DK189" s="61">
        <f t="shared" si="76"/>
        <v>0</v>
      </c>
      <c r="DL189" s="62">
        <f t="shared" si="77"/>
        <v>0</v>
      </c>
      <c r="DM189" s="62">
        <f t="shared" si="66"/>
        <v>0</v>
      </c>
      <c r="DN189" s="64" t="str">
        <f t="shared" si="78"/>
        <v/>
      </c>
      <c r="DO189" s="252" t="b">
        <f t="shared" si="61"/>
        <v>0</v>
      </c>
      <c r="DP189" s="188"/>
      <c r="DS189" s="62">
        <f>IF('SERVIÇOS EXECUTADOS'!$F189=0,0,(COUNTIF('SERVIÇOS EXECUTADOS'!$I189:$DH189,DS$10)/'SERVIÇOS EXECUTADOS'!$F189*100))</f>
        <v>0</v>
      </c>
      <c r="DT189" s="62">
        <f>IF('SERVIÇOS EXECUTADOS'!$F189=0,0,(COUNTIF('SERVIÇOS EXECUTADOS'!$I189:$DH189,DT$10)/'SERVIÇOS EXECUTADOS'!$F189*100))</f>
        <v>0</v>
      </c>
      <c r="DU189" s="62">
        <f>IF('SERVIÇOS EXECUTADOS'!$F189=0,0,(COUNTIF('SERVIÇOS EXECUTADOS'!$I189:$DH189,DU$10)/'SERVIÇOS EXECUTADOS'!$F189*100))</f>
        <v>0</v>
      </c>
      <c r="DV189" s="62">
        <f>IF('SERVIÇOS EXECUTADOS'!$F189=0,0,(COUNTIF('SERVIÇOS EXECUTADOS'!$I189:$DH189,DV$10)/'SERVIÇOS EXECUTADOS'!$F189*100))</f>
        <v>0</v>
      </c>
      <c r="DW189" s="62">
        <f>IF('SERVIÇOS EXECUTADOS'!$F189=0,0,(COUNTIF('SERVIÇOS EXECUTADOS'!$I189:$DH189,DW$10)/'SERVIÇOS EXECUTADOS'!$F189*100))</f>
        <v>0</v>
      </c>
      <c r="DX189" s="62">
        <f>IF('SERVIÇOS EXECUTADOS'!$F189=0,0,(COUNTIF('SERVIÇOS EXECUTADOS'!$I189:$DH189,DX$10)/'SERVIÇOS EXECUTADOS'!$F189*100))</f>
        <v>0</v>
      </c>
      <c r="DY189" s="62">
        <f>IF('SERVIÇOS EXECUTADOS'!$F189=0,0,(COUNTIF('SERVIÇOS EXECUTADOS'!$I189:$DH189,DY$10)/'SERVIÇOS EXECUTADOS'!$F189*100))</f>
        <v>0</v>
      </c>
      <c r="DZ189" s="62">
        <f>IF('SERVIÇOS EXECUTADOS'!$F189=0,0,(COUNTIF('SERVIÇOS EXECUTADOS'!$I189:$DH189,DZ$10)/'SERVIÇOS EXECUTADOS'!$F189*100))</f>
        <v>0</v>
      </c>
      <c r="EA189" s="62">
        <f>IF('SERVIÇOS EXECUTADOS'!$F189=0,0,(COUNTIF('SERVIÇOS EXECUTADOS'!$I189:$DH189,EA$10)/'SERVIÇOS EXECUTADOS'!$F189*100))</f>
        <v>0</v>
      </c>
      <c r="EB189" s="62">
        <f>IF('SERVIÇOS EXECUTADOS'!$F189=0,0,(COUNTIF('SERVIÇOS EXECUTADOS'!$I189:$DH189,EB$10)/'SERVIÇOS EXECUTADOS'!$F189*100))</f>
        <v>0</v>
      </c>
      <c r="EC189" s="62">
        <f>IF('SERVIÇOS EXECUTADOS'!$F189=0,0,(COUNTIF('SERVIÇOS EXECUTADOS'!$I189:$DH189,EC$10)/'SERVIÇOS EXECUTADOS'!$F189*100))</f>
        <v>0</v>
      </c>
      <c r="ED189" s="62">
        <f>IF('SERVIÇOS EXECUTADOS'!$F189=0,0,(COUNTIF('SERVIÇOS EXECUTADOS'!$I189:$DH189,ED$10)/'SERVIÇOS EXECUTADOS'!$F189*100))</f>
        <v>0</v>
      </c>
      <c r="EE189" s="62">
        <f>IF('SERVIÇOS EXECUTADOS'!$F189=0,0,(COUNTIF('SERVIÇOS EXECUTADOS'!$I189:$DH189,EE$10)/'SERVIÇOS EXECUTADOS'!$F189*100))</f>
        <v>0</v>
      </c>
      <c r="EF189" s="62">
        <f>IF('SERVIÇOS EXECUTADOS'!$F189=0,0,(COUNTIF('SERVIÇOS EXECUTADOS'!$I189:$DH189,EF$10)/'SERVIÇOS EXECUTADOS'!$F189*100))</f>
        <v>0</v>
      </c>
      <c r="EG189" s="62">
        <f>IF('SERVIÇOS EXECUTADOS'!$F189=0,0,(COUNTIF('SERVIÇOS EXECUTADOS'!$I189:$DH189,EG$10)/'SERVIÇOS EXECUTADOS'!$F189*100))</f>
        <v>0</v>
      </c>
      <c r="EH189" s="62">
        <f>IF('SERVIÇOS EXECUTADOS'!$F189=0,0,(COUNTIF('SERVIÇOS EXECUTADOS'!$I189:$DH189,EH$10)/'SERVIÇOS EXECUTADOS'!$F189*100))</f>
        <v>0</v>
      </c>
      <c r="EI189" s="62">
        <f>IF('SERVIÇOS EXECUTADOS'!$F189=0,0,(COUNTIF('SERVIÇOS EXECUTADOS'!$I189:$DH189,EI$10)/'SERVIÇOS EXECUTADOS'!$F189*100))</f>
        <v>0</v>
      </c>
      <c r="EJ189" s="62">
        <f>IF('SERVIÇOS EXECUTADOS'!$F189=0,0,(COUNTIF('SERVIÇOS EXECUTADOS'!$I189:$DH189,EJ$10)/'SERVIÇOS EXECUTADOS'!$F189*100))</f>
        <v>0</v>
      </c>
      <c r="EK189" s="62">
        <f>IF('SERVIÇOS EXECUTADOS'!$F189=0,0,(COUNTIF('SERVIÇOS EXECUTADOS'!$I189:$DH189,EK$10)/'SERVIÇOS EXECUTADOS'!$F189*100))</f>
        <v>0</v>
      </c>
      <c r="EL189" s="62">
        <f>IF('SERVIÇOS EXECUTADOS'!$F189=0,0,(COUNTIF('SERVIÇOS EXECUTADOS'!$I189:$DH189,EL$10)/'SERVIÇOS EXECUTADOS'!$F189*100))</f>
        <v>0</v>
      </c>
      <c r="EM189" s="62">
        <f>IF('SERVIÇOS EXECUTADOS'!$F189=0,0,(COUNTIF('SERVIÇOS EXECUTADOS'!$I189:$DH189,EM$10)/'SERVIÇOS EXECUTADOS'!$F189*100))</f>
        <v>0</v>
      </c>
      <c r="EN189" s="62">
        <f>IF('SERVIÇOS EXECUTADOS'!$F189=0,0,(COUNTIF('SERVIÇOS EXECUTADOS'!$I189:$DH189,EN$10)/'SERVIÇOS EXECUTADOS'!$F189*100))</f>
        <v>0</v>
      </c>
      <c r="EO189" s="62">
        <f>IF('SERVIÇOS EXECUTADOS'!$F189=0,0,(COUNTIF('SERVIÇOS EXECUTADOS'!$I189:$DH189,EO$10)/'SERVIÇOS EXECUTADOS'!$F189*100))</f>
        <v>0</v>
      </c>
      <c r="EP189" s="62">
        <f>IF('SERVIÇOS EXECUTADOS'!$F189=0,0,(COUNTIF('SERVIÇOS EXECUTADOS'!$I189:$DH189,EP$10)/'SERVIÇOS EXECUTADOS'!$F189*100))</f>
        <v>0</v>
      </c>
      <c r="EQ189" s="62">
        <f>IF('SERVIÇOS EXECUTADOS'!$F189=0,0,(COUNTIF('SERVIÇOS EXECUTADOS'!$I189:$DH189,EQ$10)/'SERVIÇOS EXECUTADOS'!$F189*100))</f>
        <v>0</v>
      </c>
      <c r="ER189" s="62">
        <f>IF('SERVIÇOS EXECUTADOS'!$F189=0,0,(COUNTIF('SERVIÇOS EXECUTADOS'!$I189:$DH189,ER$10)/'SERVIÇOS EXECUTADOS'!$F189*100))</f>
        <v>0</v>
      </c>
      <c r="ES189" s="62">
        <f>IF('SERVIÇOS EXECUTADOS'!$F189=0,0,(COUNTIF('SERVIÇOS EXECUTADOS'!$I189:$DH189,ES$10)/'SERVIÇOS EXECUTADOS'!$F189*100))</f>
        <v>0</v>
      </c>
      <c r="ET189" s="62">
        <f>IF('SERVIÇOS EXECUTADOS'!$F189=0,0,(COUNTIF('SERVIÇOS EXECUTADOS'!$I189:$DH189,ET$10)/'SERVIÇOS EXECUTADOS'!$F189*100))</f>
        <v>0</v>
      </c>
      <c r="EU189" s="62">
        <f>IF('SERVIÇOS EXECUTADOS'!$F189=0,0,(COUNTIF('SERVIÇOS EXECUTADOS'!$I189:$DH189,EU$10)/'SERVIÇOS EXECUTADOS'!$F189*100))</f>
        <v>0</v>
      </c>
      <c r="EV189" s="62">
        <f>IF('SERVIÇOS EXECUTADOS'!$F189=0,0,(COUNTIF('SERVIÇOS EXECUTADOS'!$I189:$DH189,EV$10)/'SERVIÇOS EXECUTADOS'!$F189*100))</f>
        <v>0</v>
      </c>
      <c r="EW189" s="62">
        <f>IF('SERVIÇOS EXECUTADOS'!$F189=0,0,(COUNTIF('SERVIÇOS EXECUTADOS'!$I189:$DH189,EW$10)/'SERVIÇOS EXECUTADOS'!$F189*100))</f>
        <v>0</v>
      </c>
    </row>
    <row r="190" spans="1:153" ht="12" customHeight="1" outlineLevel="1">
      <c r="A190" s="1"/>
      <c r="B190" s="305" t="s">
        <v>310</v>
      </c>
      <c r="C190" s="306" t="s">
        <v>311</v>
      </c>
      <c r="D190" s="351">
        <f>SUM(D191:D211)</f>
        <v>0</v>
      </c>
      <c r="E190" s="308">
        <f t="shared" si="60"/>
        <v>0</v>
      </c>
      <c r="F190" s="312"/>
      <c r="G190" s="312"/>
      <c r="H190" s="312">
        <f t="shared" si="68"/>
        <v>0</v>
      </c>
      <c r="I190" s="310"/>
      <c r="J190" s="310"/>
      <c r="K190" s="310"/>
      <c r="L190" s="310"/>
      <c r="M190" s="310"/>
      <c r="N190" s="310"/>
      <c r="O190" s="310"/>
      <c r="P190" s="310"/>
      <c r="Q190" s="310"/>
      <c r="R190" s="310"/>
      <c r="S190" s="310"/>
      <c r="T190" s="310"/>
      <c r="U190" s="310"/>
      <c r="V190" s="310"/>
      <c r="W190" s="310"/>
      <c r="X190" s="310"/>
      <c r="Y190" s="310"/>
      <c r="Z190" s="310"/>
      <c r="AA190" s="310"/>
      <c r="AB190" s="310"/>
      <c r="AC190" s="310"/>
      <c r="AD190" s="310"/>
      <c r="AE190" s="310"/>
      <c r="AF190" s="310"/>
      <c r="AG190" s="310"/>
      <c r="AH190" s="310"/>
      <c r="AI190" s="310"/>
      <c r="AJ190" s="310"/>
      <c r="AK190" s="310"/>
      <c r="AL190" s="310"/>
      <c r="AM190" s="310"/>
      <c r="AN190" s="310"/>
      <c r="AO190" s="310"/>
      <c r="AP190" s="310"/>
      <c r="AQ190" s="310"/>
      <c r="AR190" s="310"/>
      <c r="AS190" s="310"/>
      <c r="AT190" s="310"/>
      <c r="AU190" s="310"/>
      <c r="AV190" s="310"/>
      <c r="AW190" s="310"/>
      <c r="AX190" s="310"/>
      <c r="AY190" s="310"/>
      <c r="AZ190" s="310"/>
      <c r="BA190" s="310"/>
      <c r="BB190" s="310"/>
      <c r="BC190" s="310"/>
      <c r="BD190" s="310"/>
      <c r="BE190" s="310"/>
      <c r="BF190" s="310"/>
      <c r="BG190" s="310"/>
      <c r="BH190" s="310"/>
      <c r="BI190" s="310"/>
      <c r="BJ190" s="310"/>
      <c r="BK190" s="310"/>
      <c r="BL190" s="310"/>
      <c r="BM190" s="310"/>
      <c r="BN190" s="310"/>
      <c r="BO190" s="310"/>
      <c r="BP190" s="310"/>
      <c r="BQ190" s="310"/>
      <c r="BR190" s="310"/>
      <c r="BS190" s="310"/>
      <c r="BT190" s="310"/>
      <c r="BU190" s="310"/>
      <c r="BV190" s="310"/>
      <c r="BW190" s="310"/>
      <c r="BX190" s="310"/>
      <c r="BY190" s="310"/>
      <c r="BZ190" s="310"/>
      <c r="CA190" s="310"/>
      <c r="CB190" s="310"/>
      <c r="CC190" s="310"/>
      <c r="CD190" s="310"/>
      <c r="CE190" s="310"/>
      <c r="CF190" s="310"/>
      <c r="CG190" s="310"/>
      <c r="CH190" s="310"/>
      <c r="CI190" s="310"/>
      <c r="CJ190" s="310"/>
      <c r="CK190" s="310"/>
      <c r="CL190" s="310"/>
      <c r="CM190" s="310"/>
      <c r="CN190" s="310"/>
      <c r="CO190" s="310"/>
      <c r="CP190" s="310"/>
      <c r="CQ190" s="310"/>
      <c r="CR190" s="310"/>
      <c r="CS190" s="310"/>
      <c r="CT190" s="310"/>
      <c r="CU190" s="310"/>
      <c r="CV190" s="310"/>
      <c r="CW190" s="310"/>
      <c r="CX190" s="310"/>
      <c r="CY190" s="310"/>
      <c r="CZ190" s="310"/>
      <c r="DA190" s="310"/>
      <c r="DB190" s="310"/>
      <c r="DC190" s="310"/>
      <c r="DD190" s="310"/>
      <c r="DE190" s="310"/>
      <c r="DF190" s="310"/>
      <c r="DG190" s="310"/>
      <c r="DH190" s="310"/>
      <c r="DI190" s="311"/>
      <c r="DJ190" s="309"/>
      <c r="DK190" s="309"/>
      <c r="DL190" s="313"/>
      <c r="DM190" s="313">
        <f t="shared" si="66"/>
        <v>0</v>
      </c>
      <c r="DN190" s="350">
        <f>SUM(DN191:DN211)</f>
        <v>0</v>
      </c>
      <c r="DO190" s="314" t="b">
        <f t="shared" si="61"/>
        <v>1</v>
      </c>
      <c r="DP190" s="316"/>
      <c r="DQ190" s="316"/>
      <c r="DR190" s="316"/>
      <c r="DS190" s="317">
        <f>IF('SERVIÇOS EXECUTADOS'!$F190=0,0,(COUNTIF('SERVIÇOS EXECUTADOS'!$I190:$DH190,DS$10)/'SERVIÇOS EXECUTADOS'!$F190*100))</f>
        <v>0</v>
      </c>
      <c r="DT190" s="317">
        <f>IF('SERVIÇOS EXECUTADOS'!$F190=0,0,(COUNTIF('SERVIÇOS EXECUTADOS'!$I190:$DH190,DT$10)/'SERVIÇOS EXECUTADOS'!$F190*100))</f>
        <v>0</v>
      </c>
      <c r="DU190" s="317">
        <f>IF('SERVIÇOS EXECUTADOS'!$F190=0,0,(COUNTIF('SERVIÇOS EXECUTADOS'!$I190:$DH190,DU$10)/'SERVIÇOS EXECUTADOS'!$F190*100))</f>
        <v>0</v>
      </c>
      <c r="DV190" s="317">
        <f>IF('SERVIÇOS EXECUTADOS'!$F190=0,0,(COUNTIF('SERVIÇOS EXECUTADOS'!$I190:$DH190,DV$10)/'SERVIÇOS EXECUTADOS'!$F190*100))</f>
        <v>0</v>
      </c>
      <c r="DW190" s="317">
        <f>IF('SERVIÇOS EXECUTADOS'!$F190=0,0,(COUNTIF('SERVIÇOS EXECUTADOS'!$I190:$DH190,DW$10)/'SERVIÇOS EXECUTADOS'!$F190*100))</f>
        <v>0</v>
      </c>
      <c r="DX190" s="317">
        <f>IF('SERVIÇOS EXECUTADOS'!$F190=0,0,(COUNTIF('SERVIÇOS EXECUTADOS'!$I190:$DH190,DX$10)/'SERVIÇOS EXECUTADOS'!$F190*100))</f>
        <v>0</v>
      </c>
      <c r="DY190" s="317">
        <f>IF('SERVIÇOS EXECUTADOS'!$F190=0,0,(COUNTIF('SERVIÇOS EXECUTADOS'!$I190:$DH190,DY$10)/'SERVIÇOS EXECUTADOS'!$F190*100))</f>
        <v>0</v>
      </c>
      <c r="DZ190" s="317">
        <f>IF('SERVIÇOS EXECUTADOS'!$F190=0,0,(COUNTIF('SERVIÇOS EXECUTADOS'!$I190:$DH190,DZ$10)/'SERVIÇOS EXECUTADOS'!$F190*100))</f>
        <v>0</v>
      </c>
      <c r="EA190" s="317">
        <f>IF('SERVIÇOS EXECUTADOS'!$F190=0,0,(COUNTIF('SERVIÇOS EXECUTADOS'!$I190:$DH190,EA$10)/'SERVIÇOS EXECUTADOS'!$F190*100))</f>
        <v>0</v>
      </c>
      <c r="EB190" s="317">
        <f>IF('SERVIÇOS EXECUTADOS'!$F190=0,0,(COUNTIF('SERVIÇOS EXECUTADOS'!$I190:$DH190,EB$10)/'SERVIÇOS EXECUTADOS'!$F190*100))</f>
        <v>0</v>
      </c>
      <c r="EC190" s="317">
        <f>IF('SERVIÇOS EXECUTADOS'!$F190=0,0,(COUNTIF('SERVIÇOS EXECUTADOS'!$I190:$DH190,EC$10)/'SERVIÇOS EXECUTADOS'!$F190*100))</f>
        <v>0</v>
      </c>
      <c r="ED190" s="317">
        <f>IF('SERVIÇOS EXECUTADOS'!$F190=0,0,(COUNTIF('SERVIÇOS EXECUTADOS'!$I190:$DH190,ED$10)/'SERVIÇOS EXECUTADOS'!$F190*100))</f>
        <v>0</v>
      </c>
      <c r="EE190" s="317">
        <f>IF('SERVIÇOS EXECUTADOS'!$F190=0,0,(COUNTIF('SERVIÇOS EXECUTADOS'!$I190:$DH190,EE$10)/'SERVIÇOS EXECUTADOS'!$F190*100))</f>
        <v>0</v>
      </c>
      <c r="EF190" s="317">
        <f>IF('SERVIÇOS EXECUTADOS'!$F190=0,0,(COUNTIF('SERVIÇOS EXECUTADOS'!$I190:$DH190,EF$10)/'SERVIÇOS EXECUTADOS'!$F190*100))</f>
        <v>0</v>
      </c>
      <c r="EG190" s="317">
        <f>IF('SERVIÇOS EXECUTADOS'!$F190=0,0,(COUNTIF('SERVIÇOS EXECUTADOS'!$I190:$DH190,EG$10)/'SERVIÇOS EXECUTADOS'!$F190*100))</f>
        <v>0</v>
      </c>
      <c r="EH190" s="317">
        <f>IF('SERVIÇOS EXECUTADOS'!$F190=0,0,(COUNTIF('SERVIÇOS EXECUTADOS'!$I190:$DH190,EH$10)/'SERVIÇOS EXECUTADOS'!$F190*100))</f>
        <v>0</v>
      </c>
      <c r="EI190" s="317">
        <f>IF('SERVIÇOS EXECUTADOS'!$F190=0,0,(COUNTIF('SERVIÇOS EXECUTADOS'!$I190:$DH190,EI$10)/'SERVIÇOS EXECUTADOS'!$F190*100))</f>
        <v>0</v>
      </c>
      <c r="EJ190" s="317">
        <f>IF('SERVIÇOS EXECUTADOS'!$F190=0,0,(COUNTIF('SERVIÇOS EXECUTADOS'!$I190:$DH190,EJ$10)/'SERVIÇOS EXECUTADOS'!$F190*100))</f>
        <v>0</v>
      </c>
      <c r="EK190" s="317">
        <f>IF('SERVIÇOS EXECUTADOS'!$F190=0,0,(COUNTIF('SERVIÇOS EXECUTADOS'!$I190:$DH190,EK$10)/'SERVIÇOS EXECUTADOS'!$F190*100))</f>
        <v>0</v>
      </c>
      <c r="EL190" s="317">
        <f>IF('SERVIÇOS EXECUTADOS'!$F190=0,0,(COUNTIF('SERVIÇOS EXECUTADOS'!$I190:$DH190,EL$10)/'SERVIÇOS EXECUTADOS'!$F190*100))</f>
        <v>0</v>
      </c>
      <c r="EM190" s="317">
        <f>IF('SERVIÇOS EXECUTADOS'!$F190=0,0,(COUNTIF('SERVIÇOS EXECUTADOS'!$I190:$DH190,EM$10)/'SERVIÇOS EXECUTADOS'!$F190*100))</f>
        <v>0</v>
      </c>
      <c r="EN190" s="317">
        <f>IF('SERVIÇOS EXECUTADOS'!$F190=0,0,(COUNTIF('SERVIÇOS EXECUTADOS'!$I190:$DH190,EN$10)/'SERVIÇOS EXECUTADOS'!$F190*100))</f>
        <v>0</v>
      </c>
      <c r="EO190" s="317">
        <f>IF('SERVIÇOS EXECUTADOS'!$F190=0,0,(COUNTIF('SERVIÇOS EXECUTADOS'!$I190:$DH190,EO$10)/'SERVIÇOS EXECUTADOS'!$F190*100))</f>
        <v>0</v>
      </c>
      <c r="EP190" s="317">
        <f>IF('SERVIÇOS EXECUTADOS'!$F190=0,0,(COUNTIF('SERVIÇOS EXECUTADOS'!$I190:$DH190,EP$10)/'SERVIÇOS EXECUTADOS'!$F190*100))</f>
        <v>0</v>
      </c>
      <c r="EQ190" s="317">
        <f>IF('SERVIÇOS EXECUTADOS'!$F190=0,0,(COUNTIF('SERVIÇOS EXECUTADOS'!$I190:$DH190,EQ$10)/'SERVIÇOS EXECUTADOS'!$F190*100))</f>
        <v>0</v>
      </c>
      <c r="ER190" s="317">
        <f>IF('SERVIÇOS EXECUTADOS'!$F190=0,0,(COUNTIF('SERVIÇOS EXECUTADOS'!$I190:$DH190,ER$10)/'SERVIÇOS EXECUTADOS'!$F190*100))</f>
        <v>0</v>
      </c>
      <c r="ES190" s="317">
        <f>IF('SERVIÇOS EXECUTADOS'!$F190=0,0,(COUNTIF('SERVIÇOS EXECUTADOS'!$I190:$DH190,ES$10)/'SERVIÇOS EXECUTADOS'!$F190*100))</f>
        <v>0</v>
      </c>
      <c r="ET190" s="317">
        <f>IF('SERVIÇOS EXECUTADOS'!$F190=0,0,(COUNTIF('SERVIÇOS EXECUTADOS'!$I190:$DH190,ET$10)/'SERVIÇOS EXECUTADOS'!$F190*100))</f>
        <v>0</v>
      </c>
      <c r="EU190" s="317">
        <f>IF('SERVIÇOS EXECUTADOS'!$F190=0,0,(COUNTIF('SERVIÇOS EXECUTADOS'!$I190:$DH190,EU$10)/'SERVIÇOS EXECUTADOS'!$F190*100))</f>
        <v>0</v>
      </c>
      <c r="EV190" s="317">
        <f>IF('SERVIÇOS EXECUTADOS'!$F190=0,0,(COUNTIF('SERVIÇOS EXECUTADOS'!$I190:$DH190,EV$10)/'SERVIÇOS EXECUTADOS'!$F190*100))</f>
        <v>0</v>
      </c>
      <c r="EW190" s="317">
        <f>IF('SERVIÇOS EXECUTADOS'!$F190=0,0,(COUNTIF('SERVIÇOS EXECUTADOS'!$I190:$DH190,EW$10)/'SERVIÇOS EXECUTADOS'!$F190*100))</f>
        <v>0</v>
      </c>
    </row>
    <row r="191" spans="1:153" ht="12" customHeight="1" outlineLevel="2">
      <c r="A191" s="1"/>
      <c r="B191" s="197" t="s">
        <v>312</v>
      </c>
      <c r="C191" s="196" t="s">
        <v>313</v>
      </c>
      <c r="D191" s="486"/>
      <c r="E191" s="192">
        <f t="shared" si="60"/>
        <v>0</v>
      </c>
      <c r="F191" s="489"/>
      <c r="G191" s="271" t="s">
        <v>147</v>
      </c>
      <c r="H191" s="131">
        <f t="shared" si="68"/>
        <v>0</v>
      </c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  <c r="CZ191" s="63"/>
      <c r="DA191" s="63"/>
      <c r="DB191" s="63"/>
      <c r="DC191" s="63"/>
      <c r="DD191" s="63"/>
      <c r="DE191" s="63"/>
      <c r="DF191" s="63"/>
      <c r="DG191" s="63"/>
      <c r="DH191" s="63"/>
      <c r="DI191" s="60">
        <f t="shared" ref="DI191:DI211" si="79">COUNTIF(I191:DH191,"&lt;"&amp;$G$2)</f>
        <v>0</v>
      </c>
      <c r="DJ191" s="61">
        <f t="shared" ref="DJ191:DJ211" si="80">COUNTIF(I191:DH191,$G$2)</f>
        <v>0</v>
      </c>
      <c r="DK191" s="61">
        <f t="shared" ref="DK191:DK211" si="81">+DJ191+DI191</f>
        <v>0</v>
      </c>
      <c r="DL191" s="62">
        <f t="shared" ref="DL191:DL211" si="82">IF(F191=0,0,(DJ191/F191)*100)</f>
        <v>0</v>
      </c>
      <c r="DM191" s="62">
        <f t="shared" si="66"/>
        <v>0</v>
      </c>
      <c r="DN191" s="64" t="str">
        <f t="shared" ref="DN191:DN211" si="83">IFERROR(DK191/F191*E191,"")</f>
        <v/>
      </c>
      <c r="DO191" s="252" t="b">
        <f t="shared" si="61"/>
        <v>0</v>
      </c>
      <c r="DP191" s="188"/>
      <c r="DS191" s="62">
        <f>IF('SERVIÇOS EXECUTADOS'!$F191=0,0,(COUNTIF('SERVIÇOS EXECUTADOS'!$I191:$DH191,DS$10)/'SERVIÇOS EXECUTADOS'!$F191*100))</f>
        <v>0</v>
      </c>
      <c r="DT191" s="62">
        <f>IF('SERVIÇOS EXECUTADOS'!$F191=0,0,(COUNTIF('SERVIÇOS EXECUTADOS'!$I191:$DH191,DT$10)/'SERVIÇOS EXECUTADOS'!$F191*100))</f>
        <v>0</v>
      </c>
      <c r="DU191" s="62">
        <f>IF('SERVIÇOS EXECUTADOS'!$F191=0,0,(COUNTIF('SERVIÇOS EXECUTADOS'!$I191:$DH191,DU$10)/'SERVIÇOS EXECUTADOS'!$F191*100))</f>
        <v>0</v>
      </c>
      <c r="DV191" s="62">
        <f>IF('SERVIÇOS EXECUTADOS'!$F191=0,0,(COUNTIF('SERVIÇOS EXECUTADOS'!$I191:$DH191,DV$10)/'SERVIÇOS EXECUTADOS'!$F191*100))</f>
        <v>0</v>
      </c>
      <c r="DW191" s="62">
        <f>IF('SERVIÇOS EXECUTADOS'!$F191=0,0,(COUNTIF('SERVIÇOS EXECUTADOS'!$I191:$DH191,DW$10)/'SERVIÇOS EXECUTADOS'!$F191*100))</f>
        <v>0</v>
      </c>
      <c r="DX191" s="62">
        <f>IF('SERVIÇOS EXECUTADOS'!$F191=0,0,(COUNTIF('SERVIÇOS EXECUTADOS'!$I191:$DH191,DX$10)/'SERVIÇOS EXECUTADOS'!$F191*100))</f>
        <v>0</v>
      </c>
      <c r="DY191" s="62">
        <f>IF('SERVIÇOS EXECUTADOS'!$F191=0,0,(COUNTIF('SERVIÇOS EXECUTADOS'!$I191:$DH191,DY$10)/'SERVIÇOS EXECUTADOS'!$F191*100))</f>
        <v>0</v>
      </c>
      <c r="DZ191" s="62">
        <f>IF('SERVIÇOS EXECUTADOS'!$F191=0,0,(COUNTIF('SERVIÇOS EXECUTADOS'!$I191:$DH191,DZ$10)/'SERVIÇOS EXECUTADOS'!$F191*100))</f>
        <v>0</v>
      </c>
      <c r="EA191" s="62">
        <f>IF('SERVIÇOS EXECUTADOS'!$F191=0,0,(COUNTIF('SERVIÇOS EXECUTADOS'!$I191:$DH191,EA$10)/'SERVIÇOS EXECUTADOS'!$F191*100))</f>
        <v>0</v>
      </c>
      <c r="EB191" s="62">
        <f>IF('SERVIÇOS EXECUTADOS'!$F191=0,0,(COUNTIF('SERVIÇOS EXECUTADOS'!$I191:$DH191,EB$10)/'SERVIÇOS EXECUTADOS'!$F191*100))</f>
        <v>0</v>
      </c>
      <c r="EC191" s="62">
        <f>IF('SERVIÇOS EXECUTADOS'!$F191=0,0,(COUNTIF('SERVIÇOS EXECUTADOS'!$I191:$DH191,EC$10)/'SERVIÇOS EXECUTADOS'!$F191*100))</f>
        <v>0</v>
      </c>
      <c r="ED191" s="62">
        <f>IF('SERVIÇOS EXECUTADOS'!$F191=0,0,(COUNTIF('SERVIÇOS EXECUTADOS'!$I191:$DH191,ED$10)/'SERVIÇOS EXECUTADOS'!$F191*100))</f>
        <v>0</v>
      </c>
      <c r="EE191" s="62">
        <f>IF('SERVIÇOS EXECUTADOS'!$F191=0,0,(COUNTIF('SERVIÇOS EXECUTADOS'!$I191:$DH191,EE$10)/'SERVIÇOS EXECUTADOS'!$F191*100))</f>
        <v>0</v>
      </c>
      <c r="EF191" s="62">
        <f>IF('SERVIÇOS EXECUTADOS'!$F191=0,0,(COUNTIF('SERVIÇOS EXECUTADOS'!$I191:$DH191,EF$10)/'SERVIÇOS EXECUTADOS'!$F191*100))</f>
        <v>0</v>
      </c>
      <c r="EG191" s="62">
        <f>IF('SERVIÇOS EXECUTADOS'!$F191=0,0,(COUNTIF('SERVIÇOS EXECUTADOS'!$I191:$DH191,EG$10)/'SERVIÇOS EXECUTADOS'!$F191*100))</f>
        <v>0</v>
      </c>
      <c r="EH191" s="62">
        <f>IF('SERVIÇOS EXECUTADOS'!$F191=0,0,(COUNTIF('SERVIÇOS EXECUTADOS'!$I191:$DH191,EH$10)/'SERVIÇOS EXECUTADOS'!$F191*100))</f>
        <v>0</v>
      </c>
      <c r="EI191" s="62">
        <f>IF('SERVIÇOS EXECUTADOS'!$F191=0,0,(COUNTIF('SERVIÇOS EXECUTADOS'!$I191:$DH191,EI$10)/'SERVIÇOS EXECUTADOS'!$F191*100))</f>
        <v>0</v>
      </c>
      <c r="EJ191" s="62">
        <f>IF('SERVIÇOS EXECUTADOS'!$F191=0,0,(COUNTIF('SERVIÇOS EXECUTADOS'!$I191:$DH191,EJ$10)/'SERVIÇOS EXECUTADOS'!$F191*100))</f>
        <v>0</v>
      </c>
      <c r="EK191" s="62">
        <f>IF('SERVIÇOS EXECUTADOS'!$F191=0,0,(COUNTIF('SERVIÇOS EXECUTADOS'!$I191:$DH191,EK$10)/'SERVIÇOS EXECUTADOS'!$F191*100))</f>
        <v>0</v>
      </c>
      <c r="EL191" s="62">
        <f>IF('SERVIÇOS EXECUTADOS'!$F191=0,0,(COUNTIF('SERVIÇOS EXECUTADOS'!$I191:$DH191,EL$10)/'SERVIÇOS EXECUTADOS'!$F191*100))</f>
        <v>0</v>
      </c>
      <c r="EM191" s="62">
        <f>IF('SERVIÇOS EXECUTADOS'!$F191=0,0,(COUNTIF('SERVIÇOS EXECUTADOS'!$I191:$DH191,EM$10)/'SERVIÇOS EXECUTADOS'!$F191*100))</f>
        <v>0</v>
      </c>
      <c r="EN191" s="62">
        <f>IF('SERVIÇOS EXECUTADOS'!$F191=0,0,(COUNTIF('SERVIÇOS EXECUTADOS'!$I191:$DH191,EN$10)/'SERVIÇOS EXECUTADOS'!$F191*100))</f>
        <v>0</v>
      </c>
      <c r="EO191" s="62">
        <f>IF('SERVIÇOS EXECUTADOS'!$F191=0,0,(COUNTIF('SERVIÇOS EXECUTADOS'!$I191:$DH191,EO$10)/'SERVIÇOS EXECUTADOS'!$F191*100))</f>
        <v>0</v>
      </c>
      <c r="EP191" s="62">
        <f>IF('SERVIÇOS EXECUTADOS'!$F191=0,0,(COUNTIF('SERVIÇOS EXECUTADOS'!$I191:$DH191,EP$10)/'SERVIÇOS EXECUTADOS'!$F191*100))</f>
        <v>0</v>
      </c>
      <c r="EQ191" s="62">
        <f>IF('SERVIÇOS EXECUTADOS'!$F191=0,0,(COUNTIF('SERVIÇOS EXECUTADOS'!$I191:$DH191,EQ$10)/'SERVIÇOS EXECUTADOS'!$F191*100))</f>
        <v>0</v>
      </c>
      <c r="ER191" s="62">
        <f>IF('SERVIÇOS EXECUTADOS'!$F191=0,0,(COUNTIF('SERVIÇOS EXECUTADOS'!$I191:$DH191,ER$10)/'SERVIÇOS EXECUTADOS'!$F191*100))</f>
        <v>0</v>
      </c>
      <c r="ES191" s="62">
        <f>IF('SERVIÇOS EXECUTADOS'!$F191=0,0,(COUNTIF('SERVIÇOS EXECUTADOS'!$I191:$DH191,ES$10)/'SERVIÇOS EXECUTADOS'!$F191*100))</f>
        <v>0</v>
      </c>
      <c r="ET191" s="62">
        <f>IF('SERVIÇOS EXECUTADOS'!$F191=0,0,(COUNTIF('SERVIÇOS EXECUTADOS'!$I191:$DH191,ET$10)/'SERVIÇOS EXECUTADOS'!$F191*100))</f>
        <v>0</v>
      </c>
      <c r="EU191" s="62">
        <f>IF('SERVIÇOS EXECUTADOS'!$F191=0,0,(COUNTIF('SERVIÇOS EXECUTADOS'!$I191:$DH191,EU$10)/'SERVIÇOS EXECUTADOS'!$F191*100))</f>
        <v>0</v>
      </c>
      <c r="EV191" s="62">
        <f>IF('SERVIÇOS EXECUTADOS'!$F191=0,0,(COUNTIF('SERVIÇOS EXECUTADOS'!$I191:$DH191,EV$10)/'SERVIÇOS EXECUTADOS'!$F191*100))</f>
        <v>0</v>
      </c>
      <c r="EW191" s="62">
        <f>IF('SERVIÇOS EXECUTADOS'!$F191=0,0,(COUNTIF('SERVIÇOS EXECUTADOS'!$I191:$DH191,EW$10)/'SERVIÇOS EXECUTADOS'!$F191*100))</f>
        <v>0</v>
      </c>
    </row>
    <row r="192" spans="1:153" ht="12" customHeight="1" outlineLevel="2">
      <c r="A192" s="1"/>
      <c r="B192" s="197" t="s">
        <v>314</v>
      </c>
      <c r="C192" s="196" t="s">
        <v>315</v>
      </c>
      <c r="D192" s="486"/>
      <c r="E192" s="192">
        <f t="shared" si="60"/>
        <v>0</v>
      </c>
      <c r="F192" s="489"/>
      <c r="G192" s="271" t="s">
        <v>147</v>
      </c>
      <c r="H192" s="131">
        <f t="shared" si="68"/>
        <v>0</v>
      </c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  <c r="CZ192" s="63"/>
      <c r="DA192" s="63"/>
      <c r="DB192" s="63"/>
      <c r="DC192" s="63"/>
      <c r="DD192" s="63"/>
      <c r="DE192" s="63"/>
      <c r="DF192" s="63"/>
      <c r="DG192" s="63"/>
      <c r="DH192" s="63"/>
      <c r="DI192" s="60">
        <f t="shared" si="79"/>
        <v>0</v>
      </c>
      <c r="DJ192" s="61">
        <f t="shared" si="80"/>
        <v>0</v>
      </c>
      <c r="DK192" s="61">
        <f t="shared" si="81"/>
        <v>0</v>
      </c>
      <c r="DL192" s="62">
        <f t="shared" si="82"/>
        <v>0</v>
      </c>
      <c r="DM192" s="62">
        <f t="shared" si="66"/>
        <v>0</v>
      </c>
      <c r="DN192" s="64" t="str">
        <f t="shared" si="83"/>
        <v/>
      </c>
      <c r="DO192" s="252" t="b">
        <f t="shared" si="61"/>
        <v>0</v>
      </c>
      <c r="DP192" s="188"/>
      <c r="DS192" s="62">
        <f>IF('SERVIÇOS EXECUTADOS'!$F192=0,0,(COUNTIF('SERVIÇOS EXECUTADOS'!$I192:$DH192,DS$10)/'SERVIÇOS EXECUTADOS'!$F192*100))</f>
        <v>0</v>
      </c>
      <c r="DT192" s="62">
        <f>IF('SERVIÇOS EXECUTADOS'!$F192=0,0,(COUNTIF('SERVIÇOS EXECUTADOS'!$I192:$DH192,DT$10)/'SERVIÇOS EXECUTADOS'!$F192*100))</f>
        <v>0</v>
      </c>
      <c r="DU192" s="62">
        <f>IF('SERVIÇOS EXECUTADOS'!$F192=0,0,(COUNTIF('SERVIÇOS EXECUTADOS'!$I192:$DH192,DU$10)/'SERVIÇOS EXECUTADOS'!$F192*100))</f>
        <v>0</v>
      </c>
      <c r="DV192" s="62">
        <f>IF('SERVIÇOS EXECUTADOS'!$F192=0,0,(COUNTIF('SERVIÇOS EXECUTADOS'!$I192:$DH192,DV$10)/'SERVIÇOS EXECUTADOS'!$F192*100))</f>
        <v>0</v>
      </c>
      <c r="DW192" s="62">
        <f>IF('SERVIÇOS EXECUTADOS'!$F192=0,0,(COUNTIF('SERVIÇOS EXECUTADOS'!$I192:$DH192,DW$10)/'SERVIÇOS EXECUTADOS'!$F192*100))</f>
        <v>0</v>
      </c>
      <c r="DX192" s="62">
        <f>IF('SERVIÇOS EXECUTADOS'!$F192=0,0,(COUNTIF('SERVIÇOS EXECUTADOS'!$I192:$DH192,DX$10)/'SERVIÇOS EXECUTADOS'!$F192*100))</f>
        <v>0</v>
      </c>
      <c r="DY192" s="62">
        <f>IF('SERVIÇOS EXECUTADOS'!$F192=0,0,(COUNTIF('SERVIÇOS EXECUTADOS'!$I192:$DH192,DY$10)/'SERVIÇOS EXECUTADOS'!$F192*100))</f>
        <v>0</v>
      </c>
      <c r="DZ192" s="62">
        <f>IF('SERVIÇOS EXECUTADOS'!$F192=0,0,(COUNTIF('SERVIÇOS EXECUTADOS'!$I192:$DH192,DZ$10)/'SERVIÇOS EXECUTADOS'!$F192*100))</f>
        <v>0</v>
      </c>
      <c r="EA192" s="62">
        <f>IF('SERVIÇOS EXECUTADOS'!$F192=0,0,(COUNTIF('SERVIÇOS EXECUTADOS'!$I192:$DH192,EA$10)/'SERVIÇOS EXECUTADOS'!$F192*100))</f>
        <v>0</v>
      </c>
      <c r="EB192" s="62">
        <f>IF('SERVIÇOS EXECUTADOS'!$F192=0,0,(COUNTIF('SERVIÇOS EXECUTADOS'!$I192:$DH192,EB$10)/'SERVIÇOS EXECUTADOS'!$F192*100))</f>
        <v>0</v>
      </c>
      <c r="EC192" s="62">
        <f>IF('SERVIÇOS EXECUTADOS'!$F192=0,0,(COUNTIF('SERVIÇOS EXECUTADOS'!$I192:$DH192,EC$10)/'SERVIÇOS EXECUTADOS'!$F192*100))</f>
        <v>0</v>
      </c>
      <c r="ED192" s="62">
        <f>IF('SERVIÇOS EXECUTADOS'!$F192=0,0,(COUNTIF('SERVIÇOS EXECUTADOS'!$I192:$DH192,ED$10)/'SERVIÇOS EXECUTADOS'!$F192*100))</f>
        <v>0</v>
      </c>
      <c r="EE192" s="62">
        <f>IF('SERVIÇOS EXECUTADOS'!$F192=0,0,(COUNTIF('SERVIÇOS EXECUTADOS'!$I192:$DH192,EE$10)/'SERVIÇOS EXECUTADOS'!$F192*100))</f>
        <v>0</v>
      </c>
      <c r="EF192" s="62">
        <f>IF('SERVIÇOS EXECUTADOS'!$F192=0,0,(COUNTIF('SERVIÇOS EXECUTADOS'!$I192:$DH192,EF$10)/'SERVIÇOS EXECUTADOS'!$F192*100))</f>
        <v>0</v>
      </c>
      <c r="EG192" s="62">
        <f>IF('SERVIÇOS EXECUTADOS'!$F192=0,0,(COUNTIF('SERVIÇOS EXECUTADOS'!$I192:$DH192,EG$10)/'SERVIÇOS EXECUTADOS'!$F192*100))</f>
        <v>0</v>
      </c>
      <c r="EH192" s="62">
        <f>IF('SERVIÇOS EXECUTADOS'!$F192=0,0,(COUNTIF('SERVIÇOS EXECUTADOS'!$I192:$DH192,EH$10)/'SERVIÇOS EXECUTADOS'!$F192*100))</f>
        <v>0</v>
      </c>
      <c r="EI192" s="62">
        <f>IF('SERVIÇOS EXECUTADOS'!$F192=0,0,(COUNTIF('SERVIÇOS EXECUTADOS'!$I192:$DH192,EI$10)/'SERVIÇOS EXECUTADOS'!$F192*100))</f>
        <v>0</v>
      </c>
      <c r="EJ192" s="62">
        <f>IF('SERVIÇOS EXECUTADOS'!$F192=0,0,(COUNTIF('SERVIÇOS EXECUTADOS'!$I192:$DH192,EJ$10)/'SERVIÇOS EXECUTADOS'!$F192*100))</f>
        <v>0</v>
      </c>
      <c r="EK192" s="62">
        <f>IF('SERVIÇOS EXECUTADOS'!$F192=0,0,(COUNTIF('SERVIÇOS EXECUTADOS'!$I192:$DH192,EK$10)/'SERVIÇOS EXECUTADOS'!$F192*100))</f>
        <v>0</v>
      </c>
      <c r="EL192" s="62">
        <f>IF('SERVIÇOS EXECUTADOS'!$F192=0,0,(COUNTIF('SERVIÇOS EXECUTADOS'!$I192:$DH192,EL$10)/'SERVIÇOS EXECUTADOS'!$F192*100))</f>
        <v>0</v>
      </c>
      <c r="EM192" s="62">
        <f>IF('SERVIÇOS EXECUTADOS'!$F192=0,0,(COUNTIF('SERVIÇOS EXECUTADOS'!$I192:$DH192,EM$10)/'SERVIÇOS EXECUTADOS'!$F192*100))</f>
        <v>0</v>
      </c>
      <c r="EN192" s="62">
        <f>IF('SERVIÇOS EXECUTADOS'!$F192=0,0,(COUNTIF('SERVIÇOS EXECUTADOS'!$I192:$DH192,EN$10)/'SERVIÇOS EXECUTADOS'!$F192*100))</f>
        <v>0</v>
      </c>
      <c r="EO192" s="62">
        <f>IF('SERVIÇOS EXECUTADOS'!$F192=0,0,(COUNTIF('SERVIÇOS EXECUTADOS'!$I192:$DH192,EO$10)/'SERVIÇOS EXECUTADOS'!$F192*100))</f>
        <v>0</v>
      </c>
      <c r="EP192" s="62">
        <f>IF('SERVIÇOS EXECUTADOS'!$F192=0,0,(COUNTIF('SERVIÇOS EXECUTADOS'!$I192:$DH192,EP$10)/'SERVIÇOS EXECUTADOS'!$F192*100))</f>
        <v>0</v>
      </c>
      <c r="EQ192" s="62">
        <f>IF('SERVIÇOS EXECUTADOS'!$F192=0,0,(COUNTIF('SERVIÇOS EXECUTADOS'!$I192:$DH192,EQ$10)/'SERVIÇOS EXECUTADOS'!$F192*100))</f>
        <v>0</v>
      </c>
      <c r="ER192" s="62">
        <f>IF('SERVIÇOS EXECUTADOS'!$F192=0,0,(COUNTIF('SERVIÇOS EXECUTADOS'!$I192:$DH192,ER$10)/'SERVIÇOS EXECUTADOS'!$F192*100))</f>
        <v>0</v>
      </c>
      <c r="ES192" s="62">
        <f>IF('SERVIÇOS EXECUTADOS'!$F192=0,0,(COUNTIF('SERVIÇOS EXECUTADOS'!$I192:$DH192,ES$10)/'SERVIÇOS EXECUTADOS'!$F192*100))</f>
        <v>0</v>
      </c>
      <c r="ET192" s="62">
        <f>IF('SERVIÇOS EXECUTADOS'!$F192=0,0,(COUNTIF('SERVIÇOS EXECUTADOS'!$I192:$DH192,ET$10)/'SERVIÇOS EXECUTADOS'!$F192*100))</f>
        <v>0</v>
      </c>
      <c r="EU192" s="62">
        <f>IF('SERVIÇOS EXECUTADOS'!$F192=0,0,(COUNTIF('SERVIÇOS EXECUTADOS'!$I192:$DH192,EU$10)/'SERVIÇOS EXECUTADOS'!$F192*100))</f>
        <v>0</v>
      </c>
      <c r="EV192" s="62">
        <f>IF('SERVIÇOS EXECUTADOS'!$F192=0,0,(COUNTIF('SERVIÇOS EXECUTADOS'!$I192:$DH192,EV$10)/'SERVIÇOS EXECUTADOS'!$F192*100))</f>
        <v>0</v>
      </c>
      <c r="EW192" s="62">
        <f>IF('SERVIÇOS EXECUTADOS'!$F192=0,0,(COUNTIF('SERVIÇOS EXECUTADOS'!$I192:$DH192,EW$10)/'SERVIÇOS EXECUTADOS'!$F192*100))</f>
        <v>0</v>
      </c>
    </row>
    <row r="193" spans="1:153" ht="12" customHeight="1" outlineLevel="2">
      <c r="A193" s="1"/>
      <c r="B193" s="197" t="s">
        <v>316</v>
      </c>
      <c r="C193" s="196" t="s">
        <v>317</v>
      </c>
      <c r="D193" s="486"/>
      <c r="E193" s="192">
        <f t="shared" si="60"/>
        <v>0</v>
      </c>
      <c r="F193" s="489"/>
      <c r="G193" s="271" t="s">
        <v>147</v>
      </c>
      <c r="H193" s="131">
        <f t="shared" si="68"/>
        <v>0</v>
      </c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  <c r="CZ193" s="63"/>
      <c r="DA193" s="63"/>
      <c r="DB193" s="63"/>
      <c r="DC193" s="63"/>
      <c r="DD193" s="63"/>
      <c r="DE193" s="63"/>
      <c r="DF193" s="63"/>
      <c r="DG193" s="63"/>
      <c r="DH193" s="63"/>
      <c r="DI193" s="60">
        <f t="shared" si="79"/>
        <v>0</v>
      </c>
      <c r="DJ193" s="61">
        <f t="shared" si="80"/>
        <v>0</v>
      </c>
      <c r="DK193" s="61">
        <f t="shared" si="81"/>
        <v>0</v>
      </c>
      <c r="DL193" s="62">
        <f t="shared" si="82"/>
        <v>0</v>
      </c>
      <c r="DM193" s="62">
        <f t="shared" si="66"/>
        <v>0</v>
      </c>
      <c r="DN193" s="64" t="str">
        <f t="shared" si="83"/>
        <v/>
      </c>
      <c r="DO193" s="252" t="b">
        <f t="shared" si="61"/>
        <v>0</v>
      </c>
      <c r="DP193" s="188"/>
      <c r="DS193" s="62">
        <f>IF('SERVIÇOS EXECUTADOS'!$F193=0,0,(COUNTIF('SERVIÇOS EXECUTADOS'!$I193:$DH193,DS$10)/'SERVIÇOS EXECUTADOS'!$F193*100))</f>
        <v>0</v>
      </c>
      <c r="DT193" s="62">
        <f>IF('SERVIÇOS EXECUTADOS'!$F193=0,0,(COUNTIF('SERVIÇOS EXECUTADOS'!$I193:$DH193,DT$10)/'SERVIÇOS EXECUTADOS'!$F193*100))</f>
        <v>0</v>
      </c>
      <c r="DU193" s="62">
        <f>IF('SERVIÇOS EXECUTADOS'!$F193=0,0,(COUNTIF('SERVIÇOS EXECUTADOS'!$I193:$DH193,DU$10)/'SERVIÇOS EXECUTADOS'!$F193*100))</f>
        <v>0</v>
      </c>
      <c r="DV193" s="62">
        <f>IF('SERVIÇOS EXECUTADOS'!$F193=0,0,(COUNTIF('SERVIÇOS EXECUTADOS'!$I193:$DH193,DV$10)/'SERVIÇOS EXECUTADOS'!$F193*100))</f>
        <v>0</v>
      </c>
      <c r="DW193" s="62">
        <f>IF('SERVIÇOS EXECUTADOS'!$F193=0,0,(COUNTIF('SERVIÇOS EXECUTADOS'!$I193:$DH193,DW$10)/'SERVIÇOS EXECUTADOS'!$F193*100))</f>
        <v>0</v>
      </c>
      <c r="DX193" s="62">
        <f>IF('SERVIÇOS EXECUTADOS'!$F193=0,0,(COUNTIF('SERVIÇOS EXECUTADOS'!$I193:$DH193,DX$10)/'SERVIÇOS EXECUTADOS'!$F193*100))</f>
        <v>0</v>
      </c>
      <c r="DY193" s="62">
        <f>IF('SERVIÇOS EXECUTADOS'!$F193=0,0,(COUNTIF('SERVIÇOS EXECUTADOS'!$I193:$DH193,DY$10)/'SERVIÇOS EXECUTADOS'!$F193*100))</f>
        <v>0</v>
      </c>
      <c r="DZ193" s="62">
        <f>IF('SERVIÇOS EXECUTADOS'!$F193=0,0,(COUNTIF('SERVIÇOS EXECUTADOS'!$I193:$DH193,DZ$10)/'SERVIÇOS EXECUTADOS'!$F193*100))</f>
        <v>0</v>
      </c>
      <c r="EA193" s="62">
        <f>IF('SERVIÇOS EXECUTADOS'!$F193=0,0,(COUNTIF('SERVIÇOS EXECUTADOS'!$I193:$DH193,EA$10)/'SERVIÇOS EXECUTADOS'!$F193*100))</f>
        <v>0</v>
      </c>
      <c r="EB193" s="62">
        <f>IF('SERVIÇOS EXECUTADOS'!$F193=0,0,(COUNTIF('SERVIÇOS EXECUTADOS'!$I193:$DH193,EB$10)/'SERVIÇOS EXECUTADOS'!$F193*100))</f>
        <v>0</v>
      </c>
      <c r="EC193" s="62">
        <f>IF('SERVIÇOS EXECUTADOS'!$F193=0,0,(COUNTIF('SERVIÇOS EXECUTADOS'!$I193:$DH193,EC$10)/'SERVIÇOS EXECUTADOS'!$F193*100))</f>
        <v>0</v>
      </c>
      <c r="ED193" s="62">
        <f>IF('SERVIÇOS EXECUTADOS'!$F193=0,0,(COUNTIF('SERVIÇOS EXECUTADOS'!$I193:$DH193,ED$10)/'SERVIÇOS EXECUTADOS'!$F193*100))</f>
        <v>0</v>
      </c>
      <c r="EE193" s="62">
        <f>IF('SERVIÇOS EXECUTADOS'!$F193=0,0,(COUNTIF('SERVIÇOS EXECUTADOS'!$I193:$DH193,EE$10)/'SERVIÇOS EXECUTADOS'!$F193*100))</f>
        <v>0</v>
      </c>
      <c r="EF193" s="62">
        <f>IF('SERVIÇOS EXECUTADOS'!$F193=0,0,(COUNTIF('SERVIÇOS EXECUTADOS'!$I193:$DH193,EF$10)/'SERVIÇOS EXECUTADOS'!$F193*100))</f>
        <v>0</v>
      </c>
      <c r="EG193" s="62">
        <f>IF('SERVIÇOS EXECUTADOS'!$F193=0,0,(COUNTIF('SERVIÇOS EXECUTADOS'!$I193:$DH193,EG$10)/'SERVIÇOS EXECUTADOS'!$F193*100))</f>
        <v>0</v>
      </c>
      <c r="EH193" s="62">
        <f>IF('SERVIÇOS EXECUTADOS'!$F193=0,0,(COUNTIF('SERVIÇOS EXECUTADOS'!$I193:$DH193,EH$10)/'SERVIÇOS EXECUTADOS'!$F193*100))</f>
        <v>0</v>
      </c>
      <c r="EI193" s="62">
        <f>IF('SERVIÇOS EXECUTADOS'!$F193=0,0,(COUNTIF('SERVIÇOS EXECUTADOS'!$I193:$DH193,EI$10)/'SERVIÇOS EXECUTADOS'!$F193*100))</f>
        <v>0</v>
      </c>
      <c r="EJ193" s="62">
        <f>IF('SERVIÇOS EXECUTADOS'!$F193=0,0,(COUNTIF('SERVIÇOS EXECUTADOS'!$I193:$DH193,EJ$10)/'SERVIÇOS EXECUTADOS'!$F193*100))</f>
        <v>0</v>
      </c>
      <c r="EK193" s="62">
        <f>IF('SERVIÇOS EXECUTADOS'!$F193=0,0,(COUNTIF('SERVIÇOS EXECUTADOS'!$I193:$DH193,EK$10)/'SERVIÇOS EXECUTADOS'!$F193*100))</f>
        <v>0</v>
      </c>
      <c r="EL193" s="62">
        <f>IF('SERVIÇOS EXECUTADOS'!$F193=0,0,(COUNTIF('SERVIÇOS EXECUTADOS'!$I193:$DH193,EL$10)/'SERVIÇOS EXECUTADOS'!$F193*100))</f>
        <v>0</v>
      </c>
      <c r="EM193" s="62">
        <f>IF('SERVIÇOS EXECUTADOS'!$F193=0,0,(COUNTIF('SERVIÇOS EXECUTADOS'!$I193:$DH193,EM$10)/'SERVIÇOS EXECUTADOS'!$F193*100))</f>
        <v>0</v>
      </c>
      <c r="EN193" s="62">
        <f>IF('SERVIÇOS EXECUTADOS'!$F193=0,0,(COUNTIF('SERVIÇOS EXECUTADOS'!$I193:$DH193,EN$10)/'SERVIÇOS EXECUTADOS'!$F193*100))</f>
        <v>0</v>
      </c>
      <c r="EO193" s="62">
        <f>IF('SERVIÇOS EXECUTADOS'!$F193=0,0,(COUNTIF('SERVIÇOS EXECUTADOS'!$I193:$DH193,EO$10)/'SERVIÇOS EXECUTADOS'!$F193*100))</f>
        <v>0</v>
      </c>
      <c r="EP193" s="62">
        <f>IF('SERVIÇOS EXECUTADOS'!$F193=0,0,(COUNTIF('SERVIÇOS EXECUTADOS'!$I193:$DH193,EP$10)/'SERVIÇOS EXECUTADOS'!$F193*100))</f>
        <v>0</v>
      </c>
      <c r="EQ193" s="62">
        <f>IF('SERVIÇOS EXECUTADOS'!$F193=0,0,(COUNTIF('SERVIÇOS EXECUTADOS'!$I193:$DH193,EQ$10)/'SERVIÇOS EXECUTADOS'!$F193*100))</f>
        <v>0</v>
      </c>
      <c r="ER193" s="62">
        <f>IF('SERVIÇOS EXECUTADOS'!$F193=0,0,(COUNTIF('SERVIÇOS EXECUTADOS'!$I193:$DH193,ER$10)/'SERVIÇOS EXECUTADOS'!$F193*100))</f>
        <v>0</v>
      </c>
      <c r="ES193" s="62">
        <f>IF('SERVIÇOS EXECUTADOS'!$F193=0,0,(COUNTIF('SERVIÇOS EXECUTADOS'!$I193:$DH193,ES$10)/'SERVIÇOS EXECUTADOS'!$F193*100))</f>
        <v>0</v>
      </c>
      <c r="ET193" s="62">
        <f>IF('SERVIÇOS EXECUTADOS'!$F193=0,0,(COUNTIF('SERVIÇOS EXECUTADOS'!$I193:$DH193,ET$10)/'SERVIÇOS EXECUTADOS'!$F193*100))</f>
        <v>0</v>
      </c>
      <c r="EU193" s="62">
        <f>IF('SERVIÇOS EXECUTADOS'!$F193=0,0,(COUNTIF('SERVIÇOS EXECUTADOS'!$I193:$DH193,EU$10)/'SERVIÇOS EXECUTADOS'!$F193*100))</f>
        <v>0</v>
      </c>
      <c r="EV193" s="62">
        <f>IF('SERVIÇOS EXECUTADOS'!$F193=0,0,(COUNTIF('SERVIÇOS EXECUTADOS'!$I193:$DH193,EV$10)/'SERVIÇOS EXECUTADOS'!$F193*100))</f>
        <v>0</v>
      </c>
      <c r="EW193" s="62">
        <f>IF('SERVIÇOS EXECUTADOS'!$F193=0,0,(COUNTIF('SERVIÇOS EXECUTADOS'!$I193:$DH193,EW$10)/'SERVIÇOS EXECUTADOS'!$F193*100))</f>
        <v>0</v>
      </c>
    </row>
    <row r="194" spans="1:153" ht="12" customHeight="1" outlineLevel="2">
      <c r="A194" s="1"/>
      <c r="B194" s="197" t="s">
        <v>318</v>
      </c>
      <c r="C194" s="196" t="s">
        <v>263</v>
      </c>
      <c r="D194" s="486"/>
      <c r="E194" s="192">
        <f t="shared" si="60"/>
        <v>0</v>
      </c>
      <c r="F194" s="489"/>
      <c r="G194" s="271" t="s">
        <v>147</v>
      </c>
      <c r="H194" s="131">
        <f t="shared" si="68"/>
        <v>0</v>
      </c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  <c r="CZ194" s="63"/>
      <c r="DA194" s="63"/>
      <c r="DB194" s="63"/>
      <c r="DC194" s="63"/>
      <c r="DD194" s="63"/>
      <c r="DE194" s="63"/>
      <c r="DF194" s="63"/>
      <c r="DG194" s="63"/>
      <c r="DH194" s="63"/>
      <c r="DI194" s="60">
        <f t="shared" si="79"/>
        <v>0</v>
      </c>
      <c r="DJ194" s="61">
        <f t="shared" si="80"/>
        <v>0</v>
      </c>
      <c r="DK194" s="61">
        <f t="shared" si="81"/>
        <v>0</v>
      </c>
      <c r="DL194" s="62">
        <f t="shared" si="82"/>
        <v>0</v>
      </c>
      <c r="DM194" s="62">
        <f t="shared" si="66"/>
        <v>0</v>
      </c>
      <c r="DN194" s="64" t="str">
        <f t="shared" si="83"/>
        <v/>
      </c>
      <c r="DO194" s="252" t="b">
        <f t="shared" si="61"/>
        <v>0</v>
      </c>
      <c r="DP194" s="188"/>
      <c r="DS194" s="62">
        <f>IF('SERVIÇOS EXECUTADOS'!$F194=0,0,(COUNTIF('SERVIÇOS EXECUTADOS'!$I194:$DH194,DS$10)/'SERVIÇOS EXECUTADOS'!$F194*100))</f>
        <v>0</v>
      </c>
      <c r="DT194" s="62">
        <f>IF('SERVIÇOS EXECUTADOS'!$F194=0,0,(COUNTIF('SERVIÇOS EXECUTADOS'!$I194:$DH194,DT$10)/'SERVIÇOS EXECUTADOS'!$F194*100))</f>
        <v>0</v>
      </c>
      <c r="DU194" s="62">
        <f>IF('SERVIÇOS EXECUTADOS'!$F194=0,0,(COUNTIF('SERVIÇOS EXECUTADOS'!$I194:$DH194,DU$10)/'SERVIÇOS EXECUTADOS'!$F194*100))</f>
        <v>0</v>
      </c>
      <c r="DV194" s="62">
        <f>IF('SERVIÇOS EXECUTADOS'!$F194=0,0,(COUNTIF('SERVIÇOS EXECUTADOS'!$I194:$DH194,DV$10)/'SERVIÇOS EXECUTADOS'!$F194*100))</f>
        <v>0</v>
      </c>
      <c r="DW194" s="62">
        <f>IF('SERVIÇOS EXECUTADOS'!$F194=0,0,(COUNTIF('SERVIÇOS EXECUTADOS'!$I194:$DH194,DW$10)/'SERVIÇOS EXECUTADOS'!$F194*100))</f>
        <v>0</v>
      </c>
      <c r="DX194" s="62">
        <f>IF('SERVIÇOS EXECUTADOS'!$F194=0,0,(COUNTIF('SERVIÇOS EXECUTADOS'!$I194:$DH194,DX$10)/'SERVIÇOS EXECUTADOS'!$F194*100))</f>
        <v>0</v>
      </c>
      <c r="DY194" s="62">
        <f>IF('SERVIÇOS EXECUTADOS'!$F194=0,0,(COUNTIF('SERVIÇOS EXECUTADOS'!$I194:$DH194,DY$10)/'SERVIÇOS EXECUTADOS'!$F194*100))</f>
        <v>0</v>
      </c>
      <c r="DZ194" s="62">
        <f>IF('SERVIÇOS EXECUTADOS'!$F194=0,0,(COUNTIF('SERVIÇOS EXECUTADOS'!$I194:$DH194,DZ$10)/'SERVIÇOS EXECUTADOS'!$F194*100))</f>
        <v>0</v>
      </c>
      <c r="EA194" s="62">
        <f>IF('SERVIÇOS EXECUTADOS'!$F194=0,0,(COUNTIF('SERVIÇOS EXECUTADOS'!$I194:$DH194,EA$10)/'SERVIÇOS EXECUTADOS'!$F194*100))</f>
        <v>0</v>
      </c>
      <c r="EB194" s="62">
        <f>IF('SERVIÇOS EXECUTADOS'!$F194=0,0,(COUNTIF('SERVIÇOS EXECUTADOS'!$I194:$DH194,EB$10)/'SERVIÇOS EXECUTADOS'!$F194*100))</f>
        <v>0</v>
      </c>
      <c r="EC194" s="62">
        <f>IF('SERVIÇOS EXECUTADOS'!$F194=0,0,(COUNTIF('SERVIÇOS EXECUTADOS'!$I194:$DH194,EC$10)/'SERVIÇOS EXECUTADOS'!$F194*100))</f>
        <v>0</v>
      </c>
      <c r="ED194" s="62">
        <f>IF('SERVIÇOS EXECUTADOS'!$F194=0,0,(COUNTIF('SERVIÇOS EXECUTADOS'!$I194:$DH194,ED$10)/'SERVIÇOS EXECUTADOS'!$F194*100))</f>
        <v>0</v>
      </c>
      <c r="EE194" s="62">
        <f>IF('SERVIÇOS EXECUTADOS'!$F194=0,0,(COUNTIF('SERVIÇOS EXECUTADOS'!$I194:$DH194,EE$10)/'SERVIÇOS EXECUTADOS'!$F194*100))</f>
        <v>0</v>
      </c>
      <c r="EF194" s="62">
        <f>IF('SERVIÇOS EXECUTADOS'!$F194=0,0,(COUNTIF('SERVIÇOS EXECUTADOS'!$I194:$DH194,EF$10)/'SERVIÇOS EXECUTADOS'!$F194*100))</f>
        <v>0</v>
      </c>
      <c r="EG194" s="62">
        <f>IF('SERVIÇOS EXECUTADOS'!$F194=0,0,(COUNTIF('SERVIÇOS EXECUTADOS'!$I194:$DH194,EG$10)/'SERVIÇOS EXECUTADOS'!$F194*100))</f>
        <v>0</v>
      </c>
      <c r="EH194" s="62">
        <f>IF('SERVIÇOS EXECUTADOS'!$F194=0,0,(COUNTIF('SERVIÇOS EXECUTADOS'!$I194:$DH194,EH$10)/'SERVIÇOS EXECUTADOS'!$F194*100))</f>
        <v>0</v>
      </c>
      <c r="EI194" s="62">
        <f>IF('SERVIÇOS EXECUTADOS'!$F194=0,0,(COUNTIF('SERVIÇOS EXECUTADOS'!$I194:$DH194,EI$10)/'SERVIÇOS EXECUTADOS'!$F194*100))</f>
        <v>0</v>
      </c>
      <c r="EJ194" s="62">
        <f>IF('SERVIÇOS EXECUTADOS'!$F194=0,0,(COUNTIF('SERVIÇOS EXECUTADOS'!$I194:$DH194,EJ$10)/'SERVIÇOS EXECUTADOS'!$F194*100))</f>
        <v>0</v>
      </c>
      <c r="EK194" s="62">
        <f>IF('SERVIÇOS EXECUTADOS'!$F194=0,0,(COUNTIF('SERVIÇOS EXECUTADOS'!$I194:$DH194,EK$10)/'SERVIÇOS EXECUTADOS'!$F194*100))</f>
        <v>0</v>
      </c>
      <c r="EL194" s="62">
        <f>IF('SERVIÇOS EXECUTADOS'!$F194=0,0,(COUNTIF('SERVIÇOS EXECUTADOS'!$I194:$DH194,EL$10)/'SERVIÇOS EXECUTADOS'!$F194*100))</f>
        <v>0</v>
      </c>
      <c r="EM194" s="62">
        <f>IF('SERVIÇOS EXECUTADOS'!$F194=0,0,(COUNTIF('SERVIÇOS EXECUTADOS'!$I194:$DH194,EM$10)/'SERVIÇOS EXECUTADOS'!$F194*100))</f>
        <v>0</v>
      </c>
      <c r="EN194" s="62">
        <f>IF('SERVIÇOS EXECUTADOS'!$F194=0,0,(COUNTIF('SERVIÇOS EXECUTADOS'!$I194:$DH194,EN$10)/'SERVIÇOS EXECUTADOS'!$F194*100))</f>
        <v>0</v>
      </c>
      <c r="EO194" s="62">
        <f>IF('SERVIÇOS EXECUTADOS'!$F194=0,0,(COUNTIF('SERVIÇOS EXECUTADOS'!$I194:$DH194,EO$10)/'SERVIÇOS EXECUTADOS'!$F194*100))</f>
        <v>0</v>
      </c>
      <c r="EP194" s="62">
        <f>IF('SERVIÇOS EXECUTADOS'!$F194=0,0,(COUNTIF('SERVIÇOS EXECUTADOS'!$I194:$DH194,EP$10)/'SERVIÇOS EXECUTADOS'!$F194*100))</f>
        <v>0</v>
      </c>
      <c r="EQ194" s="62">
        <f>IF('SERVIÇOS EXECUTADOS'!$F194=0,0,(COUNTIF('SERVIÇOS EXECUTADOS'!$I194:$DH194,EQ$10)/'SERVIÇOS EXECUTADOS'!$F194*100))</f>
        <v>0</v>
      </c>
      <c r="ER194" s="62">
        <f>IF('SERVIÇOS EXECUTADOS'!$F194=0,0,(COUNTIF('SERVIÇOS EXECUTADOS'!$I194:$DH194,ER$10)/'SERVIÇOS EXECUTADOS'!$F194*100))</f>
        <v>0</v>
      </c>
      <c r="ES194" s="62">
        <f>IF('SERVIÇOS EXECUTADOS'!$F194=0,0,(COUNTIF('SERVIÇOS EXECUTADOS'!$I194:$DH194,ES$10)/'SERVIÇOS EXECUTADOS'!$F194*100))</f>
        <v>0</v>
      </c>
      <c r="ET194" s="62">
        <f>IF('SERVIÇOS EXECUTADOS'!$F194=0,0,(COUNTIF('SERVIÇOS EXECUTADOS'!$I194:$DH194,ET$10)/'SERVIÇOS EXECUTADOS'!$F194*100))</f>
        <v>0</v>
      </c>
      <c r="EU194" s="62">
        <f>IF('SERVIÇOS EXECUTADOS'!$F194=0,0,(COUNTIF('SERVIÇOS EXECUTADOS'!$I194:$DH194,EU$10)/'SERVIÇOS EXECUTADOS'!$F194*100))</f>
        <v>0</v>
      </c>
      <c r="EV194" s="62">
        <f>IF('SERVIÇOS EXECUTADOS'!$F194=0,0,(COUNTIF('SERVIÇOS EXECUTADOS'!$I194:$DH194,EV$10)/'SERVIÇOS EXECUTADOS'!$F194*100))</f>
        <v>0</v>
      </c>
      <c r="EW194" s="62">
        <f>IF('SERVIÇOS EXECUTADOS'!$F194=0,0,(COUNTIF('SERVIÇOS EXECUTADOS'!$I194:$DH194,EW$10)/'SERVIÇOS EXECUTADOS'!$F194*100))</f>
        <v>0</v>
      </c>
    </row>
    <row r="195" spans="1:153" ht="12" customHeight="1" outlineLevel="2">
      <c r="A195" s="1"/>
      <c r="B195" s="197" t="s">
        <v>319</v>
      </c>
      <c r="C195" s="196" t="s">
        <v>320</v>
      </c>
      <c r="D195" s="486"/>
      <c r="E195" s="192">
        <f t="shared" si="60"/>
        <v>0</v>
      </c>
      <c r="F195" s="489"/>
      <c r="G195" s="271" t="s">
        <v>147</v>
      </c>
      <c r="H195" s="131">
        <f t="shared" si="68"/>
        <v>0</v>
      </c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  <c r="CZ195" s="63"/>
      <c r="DA195" s="63"/>
      <c r="DB195" s="63"/>
      <c r="DC195" s="63"/>
      <c r="DD195" s="63"/>
      <c r="DE195" s="63"/>
      <c r="DF195" s="63"/>
      <c r="DG195" s="63"/>
      <c r="DH195" s="63"/>
      <c r="DI195" s="60">
        <f t="shared" si="79"/>
        <v>0</v>
      </c>
      <c r="DJ195" s="61">
        <f t="shared" si="80"/>
        <v>0</v>
      </c>
      <c r="DK195" s="61">
        <f t="shared" si="81"/>
        <v>0</v>
      </c>
      <c r="DL195" s="62">
        <f t="shared" si="82"/>
        <v>0</v>
      </c>
      <c r="DM195" s="62">
        <f t="shared" si="66"/>
        <v>0</v>
      </c>
      <c r="DN195" s="64" t="str">
        <f t="shared" si="83"/>
        <v/>
      </c>
      <c r="DO195" s="252" t="b">
        <f t="shared" si="61"/>
        <v>0</v>
      </c>
      <c r="DP195" s="188"/>
      <c r="DS195" s="62">
        <f>IF('SERVIÇOS EXECUTADOS'!$F195=0,0,(COUNTIF('SERVIÇOS EXECUTADOS'!$I195:$DH195,DS$10)/'SERVIÇOS EXECUTADOS'!$F195*100))</f>
        <v>0</v>
      </c>
      <c r="DT195" s="62">
        <f>IF('SERVIÇOS EXECUTADOS'!$F195=0,0,(COUNTIF('SERVIÇOS EXECUTADOS'!$I195:$DH195,DT$10)/'SERVIÇOS EXECUTADOS'!$F195*100))</f>
        <v>0</v>
      </c>
      <c r="DU195" s="62">
        <f>IF('SERVIÇOS EXECUTADOS'!$F195=0,0,(COUNTIF('SERVIÇOS EXECUTADOS'!$I195:$DH195,DU$10)/'SERVIÇOS EXECUTADOS'!$F195*100))</f>
        <v>0</v>
      </c>
      <c r="DV195" s="62">
        <f>IF('SERVIÇOS EXECUTADOS'!$F195=0,0,(COUNTIF('SERVIÇOS EXECUTADOS'!$I195:$DH195,DV$10)/'SERVIÇOS EXECUTADOS'!$F195*100))</f>
        <v>0</v>
      </c>
      <c r="DW195" s="62">
        <f>IF('SERVIÇOS EXECUTADOS'!$F195=0,0,(COUNTIF('SERVIÇOS EXECUTADOS'!$I195:$DH195,DW$10)/'SERVIÇOS EXECUTADOS'!$F195*100))</f>
        <v>0</v>
      </c>
      <c r="DX195" s="62">
        <f>IF('SERVIÇOS EXECUTADOS'!$F195=0,0,(COUNTIF('SERVIÇOS EXECUTADOS'!$I195:$DH195,DX$10)/'SERVIÇOS EXECUTADOS'!$F195*100))</f>
        <v>0</v>
      </c>
      <c r="DY195" s="62">
        <f>IF('SERVIÇOS EXECUTADOS'!$F195=0,0,(COUNTIF('SERVIÇOS EXECUTADOS'!$I195:$DH195,DY$10)/'SERVIÇOS EXECUTADOS'!$F195*100))</f>
        <v>0</v>
      </c>
      <c r="DZ195" s="62">
        <f>IF('SERVIÇOS EXECUTADOS'!$F195=0,0,(COUNTIF('SERVIÇOS EXECUTADOS'!$I195:$DH195,DZ$10)/'SERVIÇOS EXECUTADOS'!$F195*100))</f>
        <v>0</v>
      </c>
      <c r="EA195" s="62">
        <f>IF('SERVIÇOS EXECUTADOS'!$F195=0,0,(COUNTIF('SERVIÇOS EXECUTADOS'!$I195:$DH195,EA$10)/'SERVIÇOS EXECUTADOS'!$F195*100))</f>
        <v>0</v>
      </c>
      <c r="EB195" s="62">
        <f>IF('SERVIÇOS EXECUTADOS'!$F195=0,0,(COUNTIF('SERVIÇOS EXECUTADOS'!$I195:$DH195,EB$10)/'SERVIÇOS EXECUTADOS'!$F195*100))</f>
        <v>0</v>
      </c>
      <c r="EC195" s="62">
        <f>IF('SERVIÇOS EXECUTADOS'!$F195=0,0,(COUNTIF('SERVIÇOS EXECUTADOS'!$I195:$DH195,EC$10)/'SERVIÇOS EXECUTADOS'!$F195*100))</f>
        <v>0</v>
      </c>
      <c r="ED195" s="62">
        <f>IF('SERVIÇOS EXECUTADOS'!$F195=0,0,(COUNTIF('SERVIÇOS EXECUTADOS'!$I195:$DH195,ED$10)/'SERVIÇOS EXECUTADOS'!$F195*100))</f>
        <v>0</v>
      </c>
      <c r="EE195" s="62">
        <f>IF('SERVIÇOS EXECUTADOS'!$F195=0,0,(COUNTIF('SERVIÇOS EXECUTADOS'!$I195:$DH195,EE$10)/'SERVIÇOS EXECUTADOS'!$F195*100))</f>
        <v>0</v>
      </c>
      <c r="EF195" s="62">
        <f>IF('SERVIÇOS EXECUTADOS'!$F195=0,0,(COUNTIF('SERVIÇOS EXECUTADOS'!$I195:$DH195,EF$10)/'SERVIÇOS EXECUTADOS'!$F195*100))</f>
        <v>0</v>
      </c>
      <c r="EG195" s="62">
        <f>IF('SERVIÇOS EXECUTADOS'!$F195=0,0,(COUNTIF('SERVIÇOS EXECUTADOS'!$I195:$DH195,EG$10)/'SERVIÇOS EXECUTADOS'!$F195*100))</f>
        <v>0</v>
      </c>
      <c r="EH195" s="62">
        <f>IF('SERVIÇOS EXECUTADOS'!$F195=0,0,(COUNTIF('SERVIÇOS EXECUTADOS'!$I195:$DH195,EH$10)/'SERVIÇOS EXECUTADOS'!$F195*100))</f>
        <v>0</v>
      </c>
      <c r="EI195" s="62">
        <f>IF('SERVIÇOS EXECUTADOS'!$F195=0,0,(COUNTIF('SERVIÇOS EXECUTADOS'!$I195:$DH195,EI$10)/'SERVIÇOS EXECUTADOS'!$F195*100))</f>
        <v>0</v>
      </c>
      <c r="EJ195" s="62">
        <f>IF('SERVIÇOS EXECUTADOS'!$F195=0,0,(COUNTIF('SERVIÇOS EXECUTADOS'!$I195:$DH195,EJ$10)/'SERVIÇOS EXECUTADOS'!$F195*100))</f>
        <v>0</v>
      </c>
      <c r="EK195" s="62">
        <f>IF('SERVIÇOS EXECUTADOS'!$F195=0,0,(COUNTIF('SERVIÇOS EXECUTADOS'!$I195:$DH195,EK$10)/'SERVIÇOS EXECUTADOS'!$F195*100))</f>
        <v>0</v>
      </c>
      <c r="EL195" s="62">
        <f>IF('SERVIÇOS EXECUTADOS'!$F195=0,0,(COUNTIF('SERVIÇOS EXECUTADOS'!$I195:$DH195,EL$10)/'SERVIÇOS EXECUTADOS'!$F195*100))</f>
        <v>0</v>
      </c>
      <c r="EM195" s="62">
        <f>IF('SERVIÇOS EXECUTADOS'!$F195=0,0,(COUNTIF('SERVIÇOS EXECUTADOS'!$I195:$DH195,EM$10)/'SERVIÇOS EXECUTADOS'!$F195*100))</f>
        <v>0</v>
      </c>
      <c r="EN195" s="62">
        <f>IF('SERVIÇOS EXECUTADOS'!$F195=0,0,(COUNTIF('SERVIÇOS EXECUTADOS'!$I195:$DH195,EN$10)/'SERVIÇOS EXECUTADOS'!$F195*100))</f>
        <v>0</v>
      </c>
      <c r="EO195" s="62">
        <f>IF('SERVIÇOS EXECUTADOS'!$F195=0,0,(COUNTIF('SERVIÇOS EXECUTADOS'!$I195:$DH195,EO$10)/'SERVIÇOS EXECUTADOS'!$F195*100))</f>
        <v>0</v>
      </c>
      <c r="EP195" s="62">
        <f>IF('SERVIÇOS EXECUTADOS'!$F195=0,0,(COUNTIF('SERVIÇOS EXECUTADOS'!$I195:$DH195,EP$10)/'SERVIÇOS EXECUTADOS'!$F195*100))</f>
        <v>0</v>
      </c>
      <c r="EQ195" s="62">
        <f>IF('SERVIÇOS EXECUTADOS'!$F195=0,0,(COUNTIF('SERVIÇOS EXECUTADOS'!$I195:$DH195,EQ$10)/'SERVIÇOS EXECUTADOS'!$F195*100))</f>
        <v>0</v>
      </c>
      <c r="ER195" s="62">
        <f>IF('SERVIÇOS EXECUTADOS'!$F195=0,0,(COUNTIF('SERVIÇOS EXECUTADOS'!$I195:$DH195,ER$10)/'SERVIÇOS EXECUTADOS'!$F195*100))</f>
        <v>0</v>
      </c>
      <c r="ES195" s="62">
        <f>IF('SERVIÇOS EXECUTADOS'!$F195=0,0,(COUNTIF('SERVIÇOS EXECUTADOS'!$I195:$DH195,ES$10)/'SERVIÇOS EXECUTADOS'!$F195*100))</f>
        <v>0</v>
      </c>
      <c r="ET195" s="62">
        <f>IF('SERVIÇOS EXECUTADOS'!$F195=0,0,(COUNTIF('SERVIÇOS EXECUTADOS'!$I195:$DH195,ET$10)/'SERVIÇOS EXECUTADOS'!$F195*100))</f>
        <v>0</v>
      </c>
      <c r="EU195" s="62">
        <f>IF('SERVIÇOS EXECUTADOS'!$F195=0,0,(COUNTIF('SERVIÇOS EXECUTADOS'!$I195:$DH195,EU$10)/'SERVIÇOS EXECUTADOS'!$F195*100))</f>
        <v>0</v>
      </c>
      <c r="EV195" s="62">
        <f>IF('SERVIÇOS EXECUTADOS'!$F195=0,0,(COUNTIF('SERVIÇOS EXECUTADOS'!$I195:$DH195,EV$10)/'SERVIÇOS EXECUTADOS'!$F195*100))</f>
        <v>0</v>
      </c>
      <c r="EW195" s="62">
        <f>IF('SERVIÇOS EXECUTADOS'!$F195=0,0,(COUNTIF('SERVIÇOS EXECUTADOS'!$I195:$DH195,EW$10)/'SERVIÇOS EXECUTADOS'!$F195*100))</f>
        <v>0</v>
      </c>
    </row>
    <row r="196" spans="1:153" ht="12" customHeight="1" outlineLevel="2">
      <c r="A196" s="1"/>
      <c r="B196" s="197" t="s">
        <v>321</v>
      </c>
      <c r="C196" s="196" t="s">
        <v>322</v>
      </c>
      <c r="D196" s="486"/>
      <c r="E196" s="192">
        <f t="shared" si="60"/>
        <v>0</v>
      </c>
      <c r="F196" s="489"/>
      <c r="G196" s="271" t="s">
        <v>147</v>
      </c>
      <c r="H196" s="131">
        <f t="shared" si="68"/>
        <v>0</v>
      </c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  <c r="CZ196" s="63"/>
      <c r="DA196" s="63"/>
      <c r="DB196" s="63"/>
      <c r="DC196" s="63"/>
      <c r="DD196" s="63"/>
      <c r="DE196" s="63"/>
      <c r="DF196" s="63"/>
      <c r="DG196" s="63"/>
      <c r="DH196" s="63"/>
      <c r="DI196" s="60">
        <f t="shared" si="79"/>
        <v>0</v>
      </c>
      <c r="DJ196" s="61">
        <f t="shared" si="80"/>
        <v>0</v>
      </c>
      <c r="DK196" s="61">
        <f t="shared" si="81"/>
        <v>0</v>
      </c>
      <c r="DL196" s="62">
        <f t="shared" si="82"/>
        <v>0</v>
      </c>
      <c r="DM196" s="62">
        <f t="shared" si="66"/>
        <v>0</v>
      </c>
      <c r="DN196" s="64" t="str">
        <f t="shared" si="83"/>
        <v/>
      </c>
      <c r="DO196" s="252" t="b">
        <f t="shared" si="61"/>
        <v>0</v>
      </c>
      <c r="DP196" s="188"/>
      <c r="DS196" s="62">
        <f>IF('SERVIÇOS EXECUTADOS'!$F196=0,0,(COUNTIF('SERVIÇOS EXECUTADOS'!$I196:$DH196,DS$10)/'SERVIÇOS EXECUTADOS'!$F196*100))</f>
        <v>0</v>
      </c>
      <c r="DT196" s="62">
        <f>IF('SERVIÇOS EXECUTADOS'!$F196=0,0,(COUNTIF('SERVIÇOS EXECUTADOS'!$I196:$DH196,DT$10)/'SERVIÇOS EXECUTADOS'!$F196*100))</f>
        <v>0</v>
      </c>
      <c r="DU196" s="62">
        <f>IF('SERVIÇOS EXECUTADOS'!$F196=0,0,(COUNTIF('SERVIÇOS EXECUTADOS'!$I196:$DH196,DU$10)/'SERVIÇOS EXECUTADOS'!$F196*100))</f>
        <v>0</v>
      </c>
      <c r="DV196" s="62">
        <f>IF('SERVIÇOS EXECUTADOS'!$F196=0,0,(COUNTIF('SERVIÇOS EXECUTADOS'!$I196:$DH196,DV$10)/'SERVIÇOS EXECUTADOS'!$F196*100))</f>
        <v>0</v>
      </c>
      <c r="DW196" s="62">
        <f>IF('SERVIÇOS EXECUTADOS'!$F196=0,0,(COUNTIF('SERVIÇOS EXECUTADOS'!$I196:$DH196,DW$10)/'SERVIÇOS EXECUTADOS'!$F196*100))</f>
        <v>0</v>
      </c>
      <c r="DX196" s="62">
        <f>IF('SERVIÇOS EXECUTADOS'!$F196=0,0,(COUNTIF('SERVIÇOS EXECUTADOS'!$I196:$DH196,DX$10)/'SERVIÇOS EXECUTADOS'!$F196*100))</f>
        <v>0</v>
      </c>
      <c r="DY196" s="62">
        <f>IF('SERVIÇOS EXECUTADOS'!$F196=0,0,(COUNTIF('SERVIÇOS EXECUTADOS'!$I196:$DH196,DY$10)/'SERVIÇOS EXECUTADOS'!$F196*100))</f>
        <v>0</v>
      </c>
      <c r="DZ196" s="62">
        <f>IF('SERVIÇOS EXECUTADOS'!$F196=0,0,(COUNTIF('SERVIÇOS EXECUTADOS'!$I196:$DH196,DZ$10)/'SERVIÇOS EXECUTADOS'!$F196*100))</f>
        <v>0</v>
      </c>
      <c r="EA196" s="62">
        <f>IF('SERVIÇOS EXECUTADOS'!$F196=0,0,(COUNTIF('SERVIÇOS EXECUTADOS'!$I196:$DH196,EA$10)/'SERVIÇOS EXECUTADOS'!$F196*100))</f>
        <v>0</v>
      </c>
      <c r="EB196" s="62">
        <f>IF('SERVIÇOS EXECUTADOS'!$F196=0,0,(COUNTIF('SERVIÇOS EXECUTADOS'!$I196:$DH196,EB$10)/'SERVIÇOS EXECUTADOS'!$F196*100))</f>
        <v>0</v>
      </c>
      <c r="EC196" s="62">
        <f>IF('SERVIÇOS EXECUTADOS'!$F196=0,0,(COUNTIF('SERVIÇOS EXECUTADOS'!$I196:$DH196,EC$10)/'SERVIÇOS EXECUTADOS'!$F196*100))</f>
        <v>0</v>
      </c>
      <c r="ED196" s="62">
        <f>IF('SERVIÇOS EXECUTADOS'!$F196=0,0,(COUNTIF('SERVIÇOS EXECUTADOS'!$I196:$DH196,ED$10)/'SERVIÇOS EXECUTADOS'!$F196*100))</f>
        <v>0</v>
      </c>
      <c r="EE196" s="62">
        <f>IF('SERVIÇOS EXECUTADOS'!$F196=0,0,(COUNTIF('SERVIÇOS EXECUTADOS'!$I196:$DH196,EE$10)/'SERVIÇOS EXECUTADOS'!$F196*100))</f>
        <v>0</v>
      </c>
      <c r="EF196" s="62">
        <f>IF('SERVIÇOS EXECUTADOS'!$F196=0,0,(COUNTIF('SERVIÇOS EXECUTADOS'!$I196:$DH196,EF$10)/'SERVIÇOS EXECUTADOS'!$F196*100))</f>
        <v>0</v>
      </c>
      <c r="EG196" s="62">
        <f>IF('SERVIÇOS EXECUTADOS'!$F196=0,0,(COUNTIF('SERVIÇOS EXECUTADOS'!$I196:$DH196,EG$10)/'SERVIÇOS EXECUTADOS'!$F196*100))</f>
        <v>0</v>
      </c>
      <c r="EH196" s="62">
        <f>IF('SERVIÇOS EXECUTADOS'!$F196=0,0,(COUNTIF('SERVIÇOS EXECUTADOS'!$I196:$DH196,EH$10)/'SERVIÇOS EXECUTADOS'!$F196*100))</f>
        <v>0</v>
      </c>
      <c r="EI196" s="62">
        <f>IF('SERVIÇOS EXECUTADOS'!$F196=0,0,(COUNTIF('SERVIÇOS EXECUTADOS'!$I196:$DH196,EI$10)/'SERVIÇOS EXECUTADOS'!$F196*100))</f>
        <v>0</v>
      </c>
      <c r="EJ196" s="62">
        <f>IF('SERVIÇOS EXECUTADOS'!$F196=0,0,(COUNTIF('SERVIÇOS EXECUTADOS'!$I196:$DH196,EJ$10)/'SERVIÇOS EXECUTADOS'!$F196*100))</f>
        <v>0</v>
      </c>
      <c r="EK196" s="62">
        <f>IF('SERVIÇOS EXECUTADOS'!$F196=0,0,(COUNTIF('SERVIÇOS EXECUTADOS'!$I196:$DH196,EK$10)/'SERVIÇOS EXECUTADOS'!$F196*100))</f>
        <v>0</v>
      </c>
      <c r="EL196" s="62">
        <f>IF('SERVIÇOS EXECUTADOS'!$F196=0,0,(COUNTIF('SERVIÇOS EXECUTADOS'!$I196:$DH196,EL$10)/'SERVIÇOS EXECUTADOS'!$F196*100))</f>
        <v>0</v>
      </c>
      <c r="EM196" s="62">
        <f>IF('SERVIÇOS EXECUTADOS'!$F196=0,0,(COUNTIF('SERVIÇOS EXECUTADOS'!$I196:$DH196,EM$10)/'SERVIÇOS EXECUTADOS'!$F196*100))</f>
        <v>0</v>
      </c>
      <c r="EN196" s="62">
        <f>IF('SERVIÇOS EXECUTADOS'!$F196=0,0,(COUNTIF('SERVIÇOS EXECUTADOS'!$I196:$DH196,EN$10)/'SERVIÇOS EXECUTADOS'!$F196*100))</f>
        <v>0</v>
      </c>
      <c r="EO196" s="62">
        <f>IF('SERVIÇOS EXECUTADOS'!$F196=0,0,(COUNTIF('SERVIÇOS EXECUTADOS'!$I196:$DH196,EO$10)/'SERVIÇOS EXECUTADOS'!$F196*100))</f>
        <v>0</v>
      </c>
      <c r="EP196" s="62">
        <f>IF('SERVIÇOS EXECUTADOS'!$F196=0,0,(COUNTIF('SERVIÇOS EXECUTADOS'!$I196:$DH196,EP$10)/'SERVIÇOS EXECUTADOS'!$F196*100))</f>
        <v>0</v>
      </c>
      <c r="EQ196" s="62">
        <f>IF('SERVIÇOS EXECUTADOS'!$F196=0,0,(COUNTIF('SERVIÇOS EXECUTADOS'!$I196:$DH196,EQ$10)/'SERVIÇOS EXECUTADOS'!$F196*100))</f>
        <v>0</v>
      </c>
      <c r="ER196" s="62">
        <f>IF('SERVIÇOS EXECUTADOS'!$F196=0,0,(COUNTIF('SERVIÇOS EXECUTADOS'!$I196:$DH196,ER$10)/'SERVIÇOS EXECUTADOS'!$F196*100))</f>
        <v>0</v>
      </c>
      <c r="ES196" s="62">
        <f>IF('SERVIÇOS EXECUTADOS'!$F196=0,0,(COUNTIF('SERVIÇOS EXECUTADOS'!$I196:$DH196,ES$10)/'SERVIÇOS EXECUTADOS'!$F196*100))</f>
        <v>0</v>
      </c>
      <c r="ET196" s="62">
        <f>IF('SERVIÇOS EXECUTADOS'!$F196=0,0,(COUNTIF('SERVIÇOS EXECUTADOS'!$I196:$DH196,ET$10)/'SERVIÇOS EXECUTADOS'!$F196*100))</f>
        <v>0</v>
      </c>
      <c r="EU196" s="62">
        <f>IF('SERVIÇOS EXECUTADOS'!$F196=0,0,(COUNTIF('SERVIÇOS EXECUTADOS'!$I196:$DH196,EU$10)/'SERVIÇOS EXECUTADOS'!$F196*100))</f>
        <v>0</v>
      </c>
      <c r="EV196" s="62">
        <f>IF('SERVIÇOS EXECUTADOS'!$F196=0,0,(COUNTIF('SERVIÇOS EXECUTADOS'!$I196:$DH196,EV$10)/'SERVIÇOS EXECUTADOS'!$F196*100))</f>
        <v>0</v>
      </c>
      <c r="EW196" s="62">
        <f>IF('SERVIÇOS EXECUTADOS'!$F196=0,0,(COUNTIF('SERVIÇOS EXECUTADOS'!$I196:$DH196,EW$10)/'SERVIÇOS EXECUTADOS'!$F196*100))</f>
        <v>0</v>
      </c>
    </row>
    <row r="197" spans="1:153" ht="12" customHeight="1" outlineLevel="2">
      <c r="A197" s="1"/>
      <c r="B197" s="197" t="s">
        <v>323</v>
      </c>
      <c r="C197" s="196" t="s">
        <v>324</v>
      </c>
      <c r="D197" s="486"/>
      <c r="E197" s="192">
        <f t="shared" si="60"/>
        <v>0</v>
      </c>
      <c r="F197" s="489"/>
      <c r="G197" s="271" t="s">
        <v>147</v>
      </c>
      <c r="H197" s="131">
        <f t="shared" si="68"/>
        <v>0</v>
      </c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  <c r="CZ197" s="63"/>
      <c r="DA197" s="63"/>
      <c r="DB197" s="63"/>
      <c r="DC197" s="63"/>
      <c r="DD197" s="63"/>
      <c r="DE197" s="63"/>
      <c r="DF197" s="63"/>
      <c r="DG197" s="63"/>
      <c r="DH197" s="63"/>
      <c r="DI197" s="60">
        <f t="shared" si="79"/>
        <v>0</v>
      </c>
      <c r="DJ197" s="61">
        <f t="shared" si="80"/>
        <v>0</v>
      </c>
      <c r="DK197" s="61">
        <f t="shared" si="81"/>
        <v>0</v>
      </c>
      <c r="DL197" s="62">
        <f t="shared" si="82"/>
        <v>0</v>
      </c>
      <c r="DM197" s="62">
        <f t="shared" si="66"/>
        <v>0</v>
      </c>
      <c r="DN197" s="64" t="str">
        <f t="shared" si="83"/>
        <v/>
      </c>
      <c r="DO197" s="252" t="b">
        <f t="shared" si="61"/>
        <v>0</v>
      </c>
      <c r="DP197" s="188"/>
      <c r="DS197" s="62">
        <f>IF('SERVIÇOS EXECUTADOS'!$F197=0,0,(COUNTIF('SERVIÇOS EXECUTADOS'!$I197:$DH197,DS$10)/'SERVIÇOS EXECUTADOS'!$F197*100))</f>
        <v>0</v>
      </c>
      <c r="DT197" s="62">
        <f>IF('SERVIÇOS EXECUTADOS'!$F197=0,0,(COUNTIF('SERVIÇOS EXECUTADOS'!$I197:$DH197,DT$10)/'SERVIÇOS EXECUTADOS'!$F197*100))</f>
        <v>0</v>
      </c>
      <c r="DU197" s="62">
        <f>IF('SERVIÇOS EXECUTADOS'!$F197=0,0,(COUNTIF('SERVIÇOS EXECUTADOS'!$I197:$DH197,DU$10)/'SERVIÇOS EXECUTADOS'!$F197*100))</f>
        <v>0</v>
      </c>
      <c r="DV197" s="62">
        <f>IF('SERVIÇOS EXECUTADOS'!$F197=0,0,(COUNTIF('SERVIÇOS EXECUTADOS'!$I197:$DH197,DV$10)/'SERVIÇOS EXECUTADOS'!$F197*100))</f>
        <v>0</v>
      </c>
      <c r="DW197" s="62">
        <f>IF('SERVIÇOS EXECUTADOS'!$F197=0,0,(COUNTIF('SERVIÇOS EXECUTADOS'!$I197:$DH197,DW$10)/'SERVIÇOS EXECUTADOS'!$F197*100))</f>
        <v>0</v>
      </c>
      <c r="DX197" s="62">
        <f>IF('SERVIÇOS EXECUTADOS'!$F197=0,0,(COUNTIF('SERVIÇOS EXECUTADOS'!$I197:$DH197,DX$10)/'SERVIÇOS EXECUTADOS'!$F197*100))</f>
        <v>0</v>
      </c>
      <c r="DY197" s="62">
        <f>IF('SERVIÇOS EXECUTADOS'!$F197=0,0,(COUNTIF('SERVIÇOS EXECUTADOS'!$I197:$DH197,DY$10)/'SERVIÇOS EXECUTADOS'!$F197*100))</f>
        <v>0</v>
      </c>
      <c r="DZ197" s="62">
        <f>IF('SERVIÇOS EXECUTADOS'!$F197=0,0,(COUNTIF('SERVIÇOS EXECUTADOS'!$I197:$DH197,DZ$10)/'SERVIÇOS EXECUTADOS'!$F197*100))</f>
        <v>0</v>
      </c>
      <c r="EA197" s="62">
        <f>IF('SERVIÇOS EXECUTADOS'!$F197=0,0,(COUNTIF('SERVIÇOS EXECUTADOS'!$I197:$DH197,EA$10)/'SERVIÇOS EXECUTADOS'!$F197*100))</f>
        <v>0</v>
      </c>
      <c r="EB197" s="62">
        <f>IF('SERVIÇOS EXECUTADOS'!$F197=0,0,(COUNTIF('SERVIÇOS EXECUTADOS'!$I197:$DH197,EB$10)/'SERVIÇOS EXECUTADOS'!$F197*100))</f>
        <v>0</v>
      </c>
      <c r="EC197" s="62">
        <f>IF('SERVIÇOS EXECUTADOS'!$F197=0,0,(COUNTIF('SERVIÇOS EXECUTADOS'!$I197:$DH197,EC$10)/'SERVIÇOS EXECUTADOS'!$F197*100))</f>
        <v>0</v>
      </c>
      <c r="ED197" s="62">
        <f>IF('SERVIÇOS EXECUTADOS'!$F197=0,0,(COUNTIF('SERVIÇOS EXECUTADOS'!$I197:$DH197,ED$10)/'SERVIÇOS EXECUTADOS'!$F197*100))</f>
        <v>0</v>
      </c>
      <c r="EE197" s="62">
        <f>IF('SERVIÇOS EXECUTADOS'!$F197=0,0,(COUNTIF('SERVIÇOS EXECUTADOS'!$I197:$DH197,EE$10)/'SERVIÇOS EXECUTADOS'!$F197*100))</f>
        <v>0</v>
      </c>
      <c r="EF197" s="62">
        <f>IF('SERVIÇOS EXECUTADOS'!$F197=0,0,(COUNTIF('SERVIÇOS EXECUTADOS'!$I197:$DH197,EF$10)/'SERVIÇOS EXECUTADOS'!$F197*100))</f>
        <v>0</v>
      </c>
      <c r="EG197" s="62">
        <f>IF('SERVIÇOS EXECUTADOS'!$F197=0,0,(COUNTIF('SERVIÇOS EXECUTADOS'!$I197:$DH197,EG$10)/'SERVIÇOS EXECUTADOS'!$F197*100))</f>
        <v>0</v>
      </c>
      <c r="EH197" s="62">
        <f>IF('SERVIÇOS EXECUTADOS'!$F197=0,0,(COUNTIF('SERVIÇOS EXECUTADOS'!$I197:$DH197,EH$10)/'SERVIÇOS EXECUTADOS'!$F197*100))</f>
        <v>0</v>
      </c>
      <c r="EI197" s="62">
        <f>IF('SERVIÇOS EXECUTADOS'!$F197=0,0,(COUNTIF('SERVIÇOS EXECUTADOS'!$I197:$DH197,EI$10)/'SERVIÇOS EXECUTADOS'!$F197*100))</f>
        <v>0</v>
      </c>
      <c r="EJ197" s="62">
        <f>IF('SERVIÇOS EXECUTADOS'!$F197=0,0,(COUNTIF('SERVIÇOS EXECUTADOS'!$I197:$DH197,EJ$10)/'SERVIÇOS EXECUTADOS'!$F197*100))</f>
        <v>0</v>
      </c>
      <c r="EK197" s="62">
        <f>IF('SERVIÇOS EXECUTADOS'!$F197=0,0,(COUNTIF('SERVIÇOS EXECUTADOS'!$I197:$DH197,EK$10)/'SERVIÇOS EXECUTADOS'!$F197*100))</f>
        <v>0</v>
      </c>
      <c r="EL197" s="62">
        <f>IF('SERVIÇOS EXECUTADOS'!$F197=0,0,(COUNTIF('SERVIÇOS EXECUTADOS'!$I197:$DH197,EL$10)/'SERVIÇOS EXECUTADOS'!$F197*100))</f>
        <v>0</v>
      </c>
      <c r="EM197" s="62">
        <f>IF('SERVIÇOS EXECUTADOS'!$F197=0,0,(COUNTIF('SERVIÇOS EXECUTADOS'!$I197:$DH197,EM$10)/'SERVIÇOS EXECUTADOS'!$F197*100))</f>
        <v>0</v>
      </c>
      <c r="EN197" s="62">
        <f>IF('SERVIÇOS EXECUTADOS'!$F197=0,0,(COUNTIF('SERVIÇOS EXECUTADOS'!$I197:$DH197,EN$10)/'SERVIÇOS EXECUTADOS'!$F197*100))</f>
        <v>0</v>
      </c>
      <c r="EO197" s="62">
        <f>IF('SERVIÇOS EXECUTADOS'!$F197=0,0,(COUNTIF('SERVIÇOS EXECUTADOS'!$I197:$DH197,EO$10)/'SERVIÇOS EXECUTADOS'!$F197*100))</f>
        <v>0</v>
      </c>
      <c r="EP197" s="62">
        <f>IF('SERVIÇOS EXECUTADOS'!$F197=0,0,(COUNTIF('SERVIÇOS EXECUTADOS'!$I197:$DH197,EP$10)/'SERVIÇOS EXECUTADOS'!$F197*100))</f>
        <v>0</v>
      </c>
      <c r="EQ197" s="62">
        <f>IF('SERVIÇOS EXECUTADOS'!$F197=0,0,(COUNTIF('SERVIÇOS EXECUTADOS'!$I197:$DH197,EQ$10)/'SERVIÇOS EXECUTADOS'!$F197*100))</f>
        <v>0</v>
      </c>
      <c r="ER197" s="62">
        <f>IF('SERVIÇOS EXECUTADOS'!$F197=0,0,(COUNTIF('SERVIÇOS EXECUTADOS'!$I197:$DH197,ER$10)/'SERVIÇOS EXECUTADOS'!$F197*100))</f>
        <v>0</v>
      </c>
      <c r="ES197" s="62">
        <f>IF('SERVIÇOS EXECUTADOS'!$F197=0,0,(COUNTIF('SERVIÇOS EXECUTADOS'!$I197:$DH197,ES$10)/'SERVIÇOS EXECUTADOS'!$F197*100))</f>
        <v>0</v>
      </c>
      <c r="ET197" s="62">
        <f>IF('SERVIÇOS EXECUTADOS'!$F197=0,0,(COUNTIF('SERVIÇOS EXECUTADOS'!$I197:$DH197,ET$10)/'SERVIÇOS EXECUTADOS'!$F197*100))</f>
        <v>0</v>
      </c>
      <c r="EU197" s="62">
        <f>IF('SERVIÇOS EXECUTADOS'!$F197=0,0,(COUNTIF('SERVIÇOS EXECUTADOS'!$I197:$DH197,EU$10)/'SERVIÇOS EXECUTADOS'!$F197*100))</f>
        <v>0</v>
      </c>
      <c r="EV197" s="62">
        <f>IF('SERVIÇOS EXECUTADOS'!$F197=0,0,(COUNTIF('SERVIÇOS EXECUTADOS'!$I197:$DH197,EV$10)/'SERVIÇOS EXECUTADOS'!$F197*100))</f>
        <v>0</v>
      </c>
      <c r="EW197" s="62">
        <f>IF('SERVIÇOS EXECUTADOS'!$F197=0,0,(COUNTIF('SERVIÇOS EXECUTADOS'!$I197:$DH197,EW$10)/'SERVIÇOS EXECUTADOS'!$F197*100))</f>
        <v>0</v>
      </c>
    </row>
    <row r="198" spans="1:153" ht="12" customHeight="1" outlineLevel="2">
      <c r="A198" s="1"/>
      <c r="B198" s="197" t="s">
        <v>325</v>
      </c>
      <c r="C198" s="196" t="s">
        <v>326</v>
      </c>
      <c r="D198" s="486"/>
      <c r="E198" s="192">
        <f t="shared" si="60"/>
        <v>0</v>
      </c>
      <c r="F198" s="489"/>
      <c r="G198" s="271" t="s">
        <v>147</v>
      </c>
      <c r="H198" s="131">
        <f t="shared" si="68"/>
        <v>0</v>
      </c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  <c r="CZ198" s="63"/>
      <c r="DA198" s="63"/>
      <c r="DB198" s="63"/>
      <c r="DC198" s="63"/>
      <c r="DD198" s="63"/>
      <c r="DE198" s="63"/>
      <c r="DF198" s="63"/>
      <c r="DG198" s="63"/>
      <c r="DH198" s="63"/>
      <c r="DI198" s="60">
        <f t="shared" si="79"/>
        <v>0</v>
      </c>
      <c r="DJ198" s="61">
        <f t="shared" si="80"/>
        <v>0</v>
      </c>
      <c r="DK198" s="61">
        <f t="shared" si="81"/>
        <v>0</v>
      </c>
      <c r="DL198" s="62">
        <f t="shared" si="82"/>
        <v>0</v>
      </c>
      <c r="DM198" s="62">
        <f t="shared" si="66"/>
        <v>0</v>
      </c>
      <c r="DN198" s="64" t="str">
        <f t="shared" si="83"/>
        <v/>
      </c>
      <c r="DO198" s="252" t="b">
        <f t="shared" si="61"/>
        <v>0</v>
      </c>
      <c r="DP198" s="188"/>
      <c r="DS198" s="62">
        <f>IF('SERVIÇOS EXECUTADOS'!$F198=0,0,(COUNTIF('SERVIÇOS EXECUTADOS'!$I198:$DH198,DS$10)/'SERVIÇOS EXECUTADOS'!$F198*100))</f>
        <v>0</v>
      </c>
      <c r="DT198" s="62">
        <f>IF('SERVIÇOS EXECUTADOS'!$F198=0,0,(COUNTIF('SERVIÇOS EXECUTADOS'!$I198:$DH198,DT$10)/'SERVIÇOS EXECUTADOS'!$F198*100))</f>
        <v>0</v>
      </c>
      <c r="DU198" s="62">
        <f>IF('SERVIÇOS EXECUTADOS'!$F198=0,0,(COUNTIF('SERVIÇOS EXECUTADOS'!$I198:$DH198,DU$10)/'SERVIÇOS EXECUTADOS'!$F198*100))</f>
        <v>0</v>
      </c>
      <c r="DV198" s="62">
        <f>IF('SERVIÇOS EXECUTADOS'!$F198=0,0,(COUNTIF('SERVIÇOS EXECUTADOS'!$I198:$DH198,DV$10)/'SERVIÇOS EXECUTADOS'!$F198*100))</f>
        <v>0</v>
      </c>
      <c r="DW198" s="62">
        <f>IF('SERVIÇOS EXECUTADOS'!$F198=0,0,(COUNTIF('SERVIÇOS EXECUTADOS'!$I198:$DH198,DW$10)/'SERVIÇOS EXECUTADOS'!$F198*100))</f>
        <v>0</v>
      </c>
      <c r="DX198" s="62">
        <f>IF('SERVIÇOS EXECUTADOS'!$F198=0,0,(COUNTIF('SERVIÇOS EXECUTADOS'!$I198:$DH198,DX$10)/'SERVIÇOS EXECUTADOS'!$F198*100))</f>
        <v>0</v>
      </c>
      <c r="DY198" s="62">
        <f>IF('SERVIÇOS EXECUTADOS'!$F198=0,0,(COUNTIF('SERVIÇOS EXECUTADOS'!$I198:$DH198,DY$10)/'SERVIÇOS EXECUTADOS'!$F198*100))</f>
        <v>0</v>
      </c>
      <c r="DZ198" s="62">
        <f>IF('SERVIÇOS EXECUTADOS'!$F198=0,0,(COUNTIF('SERVIÇOS EXECUTADOS'!$I198:$DH198,DZ$10)/'SERVIÇOS EXECUTADOS'!$F198*100))</f>
        <v>0</v>
      </c>
      <c r="EA198" s="62">
        <f>IF('SERVIÇOS EXECUTADOS'!$F198=0,0,(COUNTIF('SERVIÇOS EXECUTADOS'!$I198:$DH198,EA$10)/'SERVIÇOS EXECUTADOS'!$F198*100))</f>
        <v>0</v>
      </c>
      <c r="EB198" s="62">
        <f>IF('SERVIÇOS EXECUTADOS'!$F198=0,0,(COUNTIF('SERVIÇOS EXECUTADOS'!$I198:$DH198,EB$10)/'SERVIÇOS EXECUTADOS'!$F198*100))</f>
        <v>0</v>
      </c>
      <c r="EC198" s="62">
        <f>IF('SERVIÇOS EXECUTADOS'!$F198=0,0,(COUNTIF('SERVIÇOS EXECUTADOS'!$I198:$DH198,EC$10)/'SERVIÇOS EXECUTADOS'!$F198*100))</f>
        <v>0</v>
      </c>
      <c r="ED198" s="62">
        <f>IF('SERVIÇOS EXECUTADOS'!$F198=0,0,(COUNTIF('SERVIÇOS EXECUTADOS'!$I198:$DH198,ED$10)/'SERVIÇOS EXECUTADOS'!$F198*100))</f>
        <v>0</v>
      </c>
      <c r="EE198" s="62">
        <f>IF('SERVIÇOS EXECUTADOS'!$F198=0,0,(COUNTIF('SERVIÇOS EXECUTADOS'!$I198:$DH198,EE$10)/'SERVIÇOS EXECUTADOS'!$F198*100))</f>
        <v>0</v>
      </c>
      <c r="EF198" s="62">
        <f>IF('SERVIÇOS EXECUTADOS'!$F198=0,0,(COUNTIF('SERVIÇOS EXECUTADOS'!$I198:$DH198,EF$10)/'SERVIÇOS EXECUTADOS'!$F198*100))</f>
        <v>0</v>
      </c>
      <c r="EG198" s="62">
        <f>IF('SERVIÇOS EXECUTADOS'!$F198=0,0,(COUNTIF('SERVIÇOS EXECUTADOS'!$I198:$DH198,EG$10)/'SERVIÇOS EXECUTADOS'!$F198*100))</f>
        <v>0</v>
      </c>
      <c r="EH198" s="62">
        <f>IF('SERVIÇOS EXECUTADOS'!$F198=0,0,(COUNTIF('SERVIÇOS EXECUTADOS'!$I198:$DH198,EH$10)/'SERVIÇOS EXECUTADOS'!$F198*100))</f>
        <v>0</v>
      </c>
      <c r="EI198" s="62">
        <f>IF('SERVIÇOS EXECUTADOS'!$F198=0,0,(COUNTIF('SERVIÇOS EXECUTADOS'!$I198:$DH198,EI$10)/'SERVIÇOS EXECUTADOS'!$F198*100))</f>
        <v>0</v>
      </c>
      <c r="EJ198" s="62">
        <f>IF('SERVIÇOS EXECUTADOS'!$F198=0,0,(COUNTIF('SERVIÇOS EXECUTADOS'!$I198:$DH198,EJ$10)/'SERVIÇOS EXECUTADOS'!$F198*100))</f>
        <v>0</v>
      </c>
      <c r="EK198" s="62">
        <f>IF('SERVIÇOS EXECUTADOS'!$F198=0,0,(COUNTIF('SERVIÇOS EXECUTADOS'!$I198:$DH198,EK$10)/'SERVIÇOS EXECUTADOS'!$F198*100))</f>
        <v>0</v>
      </c>
      <c r="EL198" s="62">
        <f>IF('SERVIÇOS EXECUTADOS'!$F198=0,0,(COUNTIF('SERVIÇOS EXECUTADOS'!$I198:$DH198,EL$10)/'SERVIÇOS EXECUTADOS'!$F198*100))</f>
        <v>0</v>
      </c>
      <c r="EM198" s="62">
        <f>IF('SERVIÇOS EXECUTADOS'!$F198=0,0,(COUNTIF('SERVIÇOS EXECUTADOS'!$I198:$DH198,EM$10)/'SERVIÇOS EXECUTADOS'!$F198*100))</f>
        <v>0</v>
      </c>
      <c r="EN198" s="62">
        <f>IF('SERVIÇOS EXECUTADOS'!$F198=0,0,(COUNTIF('SERVIÇOS EXECUTADOS'!$I198:$DH198,EN$10)/'SERVIÇOS EXECUTADOS'!$F198*100))</f>
        <v>0</v>
      </c>
      <c r="EO198" s="62">
        <f>IF('SERVIÇOS EXECUTADOS'!$F198=0,0,(COUNTIF('SERVIÇOS EXECUTADOS'!$I198:$DH198,EO$10)/'SERVIÇOS EXECUTADOS'!$F198*100))</f>
        <v>0</v>
      </c>
      <c r="EP198" s="62">
        <f>IF('SERVIÇOS EXECUTADOS'!$F198=0,0,(COUNTIF('SERVIÇOS EXECUTADOS'!$I198:$DH198,EP$10)/'SERVIÇOS EXECUTADOS'!$F198*100))</f>
        <v>0</v>
      </c>
      <c r="EQ198" s="62">
        <f>IF('SERVIÇOS EXECUTADOS'!$F198=0,0,(COUNTIF('SERVIÇOS EXECUTADOS'!$I198:$DH198,EQ$10)/'SERVIÇOS EXECUTADOS'!$F198*100))</f>
        <v>0</v>
      </c>
      <c r="ER198" s="62">
        <f>IF('SERVIÇOS EXECUTADOS'!$F198=0,0,(COUNTIF('SERVIÇOS EXECUTADOS'!$I198:$DH198,ER$10)/'SERVIÇOS EXECUTADOS'!$F198*100))</f>
        <v>0</v>
      </c>
      <c r="ES198" s="62">
        <f>IF('SERVIÇOS EXECUTADOS'!$F198=0,0,(COUNTIF('SERVIÇOS EXECUTADOS'!$I198:$DH198,ES$10)/'SERVIÇOS EXECUTADOS'!$F198*100))</f>
        <v>0</v>
      </c>
      <c r="ET198" s="62">
        <f>IF('SERVIÇOS EXECUTADOS'!$F198=0,0,(COUNTIF('SERVIÇOS EXECUTADOS'!$I198:$DH198,ET$10)/'SERVIÇOS EXECUTADOS'!$F198*100))</f>
        <v>0</v>
      </c>
      <c r="EU198" s="62">
        <f>IF('SERVIÇOS EXECUTADOS'!$F198=0,0,(COUNTIF('SERVIÇOS EXECUTADOS'!$I198:$DH198,EU$10)/'SERVIÇOS EXECUTADOS'!$F198*100))</f>
        <v>0</v>
      </c>
      <c r="EV198" s="62">
        <f>IF('SERVIÇOS EXECUTADOS'!$F198=0,0,(COUNTIF('SERVIÇOS EXECUTADOS'!$I198:$DH198,EV$10)/'SERVIÇOS EXECUTADOS'!$F198*100))</f>
        <v>0</v>
      </c>
      <c r="EW198" s="62">
        <f>IF('SERVIÇOS EXECUTADOS'!$F198=0,0,(COUNTIF('SERVIÇOS EXECUTADOS'!$I198:$DH198,EW$10)/'SERVIÇOS EXECUTADOS'!$F198*100))</f>
        <v>0</v>
      </c>
    </row>
    <row r="199" spans="1:153" ht="12" customHeight="1" outlineLevel="2">
      <c r="A199" s="1"/>
      <c r="B199" s="197" t="s">
        <v>327</v>
      </c>
      <c r="C199" s="196" t="s">
        <v>324</v>
      </c>
      <c r="D199" s="486"/>
      <c r="E199" s="192">
        <f t="shared" si="60"/>
        <v>0</v>
      </c>
      <c r="F199" s="489"/>
      <c r="G199" s="271" t="s">
        <v>147</v>
      </c>
      <c r="H199" s="131">
        <f t="shared" si="68"/>
        <v>0</v>
      </c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59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  <c r="CZ199" s="63"/>
      <c r="DA199" s="63"/>
      <c r="DB199" s="63"/>
      <c r="DC199" s="63"/>
      <c r="DD199" s="63"/>
      <c r="DE199" s="63"/>
      <c r="DF199" s="63"/>
      <c r="DG199" s="63"/>
      <c r="DH199" s="63"/>
      <c r="DI199" s="60">
        <f t="shared" si="79"/>
        <v>0</v>
      </c>
      <c r="DJ199" s="61">
        <f t="shared" si="80"/>
        <v>0</v>
      </c>
      <c r="DK199" s="61">
        <f t="shared" si="81"/>
        <v>0</v>
      </c>
      <c r="DL199" s="62">
        <f t="shared" si="82"/>
        <v>0</v>
      </c>
      <c r="DM199" s="62">
        <f t="shared" si="66"/>
        <v>0</v>
      </c>
      <c r="DN199" s="64" t="str">
        <f t="shared" si="83"/>
        <v/>
      </c>
      <c r="DO199" s="252" t="b">
        <f t="shared" si="61"/>
        <v>0</v>
      </c>
      <c r="DP199" s="188"/>
      <c r="DS199" s="62">
        <f>IF('SERVIÇOS EXECUTADOS'!$F199=0,0,(COUNTIF('SERVIÇOS EXECUTADOS'!$I199:$DH199,DS$10)/'SERVIÇOS EXECUTADOS'!$F199*100))</f>
        <v>0</v>
      </c>
      <c r="DT199" s="62">
        <f>IF('SERVIÇOS EXECUTADOS'!$F199=0,0,(COUNTIF('SERVIÇOS EXECUTADOS'!$I199:$DH199,DT$10)/'SERVIÇOS EXECUTADOS'!$F199*100))</f>
        <v>0</v>
      </c>
      <c r="DU199" s="62">
        <f>IF('SERVIÇOS EXECUTADOS'!$F199=0,0,(COUNTIF('SERVIÇOS EXECUTADOS'!$I199:$DH199,DU$10)/'SERVIÇOS EXECUTADOS'!$F199*100))</f>
        <v>0</v>
      </c>
      <c r="DV199" s="62">
        <f>IF('SERVIÇOS EXECUTADOS'!$F199=0,0,(COUNTIF('SERVIÇOS EXECUTADOS'!$I199:$DH199,DV$10)/'SERVIÇOS EXECUTADOS'!$F199*100))</f>
        <v>0</v>
      </c>
      <c r="DW199" s="62">
        <f>IF('SERVIÇOS EXECUTADOS'!$F199=0,0,(COUNTIF('SERVIÇOS EXECUTADOS'!$I199:$DH199,DW$10)/'SERVIÇOS EXECUTADOS'!$F199*100))</f>
        <v>0</v>
      </c>
      <c r="DX199" s="62">
        <f>IF('SERVIÇOS EXECUTADOS'!$F199=0,0,(COUNTIF('SERVIÇOS EXECUTADOS'!$I199:$DH199,DX$10)/'SERVIÇOS EXECUTADOS'!$F199*100))</f>
        <v>0</v>
      </c>
      <c r="DY199" s="62">
        <f>IF('SERVIÇOS EXECUTADOS'!$F199=0,0,(COUNTIF('SERVIÇOS EXECUTADOS'!$I199:$DH199,DY$10)/'SERVIÇOS EXECUTADOS'!$F199*100))</f>
        <v>0</v>
      </c>
      <c r="DZ199" s="62">
        <f>IF('SERVIÇOS EXECUTADOS'!$F199=0,0,(COUNTIF('SERVIÇOS EXECUTADOS'!$I199:$DH199,DZ$10)/'SERVIÇOS EXECUTADOS'!$F199*100))</f>
        <v>0</v>
      </c>
      <c r="EA199" s="62">
        <f>IF('SERVIÇOS EXECUTADOS'!$F199=0,0,(COUNTIF('SERVIÇOS EXECUTADOS'!$I199:$DH199,EA$10)/'SERVIÇOS EXECUTADOS'!$F199*100))</f>
        <v>0</v>
      </c>
      <c r="EB199" s="62">
        <f>IF('SERVIÇOS EXECUTADOS'!$F199=0,0,(COUNTIF('SERVIÇOS EXECUTADOS'!$I199:$DH199,EB$10)/'SERVIÇOS EXECUTADOS'!$F199*100))</f>
        <v>0</v>
      </c>
      <c r="EC199" s="62">
        <f>IF('SERVIÇOS EXECUTADOS'!$F199=0,0,(COUNTIF('SERVIÇOS EXECUTADOS'!$I199:$DH199,EC$10)/'SERVIÇOS EXECUTADOS'!$F199*100))</f>
        <v>0</v>
      </c>
      <c r="ED199" s="62">
        <f>IF('SERVIÇOS EXECUTADOS'!$F199=0,0,(COUNTIF('SERVIÇOS EXECUTADOS'!$I199:$DH199,ED$10)/'SERVIÇOS EXECUTADOS'!$F199*100))</f>
        <v>0</v>
      </c>
      <c r="EE199" s="62">
        <f>IF('SERVIÇOS EXECUTADOS'!$F199=0,0,(COUNTIF('SERVIÇOS EXECUTADOS'!$I199:$DH199,EE$10)/'SERVIÇOS EXECUTADOS'!$F199*100))</f>
        <v>0</v>
      </c>
      <c r="EF199" s="62">
        <f>IF('SERVIÇOS EXECUTADOS'!$F199=0,0,(COUNTIF('SERVIÇOS EXECUTADOS'!$I199:$DH199,EF$10)/'SERVIÇOS EXECUTADOS'!$F199*100))</f>
        <v>0</v>
      </c>
      <c r="EG199" s="62">
        <f>IF('SERVIÇOS EXECUTADOS'!$F199=0,0,(COUNTIF('SERVIÇOS EXECUTADOS'!$I199:$DH199,EG$10)/'SERVIÇOS EXECUTADOS'!$F199*100))</f>
        <v>0</v>
      </c>
      <c r="EH199" s="62">
        <f>IF('SERVIÇOS EXECUTADOS'!$F199=0,0,(COUNTIF('SERVIÇOS EXECUTADOS'!$I199:$DH199,EH$10)/'SERVIÇOS EXECUTADOS'!$F199*100))</f>
        <v>0</v>
      </c>
      <c r="EI199" s="62">
        <f>IF('SERVIÇOS EXECUTADOS'!$F199=0,0,(COUNTIF('SERVIÇOS EXECUTADOS'!$I199:$DH199,EI$10)/'SERVIÇOS EXECUTADOS'!$F199*100))</f>
        <v>0</v>
      </c>
      <c r="EJ199" s="62">
        <f>IF('SERVIÇOS EXECUTADOS'!$F199=0,0,(COUNTIF('SERVIÇOS EXECUTADOS'!$I199:$DH199,EJ$10)/'SERVIÇOS EXECUTADOS'!$F199*100))</f>
        <v>0</v>
      </c>
      <c r="EK199" s="62">
        <f>IF('SERVIÇOS EXECUTADOS'!$F199=0,0,(COUNTIF('SERVIÇOS EXECUTADOS'!$I199:$DH199,EK$10)/'SERVIÇOS EXECUTADOS'!$F199*100))</f>
        <v>0</v>
      </c>
      <c r="EL199" s="62">
        <f>IF('SERVIÇOS EXECUTADOS'!$F199=0,0,(COUNTIF('SERVIÇOS EXECUTADOS'!$I199:$DH199,EL$10)/'SERVIÇOS EXECUTADOS'!$F199*100))</f>
        <v>0</v>
      </c>
      <c r="EM199" s="62">
        <f>IF('SERVIÇOS EXECUTADOS'!$F199=0,0,(COUNTIF('SERVIÇOS EXECUTADOS'!$I199:$DH199,EM$10)/'SERVIÇOS EXECUTADOS'!$F199*100))</f>
        <v>0</v>
      </c>
      <c r="EN199" s="62">
        <f>IF('SERVIÇOS EXECUTADOS'!$F199=0,0,(COUNTIF('SERVIÇOS EXECUTADOS'!$I199:$DH199,EN$10)/'SERVIÇOS EXECUTADOS'!$F199*100))</f>
        <v>0</v>
      </c>
      <c r="EO199" s="62">
        <f>IF('SERVIÇOS EXECUTADOS'!$F199=0,0,(COUNTIF('SERVIÇOS EXECUTADOS'!$I199:$DH199,EO$10)/'SERVIÇOS EXECUTADOS'!$F199*100))</f>
        <v>0</v>
      </c>
      <c r="EP199" s="62">
        <f>IF('SERVIÇOS EXECUTADOS'!$F199=0,0,(COUNTIF('SERVIÇOS EXECUTADOS'!$I199:$DH199,EP$10)/'SERVIÇOS EXECUTADOS'!$F199*100))</f>
        <v>0</v>
      </c>
      <c r="EQ199" s="62">
        <f>IF('SERVIÇOS EXECUTADOS'!$F199=0,0,(COUNTIF('SERVIÇOS EXECUTADOS'!$I199:$DH199,EQ$10)/'SERVIÇOS EXECUTADOS'!$F199*100))</f>
        <v>0</v>
      </c>
      <c r="ER199" s="62">
        <f>IF('SERVIÇOS EXECUTADOS'!$F199=0,0,(COUNTIF('SERVIÇOS EXECUTADOS'!$I199:$DH199,ER$10)/'SERVIÇOS EXECUTADOS'!$F199*100))</f>
        <v>0</v>
      </c>
      <c r="ES199" s="62">
        <f>IF('SERVIÇOS EXECUTADOS'!$F199=0,0,(COUNTIF('SERVIÇOS EXECUTADOS'!$I199:$DH199,ES$10)/'SERVIÇOS EXECUTADOS'!$F199*100))</f>
        <v>0</v>
      </c>
      <c r="ET199" s="62">
        <f>IF('SERVIÇOS EXECUTADOS'!$F199=0,0,(COUNTIF('SERVIÇOS EXECUTADOS'!$I199:$DH199,ET$10)/'SERVIÇOS EXECUTADOS'!$F199*100))</f>
        <v>0</v>
      </c>
      <c r="EU199" s="62">
        <f>IF('SERVIÇOS EXECUTADOS'!$F199=0,0,(COUNTIF('SERVIÇOS EXECUTADOS'!$I199:$DH199,EU$10)/'SERVIÇOS EXECUTADOS'!$F199*100))</f>
        <v>0</v>
      </c>
      <c r="EV199" s="62">
        <f>IF('SERVIÇOS EXECUTADOS'!$F199=0,0,(COUNTIF('SERVIÇOS EXECUTADOS'!$I199:$DH199,EV$10)/'SERVIÇOS EXECUTADOS'!$F199*100))</f>
        <v>0</v>
      </c>
      <c r="EW199" s="62">
        <f>IF('SERVIÇOS EXECUTADOS'!$F199=0,0,(COUNTIF('SERVIÇOS EXECUTADOS'!$I199:$DH199,EW$10)/'SERVIÇOS EXECUTADOS'!$F199*100))</f>
        <v>0</v>
      </c>
    </row>
    <row r="200" spans="1:153" ht="12" customHeight="1" outlineLevel="2">
      <c r="A200" s="1"/>
      <c r="B200" s="197" t="s">
        <v>328</v>
      </c>
      <c r="C200" s="196" t="s">
        <v>329</v>
      </c>
      <c r="D200" s="486"/>
      <c r="E200" s="192">
        <f t="shared" si="60"/>
        <v>0</v>
      </c>
      <c r="F200" s="489"/>
      <c r="G200" s="271" t="s">
        <v>147</v>
      </c>
      <c r="H200" s="131">
        <f t="shared" si="68"/>
        <v>0</v>
      </c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  <c r="CZ200" s="63"/>
      <c r="DA200" s="63"/>
      <c r="DB200" s="63"/>
      <c r="DC200" s="63"/>
      <c r="DD200" s="63"/>
      <c r="DE200" s="63"/>
      <c r="DF200" s="63"/>
      <c r="DG200" s="63"/>
      <c r="DH200" s="63"/>
      <c r="DI200" s="60">
        <f t="shared" si="79"/>
        <v>0</v>
      </c>
      <c r="DJ200" s="61">
        <f t="shared" si="80"/>
        <v>0</v>
      </c>
      <c r="DK200" s="61">
        <f t="shared" si="81"/>
        <v>0</v>
      </c>
      <c r="DL200" s="62">
        <f t="shared" si="82"/>
        <v>0</v>
      </c>
      <c r="DM200" s="62">
        <f t="shared" si="66"/>
        <v>0</v>
      </c>
      <c r="DN200" s="64" t="str">
        <f t="shared" si="83"/>
        <v/>
      </c>
      <c r="DO200" s="252" t="b">
        <f t="shared" si="61"/>
        <v>0</v>
      </c>
      <c r="DP200" s="188"/>
      <c r="DS200" s="62">
        <f>IF('SERVIÇOS EXECUTADOS'!$F200=0,0,(COUNTIF('SERVIÇOS EXECUTADOS'!$I200:$DH200,DS$10)/'SERVIÇOS EXECUTADOS'!$F200*100))</f>
        <v>0</v>
      </c>
      <c r="DT200" s="62">
        <f>IF('SERVIÇOS EXECUTADOS'!$F200=0,0,(COUNTIF('SERVIÇOS EXECUTADOS'!$I200:$DH200,DT$10)/'SERVIÇOS EXECUTADOS'!$F200*100))</f>
        <v>0</v>
      </c>
      <c r="DU200" s="62">
        <f>IF('SERVIÇOS EXECUTADOS'!$F200=0,0,(COUNTIF('SERVIÇOS EXECUTADOS'!$I200:$DH200,DU$10)/'SERVIÇOS EXECUTADOS'!$F200*100))</f>
        <v>0</v>
      </c>
      <c r="DV200" s="62">
        <f>IF('SERVIÇOS EXECUTADOS'!$F200=0,0,(COUNTIF('SERVIÇOS EXECUTADOS'!$I200:$DH200,DV$10)/'SERVIÇOS EXECUTADOS'!$F200*100))</f>
        <v>0</v>
      </c>
      <c r="DW200" s="62">
        <f>IF('SERVIÇOS EXECUTADOS'!$F200=0,0,(COUNTIF('SERVIÇOS EXECUTADOS'!$I200:$DH200,DW$10)/'SERVIÇOS EXECUTADOS'!$F200*100))</f>
        <v>0</v>
      </c>
      <c r="DX200" s="62">
        <f>IF('SERVIÇOS EXECUTADOS'!$F200=0,0,(COUNTIF('SERVIÇOS EXECUTADOS'!$I200:$DH200,DX$10)/'SERVIÇOS EXECUTADOS'!$F200*100))</f>
        <v>0</v>
      </c>
      <c r="DY200" s="62">
        <f>IF('SERVIÇOS EXECUTADOS'!$F200=0,0,(COUNTIF('SERVIÇOS EXECUTADOS'!$I200:$DH200,DY$10)/'SERVIÇOS EXECUTADOS'!$F200*100))</f>
        <v>0</v>
      </c>
      <c r="DZ200" s="62">
        <f>IF('SERVIÇOS EXECUTADOS'!$F200=0,0,(COUNTIF('SERVIÇOS EXECUTADOS'!$I200:$DH200,DZ$10)/'SERVIÇOS EXECUTADOS'!$F200*100))</f>
        <v>0</v>
      </c>
      <c r="EA200" s="62">
        <f>IF('SERVIÇOS EXECUTADOS'!$F200=0,0,(COUNTIF('SERVIÇOS EXECUTADOS'!$I200:$DH200,EA$10)/'SERVIÇOS EXECUTADOS'!$F200*100))</f>
        <v>0</v>
      </c>
      <c r="EB200" s="62">
        <f>IF('SERVIÇOS EXECUTADOS'!$F200=0,0,(COUNTIF('SERVIÇOS EXECUTADOS'!$I200:$DH200,EB$10)/'SERVIÇOS EXECUTADOS'!$F200*100))</f>
        <v>0</v>
      </c>
      <c r="EC200" s="62">
        <f>IF('SERVIÇOS EXECUTADOS'!$F200=0,0,(COUNTIF('SERVIÇOS EXECUTADOS'!$I200:$DH200,EC$10)/'SERVIÇOS EXECUTADOS'!$F200*100))</f>
        <v>0</v>
      </c>
      <c r="ED200" s="62">
        <f>IF('SERVIÇOS EXECUTADOS'!$F200=0,0,(COUNTIF('SERVIÇOS EXECUTADOS'!$I200:$DH200,ED$10)/'SERVIÇOS EXECUTADOS'!$F200*100))</f>
        <v>0</v>
      </c>
      <c r="EE200" s="62">
        <f>IF('SERVIÇOS EXECUTADOS'!$F200=0,0,(COUNTIF('SERVIÇOS EXECUTADOS'!$I200:$DH200,EE$10)/'SERVIÇOS EXECUTADOS'!$F200*100))</f>
        <v>0</v>
      </c>
      <c r="EF200" s="62">
        <f>IF('SERVIÇOS EXECUTADOS'!$F200=0,0,(COUNTIF('SERVIÇOS EXECUTADOS'!$I200:$DH200,EF$10)/'SERVIÇOS EXECUTADOS'!$F200*100))</f>
        <v>0</v>
      </c>
      <c r="EG200" s="62">
        <f>IF('SERVIÇOS EXECUTADOS'!$F200=0,0,(COUNTIF('SERVIÇOS EXECUTADOS'!$I200:$DH200,EG$10)/'SERVIÇOS EXECUTADOS'!$F200*100))</f>
        <v>0</v>
      </c>
      <c r="EH200" s="62">
        <f>IF('SERVIÇOS EXECUTADOS'!$F200=0,0,(COUNTIF('SERVIÇOS EXECUTADOS'!$I200:$DH200,EH$10)/'SERVIÇOS EXECUTADOS'!$F200*100))</f>
        <v>0</v>
      </c>
      <c r="EI200" s="62">
        <f>IF('SERVIÇOS EXECUTADOS'!$F200=0,0,(COUNTIF('SERVIÇOS EXECUTADOS'!$I200:$DH200,EI$10)/'SERVIÇOS EXECUTADOS'!$F200*100))</f>
        <v>0</v>
      </c>
      <c r="EJ200" s="62">
        <f>IF('SERVIÇOS EXECUTADOS'!$F200=0,0,(COUNTIF('SERVIÇOS EXECUTADOS'!$I200:$DH200,EJ$10)/'SERVIÇOS EXECUTADOS'!$F200*100))</f>
        <v>0</v>
      </c>
      <c r="EK200" s="62">
        <f>IF('SERVIÇOS EXECUTADOS'!$F200=0,0,(COUNTIF('SERVIÇOS EXECUTADOS'!$I200:$DH200,EK$10)/'SERVIÇOS EXECUTADOS'!$F200*100))</f>
        <v>0</v>
      </c>
      <c r="EL200" s="62">
        <f>IF('SERVIÇOS EXECUTADOS'!$F200=0,0,(COUNTIF('SERVIÇOS EXECUTADOS'!$I200:$DH200,EL$10)/'SERVIÇOS EXECUTADOS'!$F200*100))</f>
        <v>0</v>
      </c>
      <c r="EM200" s="62">
        <f>IF('SERVIÇOS EXECUTADOS'!$F200=0,0,(COUNTIF('SERVIÇOS EXECUTADOS'!$I200:$DH200,EM$10)/'SERVIÇOS EXECUTADOS'!$F200*100))</f>
        <v>0</v>
      </c>
      <c r="EN200" s="62">
        <f>IF('SERVIÇOS EXECUTADOS'!$F200=0,0,(COUNTIF('SERVIÇOS EXECUTADOS'!$I200:$DH200,EN$10)/'SERVIÇOS EXECUTADOS'!$F200*100))</f>
        <v>0</v>
      </c>
      <c r="EO200" s="62">
        <f>IF('SERVIÇOS EXECUTADOS'!$F200=0,0,(COUNTIF('SERVIÇOS EXECUTADOS'!$I200:$DH200,EO$10)/'SERVIÇOS EXECUTADOS'!$F200*100))</f>
        <v>0</v>
      </c>
      <c r="EP200" s="62">
        <f>IF('SERVIÇOS EXECUTADOS'!$F200=0,0,(COUNTIF('SERVIÇOS EXECUTADOS'!$I200:$DH200,EP$10)/'SERVIÇOS EXECUTADOS'!$F200*100))</f>
        <v>0</v>
      </c>
      <c r="EQ200" s="62">
        <f>IF('SERVIÇOS EXECUTADOS'!$F200=0,0,(COUNTIF('SERVIÇOS EXECUTADOS'!$I200:$DH200,EQ$10)/'SERVIÇOS EXECUTADOS'!$F200*100))</f>
        <v>0</v>
      </c>
      <c r="ER200" s="62">
        <f>IF('SERVIÇOS EXECUTADOS'!$F200=0,0,(COUNTIF('SERVIÇOS EXECUTADOS'!$I200:$DH200,ER$10)/'SERVIÇOS EXECUTADOS'!$F200*100))</f>
        <v>0</v>
      </c>
      <c r="ES200" s="62">
        <f>IF('SERVIÇOS EXECUTADOS'!$F200=0,0,(COUNTIF('SERVIÇOS EXECUTADOS'!$I200:$DH200,ES$10)/'SERVIÇOS EXECUTADOS'!$F200*100))</f>
        <v>0</v>
      </c>
      <c r="ET200" s="62">
        <f>IF('SERVIÇOS EXECUTADOS'!$F200=0,0,(COUNTIF('SERVIÇOS EXECUTADOS'!$I200:$DH200,ET$10)/'SERVIÇOS EXECUTADOS'!$F200*100))</f>
        <v>0</v>
      </c>
      <c r="EU200" s="62">
        <f>IF('SERVIÇOS EXECUTADOS'!$F200=0,0,(COUNTIF('SERVIÇOS EXECUTADOS'!$I200:$DH200,EU$10)/'SERVIÇOS EXECUTADOS'!$F200*100))</f>
        <v>0</v>
      </c>
      <c r="EV200" s="62">
        <f>IF('SERVIÇOS EXECUTADOS'!$F200=0,0,(COUNTIF('SERVIÇOS EXECUTADOS'!$I200:$DH200,EV$10)/'SERVIÇOS EXECUTADOS'!$F200*100))</f>
        <v>0</v>
      </c>
      <c r="EW200" s="62">
        <f>IF('SERVIÇOS EXECUTADOS'!$F200=0,0,(COUNTIF('SERVIÇOS EXECUTADOS'!$I200:$DH200,EW$10)/'SERVIÇOS EXECUTADOS'!$F200*100))</f>
        <v>0</v>
      </c>
    </row>
    <row r="201" spans="1:153" ht="12" customHeight="1" outlineLevel="2">
      <c r="A201" s="1"/>
      <c r="B201" s="197" t="s">
        <v>330</v>
      </c>
      <c r="C201" s="196" t="s">
        <v>331</v>
      </c>
      <c r="D201" s="486"/>
      <c r="E201" s="192">
        <f t="shared" si="60"/>
        <v>0</v>
      </c>
      <c r="F201" s="489"/>
      <c r="G201" s="271" t="s">
        <v>147</v>
      </c>
      <c r="H201" s="131">
        <f t="shared" si="68"/>
        <v>0</v>
      </c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  <c r="CZ201" s="63"/>
      <c r="DA201" s="63"/>
      <c r="DB201" s="63"/>
      <c r="DC201" s="63"/>
      <c r="DD201" s="63"/>
      <c r="DE201" s="63"/>
      <c r="DF201" s="63"/>
      <c r="DG201" s="63"/>
      <c r="DH201" s="63"/>
      <c r="DI201" s="60">
        <f t="shared" si="79"/>
        <v>0</v>
      </c>
      <c r="DJ201" s="61">
        <f t="shared" si="80"/>
        <v>0</v>
      </c>
      <c r="DK201" s="61">
        <f t="shared" si="81"/>
        <v>0</v>
      </c>
      <c r="DL201" s="62">
        <f t="shared" si="82"/>
        <v>0</v>
      </c>
      <c r="DM201" s="62">
        <f t="shared" si="66"/>
        <v>0</v>
      </c>
      <c r="DN201" s="64" t="str">
        <f t="shared" si="83"/>
        <v/>
      </c>
      <c r="DO201" s="252" t="b">
        <f t="shared" si="61"/>
        <v>0</v>
      </c>
      <c r="DP201" s="188"/>
      <c r="DS201" s="62">
        <f>IF('SERVIÇOS EXECUTADOS'!$F201=0,0,(COUNTIF('SERVIÇOS EXECUTADOS'!$I201:$DH201,DS$10)/'SERVIÇOS EXECUTADOS'!$F201*100))</f>
        <v>0</v>
      </c>
      <c r="DT201" s="62">
        <f>IF('SERVIÇOS EXECUTADOS'!$F201=0,0,(COUNTIF('SERVIÇOS EXECUTADOS'!$I201:$DH201,DT$10)/'SERVIÇOS EXECUTADOS'!$F201*100))</f>
        <v>0</v>
      </c>
      <c r="DU201" s="62">
        <f>IF('SERVIÇOS EXECUTADOS'!$F201=0,0,(COUNTIF('SERVIÇOS EXECUTADOS'!$I201:$DH201,DU$10)/'SERVIÇOS EXECUTADOS'!$F201*100))</f>
        <v>0</v>
      </c>
      <c r="DV201" s="62">
        <f>IF('SERVIÇOS EXECUTADOS'!$F201=0,0,(COUNTIF('SERVIÇOS EXECUTADOS'!$I201:$DH201,DV$10)/'SERVIÇOS EXECUTADOS'!$F201*100))</f>
        <v>0</v>
      </c>
      <c r="DW201" s="62">
        <f>IF('SERVIÇOS EXECUTADOS'!$F201=0,0,(COUNTIF('SERVIÇOS EXECUTADOS'!$I201:$DH201,DW$10)/'SERVIÇOS EXECUTADOS'!$F201*100))</f>
        <v>0</v>
      </c>
      <c r="DX201" s="62">
        <f>IF('SERVIÇOS EXECUTADOS'!$F201=0,0,(COUNTIF('SERVIÇOS EXECUTADOS'!$I201:$DH201,DX$10)/'SERVIÇOS EXECUTADOS'!$F201*100))</f>
        <v>0</v>
      </c>
      <c r="DY201" s="62">
        <f>IF('SERVIÇOS EXECUTADOS'!$F201=0,0,(COUNTIF('SERVIÇOS EXECUTADOS'!$I201:$DH201,DY$10)/'SERVIÇOS EXECUTADOS'!$F201*100))</f>
        <v>0</v>
      </c>
      <c r="DZ201" s="62">
        <f>IF('SERVIÇOS EXECUTADOS'!$F201=0,0,(COUNTIF('SERVIÇOS EXECUTADOS'!$I201:$DH201,DZ$10)/'SERVIÇOS EXECUTADOS'!$F201*100))</f>
        <v>0</v>
      </c>
      <c r="EA201" s="62">
        <f>IF('SERVIÇOS EXECUTADOS'!$F201=0,0,(COUNTIF('SERVIÇOS EXECUTADOS'!$I201:$DH201,EA$10)/'SERVIÇOS EXECUTADOS'!$F201*100))</f>
        <v>0</v>
      </c>
      <c r="EB201" s="62">
        <f>IF('SERVIÇOS EXECUTADOS'!$F201=0,0,(COUNTIF('SERVIÇOS EXECUTADOS'!$I201:$DH201,EB$10)/'SERVIÇOS EXECUTADOS'!$F201*100))</f>
        <v>0</v>
      </c>
      <c r="EC201" s="62">
        <f>IF('SERVIÇOS EXECUTADOS'!$F201=0,0,(COUNTIF('SERVIÇOS EXECUTADOS'!$I201:$DH201,EC$10)/'SERVIÇOS EXECUTADOS'!$F201*100))</f>
        <v>0</v>
      </c>
      <c r="ED201" s="62">
        <f>IF('SERVIÇOS EXECUTADOS'!$F201=0,0,(COUNTIF('SERVIÇOS EXECUTADOS'!$I201:$DH201,ED$10)/'SERVIÇOS EXECUTADOS'!$F201*100))</f>
        <v>0</v>
      </c>
      <c r="EE201" s="62">
        <f>IF('SERVIÇOS EXECUTADOS'!$F201=0,0,(COUNTIF('SERVIÇOS EXECUTADOS'!$I201:$DH201,EE$10)/'SERVIÇOS EXECUTADOS'!$F201*100))</f>
        <v>0</v>
      </c>
      <c r="EF201" s="62">
        <f>IF('SERVIÇOS EXECUTADOS'!$F201=0,0,(COUNTIF('SERVIÇOS EXECUTADOS'!$I201:$DH201,EF$10)/'SERVIÇOS EXECUTADOS'!$F201*100))</f>
        <v>0</v>
      </c>
      <c r="EG201" s="62">
        <f>IF('SERVIÇOS EXECUTADOS'!$F201=0,0,(COUNTIF('SERVIÇOS EXECUTADOS'!$I201:$DH201,EG$10)/'SERVIÇOS EXECUTADOS'!$F201*100))</f>
        <v>0</v>
      </c>
      <c r="EH201" s="62">
        <f>IF('SERVIÇOS EXECUTADOS'!$F201=0,0,(COUNTIF('SERVIÇOS EXECUTADOS'!$I201:$DH201,EH$10)/'SERVIÇOS EXECUTADOS'!$F201*100))</f>
        <v>0</v>
      </c>
      <c r="EI201" s="62">
        <f>IF('SERVIÇOS EXECUTADOS'!$F201=0,0,(COUNTIF('SERVIÇOS EXECUTADOS'!$I201:$DH201,EI$10)/'SERVIÇOS EXECUTADOS'!$F201*100))</f>
        <v>0</v>
      </c>
      <c r="EJ201" s="62">
        <f>IF('SERVIÇOS EXECUTADOS'!$F201=0,0,(COUNTIF('SERVIÇOS EXECUTADOS'!$I201:$DH201,EJ$10)/'SERVIÇOS EXECUTADOS'!$F201*100))</f>
        <v>0</v>
      </c>
      <c r="EK201" s="62">
        <f>IF('SERVIÇOS EXECUTADOS'!$F201=0,0,(COUNTIF('SERVIÇOS EXECUTADOS'!$I201:$DH201,EK$10)/'SERVIÇOS EXECUTADOS'!$F201*100))</f>
        <v>0</v>
      </c>
      <c r="EL201" s="62">
        <f>IF('SERVIÇOS EXECUTADOS'!$F201=0,0,(COUNTIF('SERVIÇOS EXECUTADOS'!$I201:$DH201,EL$10)/'SERVIÇOS EXECUTADOS'!$F201*100))</f>
        <v>0</v>
      </c>
      <c r="EM201" s="62">
        <f>IF('SERVIÇOS EXECUTADOS'!$F201=0,0,(COUNTIF('SERVIÇOS EXECUTADOS'!$I201:$DH201,EM$10)/'SERVIÇOS EXECUTADOS'!$F201*100))</f>
        <v>0</v>
      </c>
      <c r="EN201" s="62">
        <f>IF('SERVIÇOS EXECUTADOS'!$F201=0,0,(COUNTIF('SERVIÇOS EXECUTADOS'!$I201:$DH201,EN$10)/'SERVIÇOS EXECUTADOS'!$F201*100))</f>
        <v>0</v>
      </c>
      <c r="EO201" s="62">
        <f>IF('SERVIÇOS EXECUTADOS'!$F201=0,0,(COUNTIF('SERVIÇOS EXECUTADOS'!$I201:$DH201,EO$10)/'SERVIÇOS EXECUTADOS'!$F201*100))</f>
        <v>0</v>
      </c>
      <c r="EP201" s="62">
        <f>IF('SERVIÇOS EXECUTADOS'!$F201=0,0,(COUNTIF('SERVIÇOS EXECUTADOS'!$I201:$DH201,EP$10)/'SERVIÇOS EXECUTADOS'!$F201*100))</f>
        <v>0</v>
      </c>
      <c r="EQ201" s="62">
        <f>IF('SERVIÇOS EXECUTADOS'!$F201=0,0,(COUNTIF('SERVIÇOS EXECUTADOS'!$I201:$DH201,EQ$10)/'SERVIÇOS EXECUTADOS'!$F201*100))</f>
        <v>0</v>
      </c>
      <c r="ER201" s="62">
        <f>IF('SERVIÇOS EXECUTADOS'!$F201=0,0,(COUNTIF('SERVIÇOS EXECUTADOS'!$I201:$DH201,ER$10)/'SERVIÇOS EXECUTADOS'!$F201*100))</f>
        <v>0</v>
      </c>
      <c r="ES201" s="62">
        <f>IF('SERVIÇOS EXECUTADOS'!$F201=0,0,(COUNTIF('SERVIÇOS EXECUTADOS'!$I201:$DH201,ES$10)/'SERVIÇOS EXECUTADOS'!$F201*100))</f>
        <v>0</v>
      </c>
      <c r="ET201" s="62">
        <f>IF('SERVIÇOS EXECUTADOS'!$F201=0,0,(COUNTIF('SERVIÇOS EXECUTADOS'!$I201:$DH201,ET$10)/'SERVIÇOS EXECUTADOS'!$F201*100))</f>
        <v>0</v>
      </c>
      <c r="EU201" s="62">
        <f>IF('SERVIÇOS EXECUTADOS'!$F201=0,0,(COUNTIF('SERVIÇOS EXECUTADOS'!$I201:$DH201,EU$10)/'SERVIÇOS EXECUTADOS'!$F201*100))</f>
        <v>0</v>
      </c>
      <c r="EV201" s="62">
        <f>IF('SERVIÇOS EXECUTADOS'!$F201=0,0,(COUNTIF('SERVIÇOS EXECUTADOS'!$I201:$DH201,EV$10)/'SERVIÇOS EXECUTADOS'!$F201*100))</f>
        <v>0</v>
      </c>
      <c r="EW201" s="62">
        <f>IF('SERVIÇOS EXECUTADOS'!$F201=0,0,(COUNTIF('SERVIÇOS EXECUTADOS'!$I201:$DH201,EW$10)/'SERVIÇOS EXECUTADOS'!$F201*100))</f>
        <v>0</v>
      </c>
    </row>
    <row r="202" spans="1:153" ht="12" customHeight="1" outlineLevel="2">
      <c r="A202" s="1"/>
      <c r="B202" s="197" t="s">
        <v>332</v>
      </c>
      <c r="C202" s="196" t="s">
        <v>301</v>
      </c>
      <c r="D202" s="486"/>
      <c r="E202" s="192">
        <f t="shared" si="60"/>
        <v>0</v>
      </c>
      <c r="F202" s="489"/>
      <c r="G202" s="271" t="s">
        <v>147</v>
      </c>
      <c r="H202" s="131">
        <f t="shared" si="68"/>
        <v>0</v>
      </c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  <c r="CZ202" s="63"/>
      <c r="DA202" s="63"/>
      <c r="DB202" s="63"/>
      <c r="DC202" s="63"/>
      <c r="DD202" s="63"/>
      <c r="DE202" s="63"/>
      <c r="DF202" s="63"/>
      <c r="DG202" s="63"/>
      <c r="DH202" s="63"/>
      <c r="DI202" s="60">
        <f t="shared" si="79"/>
        <v>0</v>
      </c>
      <c r="DJ202" s="61">
        <f t="shared" si="80"/>
        <v>0</v>
      </c>
      <c r="DK202" s="61">
        <f t="shared" si="81"/>
        <v>0</v>
      </c>
      <c r="DL202" s="62">
        <f t="shared" si="82"/>
        <v>0</v>
      </c>
      <c r="DM202" s="62">
        <f t="shared" si="66"/>
        <v>0</v>
      </c>
      <c r="DN202" s="64" t="str">
        <f t="shared" si="83"/>
        <v/>
      </c>
      <c r="DO202" s="252" t="b">
        <f t="shared" si="61"/>
        <v>0</v>
      </c>
      <c r="DP202" s="188"/>
      <c r="DS202" s="62">
        <f>IF('SERVIÇOS EXECUTADOS'!$F202=0,0,(COUNTIF('SERVIÇOS EXECUTADOS'!$I202:$DH202,DS$10)/'SERVIÇOS EXECUTADOS'!$F202*100))</f>
        <v>0</v>
      </c>
      <c r="DT202" s="62">
        <f>IF('SERVIÇOS EXECUTADOS'!$F202=0,0,(COUNTIF('SERVIÇOS EXECUTADOS'!$I202:$DH202,DT$10)/'SERVIÇOS EXECUTADOS'!$F202*100))</f>
        <v>0</v>
      </c>
      <c r="DU202" s="62">
        <f>IF('SERVIÇOS EXECUTADOS'!$F202=0,0,(COUNTIF('SERVIÇOS EXECUTADOS'!$I202:$DH202,DU$10)/'SERVIÇOS EXECUTADOS'!$F202*100))</f>
        <v>0</v>
      </c>
      <c r="DV202" s="62">
        <f>IF('SERVIÇOS EXECUTADOS'!$F202=0,0,(COUNTIF('SERVIÇOS EXECUTADOS'!$I202:$DH202,DV$10)/'SERVIÇOS EXECUTADOS'!$F202*100))</f>
        <v>0</v>
      </c>
      <c r="DW202" s="62">
        <f>IF('SERVIÇOS EXECUTADOS'!$F202=0,0,(COUNTIF('SERVIÇOS EXECUTADOS'!$I202:$DH202,DW$10)/'SERVIÇOS EXECUTADOS'!$F202*100))</f>
        <v>0</v>
      </c>
      <c r="DX202" s="62">
        <f>IF('SERVIÇOS EXECUTADOS'!$F202=0,0,(COUNTIF('SERVIÇOS EXECUTADOS'!$I202:$DH202,DX$10)/'SERVIÇOS EXECUTADOS'!$F202*100))</f>
        <v>0</v>
      </c>
      <c r="DY202" s="62">
        <f>IF('SERVIÇOS EXECUTADOS'!$F202=0,0,(COUNTIF('SERVIÇOS EXECUTADOS'!$I202:$DH202,DY$10)/'SERVIÇOS EXECUTADOS'!$F202*100))</f>
        <v>0</v>
      </c>
      <c r="DZ202" s="62">
        <f>IF('SERVIÇOS EXECUTADOS'!$F202=0,0,(COUNTIF('SERVIÇOS EXECUTADOS'!$I202:$DH202,DZ$10)/'SERVIÇOS EXECUTADOS'!$F202*100))</f>
        <v>0</v>
      </c>
      <c r="EA202" s="62">
        <f>IF('SERVIÇOS EXECUTADOS'!$F202=0,0,(COUNTIF('SERVIÇOS EXECUTADOS'!$I202:$DH202,EA$10)/'SERVIÇOS EXECUTADOS'!$F202*100))</f>
        <v>0</v>
      </c>
      <c r="EB202" s="62">
        <f>IF('SERVIÇOS EXECUTADOS'!$F202=0,0,(COUNTIF('SERVIÇOS EXECUTADOS'!$I202:$DH202,EB$10)/'SERVIÇOS EXECUTADOS'!$F202*100))</f>
        <v>0</v>
      </c>
      <c r="EC202" s="62">
        <f>IF('SERVIÇOS EXECUTADOS'!$F202=0,0,(COUNTIF('SERVIÇOS EXECUTADOS'!$I202:$DH202,EC$10)/'SERVIÇOS EXECUTADOS'!$F202*100))</f>
        <v>0</v>
      </c>
      <c r="ED202" s="62">
        <f>IF('SERVIÇOS EXECUTADOS'!$F202=0,0,(COUNTIF('SERVIÇOS EXECUTADOS'!$I202:$DH202,ED$10)/'SERVIÇOS EXECUTADOS'!$F202*100))</f>
        <v>0</v>
      </c>
      <c r="EE202" s="62">
        <f>IF('SERVIÇOS EXECUTADOS'!$F202=0,0,(COUNTIF('SERVIÇOS EXECUTADOS'!$I202:$DH202,EE$10)/'SERVIÇOS EXECUTADOS'!$F202*100))</f>
        <v>0</v>
      </c>
      <c r="EF202" s="62">
        <f>IF('SERVIÇOS EXECUTADOS'!$F202=0,0,(COUNTIF('SERVIÇOS EXECUTADOS'!$I202:$DH202,EF$10)/'SERVIÇOS EXECUTADOS'!$F202*100))</f>
        <v>0</v>
      </c>
      <c r="EG202" s="62">
        <f>IF('SERVIÇOS EXECUTADOS'!$F202=0,0,(COUNTIF('SERVIÇOS EXECUTADOS'!$I202:$DH202,EG$10)/'SERVIÇOS EXECUTADOS'!$F202*100))</f>
        <v>0</v>
      </c>
      <c r="EH202" s="62">
        <f>IF('SERVIÇOS EXECUTADOS'!$F202=0,0,(COUNTIF('SERVIÇOS EXECUTADOS'!$I202:$DH202,EH$10)/'SERVIÇOS EXECUTADOS'!$F202*100))</f>
        <v>0</v>
      </c>
      <c r="EI202" s="62">
        <f>IF('SERVIÇOS EXECUTADOS'!$F202=0,0,(COUNTIF('SERVIÇOS EXECUTADOS'!$I202:$DH202,EI$10)/'SERVIÇOS EXECUTADOS'!$F202*100))</f>
        <v>0</v>
      </c>
      <c r="EJ202" s="62">
        <f>IF('SERVIÇOS EXECUTADOS'!$F202=0,0,(COUNTIF('SERVIÇOS EXECUTADOS'!$I202:$DH202,EJ$10)/'SERVIÇOS EXECUTADOS'!$F202*100))</f>
        <v>0</v>
      </c>
      <c r="EK202" s="62">
        <f>IF('SERVIÇOS EXECUTADOS'!$F202=0,0,(COUNTIF('SERVIÇOS EXECUTADOS'!$I202:$DH202,EK$10)/'SERVIÇOS EXECUTADOS'!$F202*100))</f>
        <v>0</v>
      </c>
      <c r="EL202" s="62">
        <f>IF('SERVIÇOS EXECUTADOS'!$F202=0,0,(COUNTIF('SERVIÇOS EXECUTADOS'!$I202:$DH202,EL$10)/'SERVIÇOS EXECUTADOS'!$F202*100))</f>
        <v>0</v>
      </c>
      <c r="EM202" s="62">
        <f>IF('SERVIÇOS EXECUTADOS'!$F202=0,0,(COUNTIF('SERVIÇOS EXECUTADOS'!$I202:$DH202,EM$10)/'SERVIÇOS EXECUTADOS'!$F202*100))</f>
        <v>0</v>
      </c>
      <c r="EN202" s="62">
        <f>IF('SERVIÇOS EXECUTADOS'!$F202=0,0,(COUNTIF('SERVIÇOS EXECUTADOS'!$I202:$DH202,EN$10)/'SERVIÇOS EXECUTADOS'!$F202*100))</f>
        <v>0</v>
      </c>
      <c r="EO202" s="62">
        <f>IF('SERVIÇOS EXECUTADOS'!$F202=0,0,(COUNTIF('SERVIÇOS EXECUTADOS'!$I202:$DH202,EO$10)/'SERVIÇOS EXECUTADOS'!$F202*100))</f>
        <v>0</v>
      </c>
      <c r="EP202" s="62">
        <f>IF('SERVIÇOS EXECUTADOS'!$F202=0,0,(COUNTIF('SERVIÇOS EXECUTADOS'!$I202:$DH202,EP$10)/'SERVIÇOS EXECUTADOS'!$F202*100))</f>
        <v>0</v>
      </c>
      <c r="EQ202" s="62">
        <f>IF('SERVIÇOS EXECUTADOS'!$F202=0,0,(COUNTIF('SERVIÇOS EXECUTADOS'!$I202:$DH202,EQ$10)/'SERVIÇOS EXECUTADOS'!$F202*100))</f>
        <v>0</v>
      </c>
      <c r="ER202" s="62">
        <f>IF('SERVIÇOS EXECUTADOS'!$F202=0,0,(COUNTIF('SERVIÇOS EXECUTADOS'!$I202:$DH202,ER$10)/'SERVIÇOS EXECUTADOS'!$F202*100))</f>
        <v>0</v>
      </c>
      <c r="ES202" s="62">
        <f>IF('SERVIÇOS EXECUTADOS'!$F202=0,0,(COUNTIF('SERVIÇOS EXECUTADOS'!$I202:$DH202,ES$10)/'SERVIÇOS EXECUTADOS'!$F202*100))</f>
        <v>0</v>
      </c>
      <c r="ET202" s="62">
        <f>IF('SERVIÇOS EXECUTADOS'!$F202=0,0,(COUNTIF('SERVIÇOS EXECUTADOS'!$I202:$DH202,ET$10)/'SERVIÇOS EXECUTADOS'!$F202*100))</f>
        <v>0</v>
      </c>
      <c r="EU202" s="62">
        <f>IF('SERVIÇOS EXECUTADOS'!$F202=0,0,(COUNTIF('SERVIÇOS EXECUTADOS'!$I202:$DH202,EU$10)/'SERVIÇOS EXECUTADOS'!$F202*100))</f>
        <v>0</v>
      </c>
      <c r="EV202" s="62">
        <f>IF('SERVIÇOS EXECUTADOS'!$F202=0,0,(COUNTIF('SERVIÇOS EXECUTADOS'!$I202:$DH202,EV$10)/'SERVIÇOS EXECUTADOS'!$F202*100))</f>
        <v>0</v>
      </c>
      <c r="EW202" s="62">
        <f>IF('SERVIÇOS EXECUTADOS'!$F202=0,0,(COUNTIF('SERVIÇOS EXECUTADOS'!$I202:$DH202,EW$10)/'SERVIÇOS EXECUTADOS'!$F202*100))</f>
        <v>0</v>
      </c>
    </row>
    <row r="203" spans="1:153" ht="12" customHeight="1" outlineLevel="2">
      <c r="A203" s="1"/>
      <c r="B203" s="197" t="s">
        <v>333</v>
      </c>
      <c r="C203" s="196" t="s">
        <v>334</v>
      </c>
      <c r="D203" s="486"/>
      <c r="E203" s="192">
        <f t="shared" si="60"/>
        <v>0</v>
      </c>
      <c r="F203" s="489"/>
      <c r="G203" s="271" t="s">
        <v>147</v>
      </c>
      <c r="H203" s="131">
        <f t="shared" si="68"/>
        <v>0</v>
      </c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  <c r="CZ203" s="63"/>
      <c r="DA203" s="63"/>
      <c r="DB203" s="63"/>
      <c r="DC203" s="63"/>
      <c r="DD203" s="63"/>
      <c r="DE203" s="63"/>
      <c r="DF203" s="63"/>
      <c r="DG203" s="63"/>
      <c r="DH203" s="63"/>
      <c r="DI203" s="60">
        <f t="shared" si="79"/>
        <v>0</v>
      </c>
      <c r="DJ203" s="61">
        <f t="shared" si="80"/>
        <v>0</v>
      </c>
      <c r="DK203" s="61">
        <f t="shared" si="81"/>
        <v>0</v>
      </c>
      <c r="DL203" s="62">
        <f t="shared" si="82"/>
        <v>0</v>
      </c>
      <c r="DM203" s="62">
        <f t="shared" si="66"/>
        <v>0</v>
      </c>
      <c r="DN203" s="64" t="str">
        <f t="shared" si="83"/>
        <v/>
      </c>
      <c r="DO203" s="252" t="b">
        <f t="shared" si="61"/>
        <v>0</v>
      </c>
      <c r="DP203" s="188"/>
      <c r="DS203" s="62">
        <f>IF('SERVIÇOS EXECUTADOS'!$F203=0,0,(COUNTIF('SERVIÇOS EXECUTADOS'!$I203:$DH203,DS$10)/'SERVIÇOS EXECUTADOS'!$F203*100))</f>
        <v>0</v>
      </c>
      <c r="DT203" s="62">
        <f>IF('SERVIÇOS EXECUTADOS'!$F203=0,0,(COUNTIF('SERVIÇOS EXECUTADOS'!$I203:$DH203,DT$10)/'SERVIÇOS EXECUTADOS'!$F203*100))</f>
        <v>0</v>
      </c>
      <c r="DU203" s="62">
        <f>IF('SERVIÇOS EXECUTADOS'!$F203=0,0,(COUNTIF('SERVIÇOS EXECUTADOS'!$I203:$DH203,DU$10)/'SERVIÇOS EXECUTADOS'!$F203*100))</f>
        <v>0</v>
      </c>
      <c r="DV203" s="62">
        <f>IF('SERVIÇOS EXECUTADOS'!$F203=0,0,(COUNTIF('SERVIÇOS EXECUTADOS'!$I203:$DH203,DV$10)/'SERVIÇOS EXECUTADOS'!$F203*100))</f>
        <v>0</v>
      </c>
      <c r="DW203" s="62">
        <f>IF('SERVIÇOS EXECUTADOS'!$F203=0,0,(COUNTIF('SERVIÇOS EXECUTADOS'!$I203:$DH203,DW$10)/'SERVIÇOS EXECUTADOS'!$F203*100))</f>
        <v>0</v>
      </c>
      <c r="DX203" s="62">
        <f>IF('SERVIÇOS EXECUTADOS'!$F203=0,0,(COUNTIF('SERVIÇOS EXECUTADOS'!$I203:$DH203,DX$10)/'SERVIÇOS EXECUTADOS'!$F203*100))</f>
        <v>0</v>
      </c>
      <c r="DY203" s="62">
        <f>IF('SERVIÇOS EXECUTADOS'!$F203=0,0,(COUNTIF('SERVIÇOS EXECUTADOS'!$I203:$DH203,DY$10)/'SERVIÇOS EXECUTADOS'!$F203*100))</f>
        <v>0</v>
      </c>
      <c r="DZ203" s="62">
        <f>IF('SERVIÇOS EXECUTADOS'!$F203=0,0,(COUNTIF('SERVIÇOS EXECUTADOS'!$I203:$DH203,DZ$10)/'SERVIÇOS EXECUTADOS'!$F203*100))</f>
        <v>0</v>
      </c>
      <c r="EA203" s="62">
        <f>IF('SERVIÇOS EXECUTADOS'!$F203=0,0,(COUNTIF('SERVIÇOS EXECUTADOS'!$I203:$DH203,EA$10)/'SERVIÇOS EXECUTADOS'!$F203*100))</f>
        <v>0</v>
      </c>
      <c r="EB203" s="62">
        <f>IF('SERVIÇOS EXECUTADOS'!$F203=0,0,(COUNTIF('SERVIÇOS EXECUTADOS'!$I203:$DH203,EB$10)/'SERVIÇOS EXECUTADOS'!$F203*100))</f>
        <v>0</v>
      </c>
      <c r="EC203" s="62">
        <f>IF('SERVIÇOS EXECUTADOS'!$F203=0,0,(COUNTIF('SERVIÇOS EXECUTADOS'!$I203:$DH203,EC$10)/'SERVIÇOS EXECUTADOS'!$F203*100))</f>
        <v>0</v>
      </c>
      <c r="ED203" s="62">
        <f>IF('SERVIÇOS EXECUTADOS'!$F203=0,0,(COUNTIF('SERVIÇOS EXECUTADOS'!$I203:$DH203,ED$10)/'SERVIÇOS EXECUTADOS'!$F203*100))</f>
        <v>0</v>
      </c>
      <c r="EE203" s="62">
        <f>IF('SERVIÇOS EXECUTADOS'!$F203=0,0,(COUNTIF('SERVIÇOS EXECUTADOS'!$I203:$DH203,EE$10)/'SERVIÇOS EXECUTADOS'!$F203*100))</f>
        <v>0</v>
      </c>
      <c r="EF203" s="62">
        <f>IF('SERVIÇOS EXECUTADOS'!$F203=0,0,(COUNTIF('SERVIÇOS EXECUTADOS'!$I203:$DH203,EF$10)/'SERVIÇOS EXECUTADOS'!$F203*100))</f>
        <v>0</v>
      </c>
      <c r="EG203" s="62">
        <f>IF('SERVIÇOS EXECUTADOS'!$F203=0,0,(COUNTIF('SERVIÇOS EXECUTADOS'!$I203:$DH203,EG$10)/'SERVIÇOS EXECUTADOS'!$F203*100))</f>
        <v>0</v>
      </c>
      <c r="EH203" s="62">
        <f>IF('SERVIÇOS EXECUTADOS'!$F203=0,0,(COUNTIF('SERVIÇOS EXECUTADOS'!$I203:$DH203,EH$10)/'SERVIÇOS EXECUTADOS'!$F203*100))</f>
        <v>0</v>
      </c>
      <c r="EI203" s="62">
        <f>IF('SERVIÇOS EXECUTADOS'!$F203=0,0,(COUNTIF('SERVIÇOS EXECUTADOS'!$I203:$DH203,EI$10)/'SERVIÇOS EXECUTADOS'!$F203*100))</f>
        <v>0</v>
      </c>
      <c r="EJ203" s="62">
        <f>IF('SERVIÇOS EXECUTADOS'!$F203=0,0,(COUNTIF('SERVIÇOS EXECUTADOS'!$I203:$DH203,EJ$10)/'SERVIÇOS EXECUTADOS'!$F203*100))</f>
        <v>0</v>
      </c>
      <c r="EK203" s="62">
        <f>IF('SERVIÇOS EXECUTADOS'!$F203=0,0,(COUNTIF('SERVIÇOS EXECUTADOS'!$I203:$DH203,EK$10)/'SERVIÇOS EXECUTADOS'!$F203*100))</f>
        <v>0</v>
      </c>
      <c r="EL203" s="62">
        <f>IF('SERVIÇOS EXECUTADOS'!$F203=0,0,(COUNTIF('SERVIÇOS EXECUTADOS'!$I203:$DH203,EL$10)/'SERVIÇOS EXECUTADOS'!$F203*100))</f>
        <v>0</v>
      </c>
      <c r="EM203" s="62">
        <f>IF('SERVIÇOS EXECUTADOS'!$F203=0,0,(COUNTIF('SERVIÇOS EXECUTADOS'!$I203:$DH203,EM$10)/'SERVIÇOS EXECUTADOS'!$F203*100))</f>
        <v>0</v>
      </c>
      <c r="EN203" s="62">
        <f>IF('SERVIÇOS EXECUTADOS'!$F203=0,0,(COUNTIF('SERVIÇOS EXECUTADOS'!$I203:$DH203,EN$10)/'SERVIÇOS EXECUTADOS'!$F203*100))</f>
        <v>0</v>
      </c>
      <c r="EO203" s="62">
        <f>IF('SERVIÇOS EXECUTADOS'!$F203=0,0,(COUNTIF('SERVIÇOS EXECUTADOS'!$I203:$DH203,EO$10)/'SERVIÇOS EXECUTADOS'!$F203*100))</f>
        <v>0</v>
      </c>
      <c r="EP203" s="62">
        <f>IF('SERVIÇOS EXECUTADOS'!$F203=0,0,(COUNTIF('SERVIÇOS EXECUTADOS'!$I203:$DH203,EP$10)/'SERVIÇOS EXECUTADOS'!$F203*100))</f>
        <v>0</v>
      </c>
      <c r="EQ203" s="62">
        <f>IF('SERVIÇOS EXECUTADOS'!$F203=0,0,(COUNTIF('SERVIÇOS EXECUTADOS'!$I203:$DH203,EQ$10)/'SERVIÇOS EXECUTADOS'!$F203*100))</f>
        <v>0</v>
      </c>
      <c r="ER203" s="62">
        <f>IF('SERVIÇOS EXECUTADOS'!$F203=0,0,(COUNTIF('SERVIÇOS EXECUTADOS'!$I203:$DH203,ER$10)/'SERVIÇOS EXECUTADOS'!$F203*100))</f>
        <v>0</v>
      </c>
      <c r="ES203" s="62">
        <f>IF('SERVIÇOS EXECUTADOS'!$F203=0,0,(COUNTIF('SERVIÇOS EXECUTADOS'!$I203:$DH203,ES$10)/'SERVIÇOS EXECUTADOS'!$F203*100))</f>
        <v>0</v>
      </c>
      <c r="ET203" s="62">
        <f>IF('SERVIÇOS EXECUTADOS'!$F203=0,0,(COUNTIF('SERVIÇOS EXECUTADOS'!$I203:$DH203,ET$10)/'SERVIÇOS EXECUTADOS'!$F203*100))</f>
        <v>0</v>
      </c>
      <c r="EU203" s="62">
        <f>IF('SERVIÇOS EXECUTADOS'!$F203=0,0,(COUNTIF('SERVIÇOS EXECUTADOS'!$I203:$DH203,EU$10)/'SERVIÇOS EXECUTADOS'!$F203*100))</f>
        <v>0</v>
      </c>
      <c r="EV203" s="62">
        <f>IF('SERVIÇOS EXECUTADOS'!$F203=0,0,(COUNTIF('SERVIÇOS EXECUTADOS'!$I203:$DH203,EV$10)/'SERVIÇOS EXECUTADOS'!$F203*100))</f>
        <v>0</v>
      </c>
      <c r="EW203" s="62">
        <f>IF('SERVIÇOS EXECUTADOS'!$F203=0,0,(COUNTIF('SERVIÇOS EXECUTADOS'!$I203:$DH203,EW$10)/'SERVIÇOS EXECUTADOS'!$F203*100))</f>
        <v>0</v>
      </c>
    </row>
    <row r="204" spans="1:153" ht="12" customHeight="1" outlineLevel="2">
      <c r="A204" s="1"/>
      <c r="B204" s="197" t="s">
        <v>335</v>
      </c>
      <c r="C204" s="196" t="s">
        <v>336</v>
      </c>
      <c r="D204" s="486"/>
      <c r="E204" s="192">
        <f t="shared" si="60"/>
        <v>0</v>
      </c>
      <c r="F204" s="489"/>
      <c r="G204" s="271" t="s">
        <v>147</v>
      </c>
      <c r="H204" s="131">
        <f t="shared" si="68"/>
        <v>0</v>
      </c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  <c r="CZ204" s="63"/>
      <c r="DA204" s="63"/>
      <c r="DB204" s="63"/>
      <c r="DC204" s="63"/>
      <c r="DD204" s="63"/>
      <c r="DE204" s="63"/>
      <c r="DF204" s="63"/>
      <c r="DG204" s="63"/>
      <c r="DH204" s="63"/>
      <c r="DI204" s="60">
        <f t="shared" si="79"/>
        <v>0</v>
      </c>
      <c r="DJ204" s="61">
        <f t="shared" si="80"/>
        <v>0</v>
      </c>
      <c r="DK204" s="61">
        <f t="shared" si="81"/>
        <v>0</v>
      </c>
      <c r="DL204" s="62">
        <f t="shared" si="82"/>
        <v>0</v>
      </c>
      <c r="DM204" s="62">
        <f t="shared" si="66"/>
        <v>0</v>
      </c>
      <c r="DN204" s="64" t="str">
        <f t="shared" si="83"/>
        <v/>
      </c>
      <c r="DO204" s="252" t="b">
        <f t="shared" si="61"/>
        <v>0</v>
      </c>
      <c r="DP204" s="188"/>
      <c r="DS204" s="62">
        <f>IF('SERVIÇOS EXECUTADOS'!$F204=0,0,(COUNTIF('SERVIÇOS EXECUTADOS'!$I204:$DH204,DS$10)/'SERVIÇOS EXECUTADOS'!$F204*100))</f>
        <v>0</v>
      </c>
      <c r="DT204" s="62">
        <f>IF('SERVIÇOS EXECUTADOS'!$F204=0,0,(COUNTIF('SERVIÇOS EXECUTADOS'!$I204:$DH204,DT$10)/'SERVIÇOS EXECUTADOS'!$F204*100))</f>
        <v>0</v>
      </c>
      <c r="DU204" s="62">
        <f>IF('SERVIÇOS EXECUTADOS'!$F204=0,0,(COUNTIF('SERVIÇOS EXECUTADOS'!$I204:$DH204,DU$10)/'SERVIÇOS EXECUTADOS'!$F204*100))</f>
        <v>0</v>
      </c>
      <c r="DV204" s="62">
        <f>IF('SERVIÇOS EXECUTADOS'!$F204=0,0,(COUNTIF('SERVIÇOS EXECUTADOS'!$I204:$DH204,DV$10)/'SERVIÇOS EXECUTADOS'!$F204*100))</f>
        <v>0</v>
      </c>
      <c r="DW204" s="62">
        <f>IF('SERVIÇOS EXECUTADOS'!$F204=0,0,(COUNTIF('SERVIÇOS EXECUTADOS'!$I204:$DH204,DW$10)/'SERVIÇOS EXECUTADOS'!$F204*100))</f>
        <v>0</v>
      </c>
      <c r="DX204" s="62">
        <f>IF('SERVIÇOS EXECUTADOS'!$F204=0,0,(COUNTIF('SERVIÇOS EXECUTADOS'!$I204:$DH204,DX$10)/'SERVIÇOS EXECUTADOS'!$F204*100))</f>
        <v>0</v>
      </c>
      <c r="DY204" s="62">
        <f>IF('SERVIÇOS EXECUTADOS'!$F204=0,0,(COUNTIF('SERVIÇOS EXECUTADOS'!$I204:$DH204,DY$10)/'SERVIÇOS EXECUTADOS'!$F204*100))</f>
        <v>0</v>
      </c>
      <c r="DZ204" s="62">
        <f>IF('SERVIÇOS EXECUTADOS'!$F204=0,0,(COUNTIF('SERVIÇOS EXECUTADOS'!$I204:$DH204,DZ$10)/'SERVIÇOS EXECUTADOS'!$F204*100))</f>
        <v>0</v>
      </c>
      <c r="EA204" s="62">
        <f>IF('SERVIÇOS EXECUTADOS'!$F204=0,0,(COUNTIF('SERVIÇOS EXECUTADOS'!$I204:$DH204,EA$10)/'SERVIÇOS EXECUTADOS'!$F204*100))</f>
        <v>0</v>
      </c>
      <c r="EB204" s="62">
        <f>IF('SERVIÇOS EXECUTADOS'!$F204=0,0,(COUNTIF('SERVIÇOS EXECUTADOS'!$I204:$DH204,EB$10)/'SERVIÇOS EXECUTADOS'!$F204*100))</f>
        <v>0</v>
      </c>
      <c r="EC204" s="62">
        <f>IF('SERVIÇOS EXECUTADOS'!$F204=0,0,(COUNTIF('SERVIÇOS EXECUTADOS'!$I204:$DH204,EC$10)/'SERVIÇOS EXECUTADOS'!$F204*100))</f>
        <v>0</v>
      </c>
      <c r="ED204" s="62">
        <f>IF('SERVIÇOS EXECUTADOS'!$F204=0,0,(COUNTIF('SERVIÇOS EXECUTADOS'!$I204:$DH204,ED$10)/'SERVIÇOS EXECUTADOS'!$F204*100))</f>
        <v>0</v>
      </c>
      <c r="EE204" s="62">
        <f>IF('SERVIÇOS EXECUTADOS'!$F204=0,0,(COUNTIF('SERVIÇOS EXECUTADOS'!$I204:$DH204,EE$10)/'SERVIÇOS EXECUTADOS'!$F204*100))</f>
        <v>0</v>
      </c>
      <c r="EF204" s="62">
        <f>IF('SERVIÇOS EXECUTADOS'!$F204=0,0,(COUNTIF('SERVIÇOS EXECUTADOS'!$I204:$DH204,EF$10)/'SERVIÇOS EXECUTADOS'!$F204*100))</f>
        <v>0</v>
      </c>
      <c r="EG204" s="62">
        <f>IF('SERVIÇOS EXECUTADOS'!$F204=0,0,(COUNTIF('SERVIÇOS EXECUTADOS'!$I204:$DH204,EG$10)/'SERVIÇOS EXECUTADOS'!$F204*100))</f>
        <v>0</v>
      </c>
      <c r="EH204" s="62">
        <f>IF('SERVIÇOS EXECUTADOS'!$F204=0,0,(COUNTIF('SERVIÇOS EXECUTADOS'!$I204:$DH204,EH$10)/'SERVIÇOS EXECUTADOS'!$F204*100))</f>
        <v>0</v>
      </c>
      <c r="EI204" s="62">
        <f>IF('SERVIÇOS EXECUTADOS'!$F204=0,0,(COUNTIF('SERVIÇOS EXECUTADOS'!$I204:$DH204,EI$10)/'SERVIÇOS EXECUTADOS'!$F204*100))</f>
        <v>0</v>
      </c>
      <c r="EJ204" s="62">
        <f>IF('SERVIÇOS EXECUTADOS'!$F204=0,0,(COUNTIF('SERVIÇOS EXECUTADOS'!$I204:$DH204,EJ$10)/'SERVIÇOS EXECUTADOS'!$F204*100))</f>
        <v>0</v>
      </c>
      <c r="EK204" s="62">
        <f>IF('SERVIÇOS EXECUTADOS'!$F204=0,0,(COUNTIF('SERVIÇOS EXECUTADOS'!$I204:$DH204,EK$10)/'SERVIÇOS EXECUTADOS'!$F204*100))</f>
        <v>0</v>
      </c>
      <c r="EL204" s="62">
        <f>IF('SERVIÇOS EXECUTADOS'!$F204=0,0,(COUNTIF('SERVIÇOS EXECUTADOS'!$I204:$DH204,EL$10)/'SERVIÇOS EXECUTADOS'!$F204*100))</f>
        <v>0</v>
      </c>
      <c r="EM204" s="62">
        <f>IF('SERVIÇOS EXECUTADOS'!$F204=0,0,(COUNTIF('SERVIÇOS EXECUTADOS'!$I204:$DH204,EM$10)/'SERVIÇOS EXECUTADOS'!$F204*100))</f>
        <v>0</v>
      </c>
      <c r="EN204" s="62">
        <f>IF('SERVIÇOS EXECUTADOS'!$F204=0,0,(COUNTIF('SERVIÇOS EXECUTADOS'!$I204:$DH204,EN$10)/'SERVIÇOS EXECUTADOS'!$F204*100))</f>
        <v>0</v>
      </c>
      <c r="EO204" s="62">
        <f>IF('SERVIÇOS EXECUTADOS'!$F204=0,0,(COUNTIF('SERVIÇOS EXECUTADOS'!$I204:$DH204,EO$10)/'SERVIÇOS EXECUTADOS'!$F204*100))</f>
        <v>0</v>
      </c>
      <c r="EP204" s="62">
        <f>IF('SERVIÇOS EXECUTADOS'!$F204=0,0,(COUNTIF('SERVIÇOS EXECUTADOS'!$I204:$DH204,EP$10)/'SERVIÇOS EXECUTADOS'!$F204*100))</f>
        <v>0</v>
      </c>
      <c r="EQ204" s="62">
        <f>IF('SERVIÇOS EXECUTADOS'!$F204=0,0,(COUNTIF('SERVIÇOS EXECUTADOS'!$I204:$DH204,EQ$10)/'SERVIÇOS EXECUTADOS'!$F204*100))</f>
        <v>0</v>
      </c>
      <c r="ER204" s="62">
        <f>IF('SERVIÇOS EXECUTADOS'!$F204=0,0,(COUNTIF('SERVIÇOS EXECUTADOS'!$I204:$DH204,ER$10)/'SERVIÇOS EXECUTADOS'!$F204*100))</f>
        <v>0</v>
      </c>
      <c r="ES204" s="62">
        <f>IF('SERVIÇOS EXECUTADOS'!$F204=0,0,(COUNTIF('SERVIÇOS EXECUTADOS'!$I204:$DH204,ES$10)/'SERVIÇOS EXECUTADOS'!$F204*100))</f>
        <v>0</v>
      </c>
      <c r="ET204" s="62">
        <f>IF('SERVIÇOS EXECUTADOS'!$F204=0,0,(COUNTIF('SERVIÇOS EXECUTADOS'!$I204:$DH204,ET$10)/'SERVIÇOS EXECUTADOS'!$F204*100))</f>
        <v>0</v>
      </c>
      <c r="EU204" s="62">
        <f>IF('SERVIÇOS EXECUTADOS'!$F204=0,0,(COUNTIF('SERVIÇOS EXECUTADOS'!$I204:$DH204,EU$10)/'SERVIÇOS EXECUTADOS'!$F204*100))</f>
        <v>0</v>
      </c>
      <c r="EV204" s="62">
        <f>IF('SERVIÇOS EXECUTADOS'!$F204=0,0,(COUNTIF('SERVIÇOS EXECUTADOS'!$I204:$DH204,EV$10)/'SERVIÇOS EXECUTADOS'!$F204*100))</f>
        <v>0</v>
      </c>
      <c r="EW204" s="62">
        <f>IF('SERVIÇOS EXECUTADOS'!$F204=0,0,(COUNTIF('SERVIÇOS EXECUTADOS'!$I204:$DH204,EW$10)/'SERVIÇOS EXECUTADOS'!$F204*100))</f>
        <v>0</v>
      </c>
    </row>
    <row r="205" spans="1:153" ht="12" customHeight="1" outlineLevel="2">
      <c r="A205" s="1"/>
      <c r="B205" s="197" t="s">
        <v>337</v>
      </c>
      <c r="C205" s="196" t="s">
        <v>338</v>
      </c>
      <c r="D205" s="486"/>
      <c r="E205" s="192">
        <f t="shared" si="60"/>
        <v>0</v>
      </c>
      <c r="F205" s="489"/>
      <c r="G205" s="271" t="s">
        <v>147</v>
      </c>
      <c r="H205" s="131">
        <f t="shared" si="68"/>
        <v>0</v>
      </c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  <c r="CZ205" s="63"/>
      <c r="DA205" s="63"/>
      <c r="DB205" s="63"/>
      <c r="DC205" s="63"/>
      <c r="DD205" s="63"/>
      <c r="DE205" s="63"/>
      <c r="DF205" s="63"/>
      <c r="DG205" s="63"/>
      <c r="DH205" s="63"/>
      <c r="DI205" s="60">
        <f t="shared" si="79"/>
        <v>0</v>
      </c>
      <c r="DJ205" s="61">
        <f t="shared" si="80"/>
        <v>0</v>
      </c>
      <c r="DK205" s="61">
        <f t="shared" si="81"/>
        <v>0</v>
      </c>
      <c r="DL205" s="62">
        <f t="shared" si="82"/>
        <v>0</v>
      </c>
      <c r="DM205" s="62">
        <f t="shared" si="66"/>
        <v>0</v>
      </c>
      <c r="DN205" s="64" t="str">
        <f t="shared" si="83"/>
        <v/>
      </c>
      <c r="DO205" s="252" t="b">
        <f t="shared" si="61"/>
        <v>0</v>
      </c>
      <c r="DP205" s="188"/>
      <c r="DS205" s="62">
        <f>IF('SERVIÇOS EXECUTADOS'!$F205=0,0,(COUNTIF('SERVIÇOS EXECUTADOS'!$I205:$DH205,DS$10)/'SERVIÇOS EXECUTADOS'!$F205*100))</f>
        <v>0</v>
      </c>
      <c r="DT205" s="62">
        <f>IF('SERVIÇOS EXECUTADOS'!$F205=0,0,(COUNTIF('SERVIÇOS EXECUTADOS'!$I205:$DH205,DT$10)/'SERVIÇOS EXECUTADOS'!$F205*100))</f>
        <v>0</v>
      </c>
      <c r="DU205" s="62">
        <f>IF('SERVIÇOS EXECUTADOS'!$F205=0,0,(COUNTIF('SERVIÇOS EXECUTADOS'!$I205:$DH205,DU$10)/'SERVIÇOS EXECUTADOS'!$F205*100))</f>
        <v>0</v>
      </c>
      <c r="DV205" s="62">
        <f>IF('SERVIÇOS EXECUTADOS'!$F205=0,0,(COUNTIF('SERVIÇOS EXECUTADOS'!$I205:$DH205,DV$10)/'SERVIÇOS EXECUTADOS'!$F205*100))</f>
        <v>0</v>
      </c>
      <c r="DW205" s="62">
        <f>IF('SERVIÇOS EXECUTADOS'!$F205=0,0,(COUNTIF('SERVIÇOS EXECUTADOS'!$I205:$DH205,DW$10)/'SERVIÇOS EXECUTADOS'!$F205*100))</f>
        <v>0</v>
      </c>
      <c r="DX205" s="62">
        <f>IF('SERVIÇOS EXECUTADOS'!$F205=0,0,(COUNTIF('SERVIÇOS EXECUTADOS'!$I205:$DH205,DX$10)/'SERVIÇOS EXECUTADOS'!$F205*100))</f>
        <v>0</v>
      </c>
      <c r="DY205" s="62">
        <f>IF('SERVIÇOS EXECUTADOS'!$F205=0,0,(COUNTIF('SERVIÇOS EXECUTADOS'!$I205:$DH205,DY$10)/'SERVIÇOS EXECUTADOS'!$F205*100))</f>
        <v>0</v>
      </c>
      <c r="DZ205" s="62">
        <f>IF('SERVIÇOS EXECUTADOS'!$F205=0,0,(COUNTIF('SERVIÇOS EXECUTADOS'!$I205:$DH205,DZ$10)/'SERVIÇOS EXECUTADOS'!$F205*100))</f>
        <v>0</v>
      </c>
      <c r="EA205" s="62">
        <f>IF('SERVIÇOS EXECUTADOS'!$F205=0,0,(COUNTIF('SERVIÇOS EXECUTADOS'!$I205:$DH205,EA$10)/'SERVIÇOS EXECUTADOS'!$F205*100))</f>
        <v>0</v>
      </c>
      <c r="EB205" s="62">
        <f>IF('SERVIÇOS EXECUTADOS'!$F205=0,0,(COUNTIF('SERVIÇOS EXECUTADOS'!$I205:$DH205,EB$10)/'SERVIÇOS EXECUTADOS'!$F205*100))</f>
        <v>0</v>
      </c>
      <c r="EC205" s="62">
        <f>IF('SERVIÇOS EXECUTADOS'!$F205=0,0,(COUNTIF('SERVIÇOS EXECUTADOS'!$I205:$DH205,EC$10)/'SERVIÇOS EXECUTADOS'!$F205*100))</f>
        <v>0</v>
      </c>
      <c r="ED205" s="62">
        <f>IF('SERVIÇOS EXECUTADOS'!$F205=0,0,(COUNTIF('SERVIÇOS EXECUTADOS'!$I205:$DH205,ED$10)/'SERVIÇOS EXECUTADOS'!$F205*100))</f>
        <v>0</v>
      </c>
      <c r="EE205" s="62">
        <f>IF('SERVIÇOS EXECUTADOS'!$F205=0,0,(COUNTIF('SERVIÇOS EXECUTADOS'!$I205:$DH205,EE$10)/'SERVIÇOS EXECUTADOS'!$F205*100))</f>
        <v>0</v>
      </c>
      <c r="EF205" s="62">
        <f>IF('SERVIÇOS EXECUTADOS'!$F205=0,0,(COUNTIF('SERVIÇOS EXECUTADOS'!$I205:$DH205,EF$10)/'SERVIÇOS EXECUTADOS'!$F205*100))</f>
        <v>0</v>
      </c>
      <c r="EG205" s="62">
        <f>IF('SERVIÇOS EXECUTADOS'!$F205=0,0,(COUNTIF('SERVIÇOS EXECUTADOS'!$I205:$DH205,EG$10)/'SERVIÇOS EXECUTADOS'!$F205*100))</f>
        <v>0</v>
      </c>
      <c r="EH205" s="62">
        <f>IF('SERVIÇOS EXECUTADOS'!$F205=0,0,(COUNTIF('SERVIÇOS EXECUTADOS'!$I205:$DH205,EH$10)/'SERVIÇOS EXECUTADOS'!$F205*100))</f>
        <v>0</v>
      </c>
      <c r="EI205" s="62">
        <f>IF('SERVIÇOS EXECUTADOS'!$F205=0,0,(COUNTIF('SERVIÇOS EXECUTADOS'!$I205:$DH205,EI$10)/'SERVIÇOS EXECUTADOS'!$F205*100))</f>
        <v>0</v>
      </c>
      <c r="EJ205" s="62">
        <f>IF('SERVIÇOS EXECUTADOS'!$F205=0,0,(COUNTIF('SERVIÇOS EXECUTADOS'!$I205:$DH205,EJ$10)/'SERVIÇOS EXECUTADOS'!$F205*100))</f>
        <v>0</v>
      </c>
      <c r="EK205" s="62">
        <f>IF('SERVIÇOS EXECUTADOS'!$F205=0,0,(COUNTIF('SERVIÇOS EXECUTADOS'!$I205:$DH205,EK$10)/'SERVIÇOS EXECUTADOS'!$F205*100))</f>
        <v>0</v>
      </c>
      <c r="EL205" s="62">
        <f>IF('SERVIÇOS EXECUTADOS'!$F205=0,0,(COUNTIF('SERVIÇOS EXECUTADOS'!$I205:$DH205,EL$10)/'SERVIÇOS EXECUTADOS'!$F205*100))</f>
        <v>0</v>
      </c>
      <c r="EM205" s="62">
        <f>IF('SERVIÇOS EXECUTADOS'!$F205=0,0,(COUNTIF('SERVIÇOS EXECUTADOS'!$I205:$DH205,EM$10)/'SERVIÇOS EXECUTADOS'!$F205*100))</f>
        <v>0</v>
      </c>
      <c r="EN205" s="62">
        <f>IF('SERVIÇOS EXECUTADOS'!$F205=0,0,(COUNTIF('SERVIÇOS EXECUTADOS'!$I205:$DH205,EN$10)/'SERVIÇOS EXECUTADOS'!$F205*100))</f>
        <v>0</v>
      </c>
      <c r="EO205" s="62">
        <f>IF('SERVIÇOS EXECUTADOS'!$F205=0,0,(COUNTIF('SERVIÇOS EXECUTADOS'!$I205:$DH205,EO$10)/'SERVIÇOS EXECUTADOS'!$F205*100))</f>
        <v>0</v>
      </c>
      <c r="EP205" s="62">
        <f>IF('SERVIÇOS EXECUTADOS'!$F205=0,0,(COUNTIF('SERVIÇOS EXECUTADOS'!$I205:$DH205,EP$10)/'SERVIÇOS EXECUTADOS'!$F205*100))</f>
        <v>0</v>
      </c>
      <c r="EQ205" s="62">
        <f>IF('SERVIÇOS EXECUTADOS'!$F205=0,0,(COUNTIF('SERVIÇOS EXECUTADOS'!$I205:$DH205,EQ$10)/'SERVIÇOS EXECUTADOS'!$F205*100))</f>
        <v>0</v>
      </c>
      <c r="ER205" s="62">
        <f>IF('SERVIÇOS EXECUTADOS'!$F205=0,0,(COUNTIF('SERVIÇOS EXECUTADOS'!$I205:$DH205,ER$10)/'SERVIÇOS EXECUTADOS'!$F205*100))</f>
        <v>0</v>
      </c>
      <c r="ES205" s="62">
        <f>IF('SERVIÇOS EXECUTADOS'!$F205=0,0,(COUNTIF('SERVIÇOS EXECUTADOS'!$I205:$DH205,ES$10)/'SERVIÇOS EXECUTADOS'!$F205*100))</f>
        <v>0</v>
      </c>
      <c r="ET205" s="62">
        <f>IF('SERVIÇOS EXECUTADOS'!$F205=0,0,(COUNTIF('SERVIÇOS EXECUTADOS'!$I205:$DH205,ET$10)/'SERVIÇOS EXECUTADOS'!$F205*100))</f>
        <v>0</v>
      </c>
      <c r="EU205" s="62">
        <f>IF('SERVIÇOS EXECUTADOS'!$F205=0,0,(COUNTIF('SERVIÇOS EXECUTADOS'!$I205:$DH205,EU$10)/'SERVIÇOS EXECUTADOS'!$F205*100))</f>
        <v>0</v>
      </c>
      <c r="EV205" s="62">
        <f>IF('SERVIÇOS EXECUTADOS'!$F205=0,0,(COUNTIF('SERVIÇOS EXECUTADOS'!$I205:$DH205,EV$10)/'SERVIÇOS EXECUTADOS'!$F205*100))</f>
        <v>0</v>
      </c>
      <c r="EW205" s="62">
        <f>IF('SERVIÇOS EXECUTADOS'!$F205=0,0,(COUNTIF('SERVIÇOS EXECUTADOS'!$I205:$DH205,EW$10)/'SERVIÇOS EXECUTADOS'!$F205*100))</f>
        <v>0</v>
      </c>
    </row>
    <row r="206" spans="1:153" ht="12" customHeight="1" outlineLevel="2">
      <c r="A206" s="1"/>
      <c r="B206" s="197" t="s">
        <v>339</v>
      </c>
      <c r="C206" s="196" t="s">
        <v>340</v>
      </c>
      <c r="D206" s="486"/>
      <c r="E206" s="192">
        <f t="shared" ref="E206:E269" si="84">IF(D206=0,0,(D206/$D$401)*100)</f>
        <v>0</v>
      </c>
      <c r="F206" s="489"/>
      <c r="G206" s="271" t="s">
        <v>147</v>
      </c>
      <c r="H206" s="131">
        <f t="shared" si="68"/>
        <v>0</v>
      </c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  <c r="CZ206" s="63"/>
      <c r="DA206" s="63"/>
      <c r="DB206" s="63"/>
      <c r="DC206" s="63"/>
      <c r="DD206" s="63"/>
      <c r="DE206" s="63"/>
      <c r="DF206" s="63"/>
      <c r="DG206" s="63"/>
      <c r="DH206" s="63"/>
      <c r="DI206" s="60">
        <f t="shared" si="79"/>
        <v>0</v>
      </c>
      <c r="DJ206" s="61">
        <f t="shared" si="80"/>
        <v>0</v>
      </c>
      <c r="DK206" s="61">
        <f t="shared" si="81"/>
        <v>0</v>
      </c>
      <c r="DL206" s="62">
        <f t="shared" si="82"/>
        <v>0</v>
      </c>
      <c r="DM206" s="62">
        <f t="shared" si="66"/>
        <v>0</v>
      </c>
      <c r="DN206" s="64" t="str">
        <f t="shared" si="83"/>
        <v/>
      </c>
      <c r="DO206" s="252" t="b">
        <f t="shared" ref="DO206:DO269" si="85">DN206=E206</f>
        <v>0</v>
      </c>
      <c r="DP206" s="188"/>
      <c r="DS206" s="62">
        <f>IF('SERVIÇOS EXECUTADOS'!$F206=0,0,(COUNTIF('SERVIÇOS EXECUTADOS'!$I206:$DH206,DS$10)/'SERVIÇOS EXECUTADOS'!$F206*100))</f>
        <v>0</v>
      </c>
      <c r="DT206" s="62">
        <f>IF('SERVIÇOS EXECUTADOS'!$F206=0,0,(COUNTIF('SERVIÇOS EXECUTADOS'!$I206:$DH206,DT$10)/'SERVIÇOS EXECUTADOS'!$F206*100))</f>
        <v>0</v>
      </c>
      <c r="DU206" s="62">
        <f>IF('SERVIÇOS EXECUTADOS'!$F206=0,0,(COUNTIF('SERVIÇOS EXECUTADOS'!$I206:$DH206,DU$10)/'SERVIÇOS EXECUTADOS'!$F206*100))</f>
        <v>0</v>
      </c>
      <c r="DV206" s="62">
        <f>IF('SERVIÇOS EXECUTADOS'!$F206=0,0,(COUNTIF('SERVIÇOS EXECUTADOS'!$I206:$DH206,DV$10)/'SERVIÇOS EXECUTADOS'!$F206*100))</f>
        <v>0</v>
      </c>
      <c r="DW206" s="62">
        <f>IF('SERVIÇOS EXECUTADOS'!$F206=0,0,(COUNTIF('SERVIÇOS EXECUTADOS'!$I206:$DH206,DW$10)/'SERVIÇOS EXECUTADOS'!$F206*100))</f>
        <v>0</v>
      </c>
      <c r="DX206" s="62">
        <f>IF('SERVIÇOS EXECUTADOS'!$F206=0,0,(COUNTIF('SERVIÇOS EXECUTADOS'!$I206:$DH206,DX$10)/'SERVIÇOS EXECUTADOS'!$F206*100))</f>
        <v>0</v>
      </c>
      <c r="DY206" s="62">
        <f>IF('SERVIÇOS EXECUTADOS'!$F206=0,0,(COUNTIF('SERVIÇOS EXECUTADOS'!$I206:$DH206,DY$10)/'SERVIÇOS EXECUTADOS'!$F206*100))</f>
        <v>0</v>
      </c>
      <c r="DZ206" s="62">
        <f>IF('SERVIÇOS EXECUTADOS'!$F206=0,0,(COUNTIF('SERVIÇOS EXECUTADOS'!$I206:$DH206,DZ$10)/'SERVIÇOS EXECUTADOS'!$F206*100))</f>
        <v>0</v>
      </c>
      <c r="EA206" s="62">
        <f>IF('SERVIÇOS EXECUTADOS'!$F206=0,0,(COUNTIF('SERVIÇOS EXECUTADOS'!$I206:$DH206,EA$10)/'SERVIÇOS EXECUTADOS'!$F206*100))</f>
        <v>0</v>
      </c>
      <c r="EB206" s="62">
        <f>IF('SERVIÇOS EXECUTADOS'!$F206=0,0,(COUNTIF('SERVIÇOS EXECUTADOS'!$I206:$DH206,EB$10)/'SERVIÇOS EXECUTADOS'!$F206*100))</f>
        <v>0</v>
      </c>
      <c r="EC206" s="62">
        <f>IF('SERVIÇOS EXECUTADOS'!$F206=0,0,(COUNTIF('SERVIÇOS EXECUTADOS'!$I206:$DH206,EC$10)/'SERVIÇOS EXECUTADOS'!$F206*100))</f>
        <v>0</v>
      </c>
      <c r="ED206" s="62">
        <f>IF('SERVIÇOS EXECUTADOS'!$F206=0,0,(COUNTIF('SERVIÇOS EXECUTADOS'!$I206:$DH206,ED$10)/'SERVIÇOS EXECUTADOS'!$F206*100))</f>
        <v>0</v>
      </c>
      <c r="EE206" s="62">
        <f>IF('SERVIÇOS EXECUTADOS'!$F206=0,0,(COUNTIF('SERVIÇOS EXECUTADOS'!$I206:$DH206,EE$10)/'SERVIÇOS EXECUTADOS'!$F206*100))</f>
        <v>0</v>
      </c>
      <c r="EF206" s="62">
        <f>IF('SERVIÇOS EXECUTADOS'!$F206=0,0,(COUNTIF('SERVIÇOS EXECUTADOS'!$I206:$DH206,EF$10)/'SERVIÇOS EXECUTADOS'!$F206*100))</f>
        <v>0</v>
      </c>
      <c r="EG206" s="62">
        <f>IF('SERVIÇOS EXECUTADOS'!$F206=0,0,(COUNTIF('SERVIÇOS EXECUTADOS'!$I206:$DH206,EG$10)/'SERVIÇOS EXECUTADOS'!$F206*100))</f>
        <v>0</v>
      </c>
      <c r="EH206" s="62">
        <f>IF('SERVIÇOS EXECUTADOS'!$F206=0,0,(COUNTIF('SERVIÇOS EXECUTADOS'!$I206:$DH206,EH$10)/'SERVIÇOS EXECUTADOS'!$F206*100))</f>
        <v>0</v>
      </c>
      <c r="EI206" s="62">
        <f>IF('SERVIÇOS EXECUTADOS'!$F206=0,0,(COUNTIF('SERVIÇOS EXECUTADOS'!$I206:$DH206,EI$10)/'SERVIÇOS EXECUTADOS'!$F206*100))</f>
        <v>0</v>
      </c>
      <c r="EJ206" s="62">
        <f>IF('SERVIÇOS EXECUTADOS'!$F206=0,0,(COUNTIF('SERVIÇOS EXECUTADOS'!$I206:$DH206,EJ$10)/'SERVIÇOS EXECUTADOS'!$F206*100))</f>
        <v>0</v>
      </c>
      <c r="EK206" s="62">
        <f>IF('SERVIÇOS EXECUTADOS'!$F206=0,0,(COUNTIF('SERVIÇOS EXECUTADOS'!$I206:$DH206,EK$10)/'SERVIÇOS EXECUTADOS'!$F206*100))</f>
        <v>0</v>
      </c>
      <c r="EL206" s="62">
        <f>IF('SERVIÇOS EXECUTADOS'!$F206=0,0,(COUNTIF('SERVIÇOS EXECUTADOS'!$I206:$DH206,EL$10)/'SERVIÇOS EXECUTADOS'!$F206*100))</f>
        <v>0</v>
      </c>
      <c r="EM206" s="62">
        <f>IF('SERVIÇOS EXECUTADOS'!$F206=0,0,(COUNTIF('SERVIÇOS EXECUTADOS'!$I206:$DH206,EM$10)/'SERVIÇOS EXECUTADOS'!$F206*100))</f>
        <v>0</v>
      </c>
      <c r="EN206" s="62">
        <f>IF('SERVIÇOS EXECUTADOS'!$F206=0,0,(COUNTIF('SERVIÇOS EXECUTADOS'!$I206:$DH206,EN$10)/'SERVIÇOS EXECUTADOS'!$F206*100))</f>
        <v>0</v>
      </c>
      <c r="EO206" s="62">
        <f>IF('SERVIÇOS EXECUTADOS'!$F206=0,0,(COUNTIF('SERVIÇOS EXECUTADOS'!$I206:$DH206,EO$10)/'SERVIÇOS EXECUTADOS'!$F206*100))</f>
        <v>0</v>
      </c>
      <c r="EP206" s="62">
        <f>IF('SERVIÇOS EXECUTADOS'!$F206=0,0,(COUNTIF('SERVIÇOS EXECUTADOS'!$I206:$DH206,EP$10)/'SERVIÇOS EXECUTADOS'!$F206*100))</f>
        <v>0</v>
      </c>
      <c r="EQ206" s="62">
        <f>IF('SERVIÇOS EXECUTADOS'!$F206=0,0,(COUNTIF('SERVIÇOS EXECUTADOS'!$I206:$DH206,EQ$10)/'SERVIÇOS EXECUTADOS'!$F206*100))</f>
        <v>0</v>
      </c>
      <c r="ER206" s="62">
        <f>IF('SERVIÇOS EXECUTADOS'!$F206=0,0,(COUNTIF('SERVIÇOS EXECUTADOS'!$I206:$DH206,ER$10)/'SERVIÇOS EXECUTADOS'!$F206*100))</f>
        <v>0</v>
      </c>
      <c r="ES206" s="62">
        <f>IF('SERVIÇOS EXECUTADOS'!$F206=0,0,(COUNTIF('SERVIÇOS EXECUTADOS'!$I206:$DH206,ES$10)/'SERVIÇOS EXECUTADOS'!$F206*100))</f>
        <v>0</v>
      </c>
      <c r="ET206" s="62">
        <f>IF('SERVIÇOS EXECUTADOS'!$F206=0,0,(COUNTIF('SERVIÇOS EXECUTADOS'!$I206:$DH206,ET$10)/'SERVIÇOS EXECUTADOS'!$F206*100))</f>
        <v>0</v>
      </c>
      <c r="EU206" s="62">
        <f>IF('SERVIÇOS EXECUTADOS'!$F206=0,0,(COUNTIF('SERVIÇOS EXECUTADOS'!$I206:$DH206,EU$10)/'SERVIÇOS EXECUTADOS'!$F206*100))</f>
        <v>0</v>
      </c>
      <c r="EV206" s="62">
        <f>IF('SERVIÇOS EXECUTADOS'!$F206=0,0,(COUNTIF('SERVIÇOS EXECUTADOS'!$I206:$DH206,EV$10)/'SERVIÇOS EXECUTADOS'!$F206*100))</f>
        <v>0</v>
      </c>
      <c r="EW206" s="62">
        <f>IF('SERVIÇOS EXECUTADOS'!$F206=0,0,(COUNTIF('SERVIÇOS EXECUTADOS'!$I206:$DH206,EW$10)/'SERVIÇOS EXECUTADOS'!$F206*100))</f>
        <v>0</v>
      </c>
    </row>
    <row r="207" spans="1:153" ht="12" customHeight="1" outlineLevel="2">
      <c r="A207" s="1"/>
      <c r="B207" s="197" t="s">
        <v>341</v>
      </c>
      <c r="C207" s="196"/>
      <c r="D207" s="486"/>
      <c r="E207" s="192">
        <f t="shared" si="84"/>
        <v>0</v>
      </c>
      <c r="F207" s="489"/>
      <c r="G207" s="271" t="s">
        <v>147</v>
      </c>
      <c r="H207" s="131">
        <f t="shared" si="68"/>
        <v>0</v>
      </c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  <c r="CZ207" s="63"/>
      <c r="DA207" s="63"/>
      <c r="DB207" s="63"/>
      <c r="DC207" s="63"/>
      <c r="DD207" s="63"/>
      <c r="DE207" s="63"/>
      <c r="DF207" s="63"/>
      <c r="DG207" s="63"/>
      <c r="DH207" s="63"/>
      <c r="DI207" s="60">
        <f t="shared" si="79"/>
        <v>0</v>
      </c>
      <c r="DJ207" s="61">
        <f t="shared" si="80"/>
        <v>0</v>
      </c>
      <c r="DK207" s="61">
        <f t="shared" si="81"/>
        <v>0</v>
      </c>
      <c r="DL207" s="62">
        <f t="shared" si="82"/>
        <v>0</v>
      </c>
      <c r="DM207" s="62">
        <f t="shared" si="66"/>
        <v>0</v>
      </c>
      <c r="DN207" s="64" t="str">
        <f t="shared" si="83"/>
        <v/>
      </c>
      <c r="DO207" s="252" t="b">
        <f t="shared" si="85"/>
        <v>0</v>
      </c>
      <c r="DP207" s="188"/>
      <c r="DS207" s="62">
        <f>IF('SERVIÇOS EXECUTADOS'!$F207=0,0,(COUNTIF('SERVIÇOS EXECUTADOS'!$I207:$DH207,DS$10)/'SERVIÇOS EXECUTADOS'!$F207*100))</f>
        <v>0</v>
      </c>
      <c r="DT207" s="62">
        <f>IF('SERVIÇOS EXECUTADOS'!$F207=0,0,(COUNTIF('SERVIÇOS EXECUTADOS'!$I207:$DH207,DT$10)/'SERVIÇOS EXECUTADOS'!$F207*100))</f>
        <v>0</v>
      </c>
      <c r="DU207" s="62">
        <f>IF('SERVIÇOS EXECUTADOS'!$F207=0,0,(COUNTIF('SERVIÇOS EXECUTADOS'!$I207:$DH207,DU$10)/'SERVIÇOS EXECUTADOS'!$F207*100))</f>
        <v>0</v>
      </c>
      <c r="DV207" s="62">
        <f>IF('SERVIÇOS EXECUTADOS'!$F207=0,0,(COUNTIF('SERVIÇOS EXECUTADOS'!$I207:$DH207,DV$10)/'SERVIÇOS EXECUTADOS'!$F207*100))</f>
        <v>0</v>
      </c>
      <c r="DW207" s="62">
        <f>IF('SERVIÇOS EXECUTADOS'!$F207=0,0,(COUNTIF('SERVIÇOS EXECUTADOS'!$I207:$DH207,DW$10)/'SERVIÇOS EXECUTADOS'!$F207*100))</f>
        <v>0</v>
      </c>
      <c r="DX207" s="62">
        <f>IF('SERVIÇOS EXECUTADOS'!$F207=0,0,(COUNTIF('SERVIÇOS EXECUTADOS'!$I207:$DH207,DX$10)/'SERVIÇOS EXECUTADOS'!$F207*100))</f>
        <v>0</v>
      </c>
      <c r="DY207" s="62">
        <f>IF('SERVIÇOS EXECUTADOS'!$F207=0,0,(COUNTIF('SERVIÇOS EXECUTADOS'!$I207:$DH207,DY$10)/'SERVIÇOS EXECUTADOS'!$F207*100))</f>
        <v>0</v>
      </c>
      <c r="DZ207" s="62">
        <f>IF('SERVIÇOS EXECUTADOS'!$F207=0,0,(COUNTIF('SERVIÇOS EXECUTADOS'!$I207:$DH207,DZ$10)/'SERVIÇOS EXECUTADOS'!$F207*100))</f>
        <v>0</v>
      </c>
      <c r="EA207" s="62">
        <f>IF('SERVIÇOS EXECUTADOS'!$F207=0,0,(COUNTIF('SERVIÇOS EXECUTADOS'!$I207:$DH207,EA$10)/'SERVIÇOS EXECUTADOS'!$F207*100))</f>
        <v>0</v>
      </c>
      <c r="EB207" s="62">
        <f>IF('SERVIÇOS EXECUTADOS'!$F207=0,0,(COUNTIF('SERVIÇOS EXECUTADOS'!$I207:$DH207,EB$10)/'SERVIÇOS EXECUTADOS'!$F207*100))</f>
        <v>0</v>
      </c>
      <c r="EC207" s="62">
        <f>IF('SERVIÇOS EXECUTADOS'!$F207=0,0,(COUNTIF('SERVIÇOS EXECUTADOS'!$I207:$DH207,EC$10)/'SERVIÇOS EXECUTADOS'!$F207*100))</f>
        <v>0</v>
      </c>
      <c r="ED207" s="62">
        <f>IF('SERVIÇOS EXECUTADOS'!$F207=0,0,(COUNTIF('SERVIÇOS EXECUTADOS'!$I207:$DH207,ED$10)/'SERVIÇOS EXECUTADOS'!$F207*100))</f>
        <v>0</v>
      </c>
      <c r="EE207" s="62">
        <f>IF('SERVIÇOS EXECUTADOS'!$F207=0,0,(COUNTIF('SERVIÇOS EXECUTADOS'!$I207:$DH207,EE$10)/'SERVIÇOS EXECUTADOS'!$F207*100))</f>
        <v>0</v>
      </c>
      <c r="EF207" s="62">
        <f>IF('SERVIÇOS EXECUTADOS'!$F207=0,0,(COUNTIF('SERVIÇOS EXECUTADOS'!$I207:$DH207,EF$10)/'SERVIÇOS EXECUTADOS'!$F207*100))</f>
        <v>0</v>
      </c>
      <c r="EG207" s="62">
        <f>IF('SERVIÇOS EXECUTADOS'!$F207=0,0,(COUNTIF('SERVIÇOS EXECUTADOS'!$I207:$DH207,EG$10)/'SERVIÇOS EXECUTADOS'!$F207*100))</f>
        <v>0</v>
      </c>
      <c r="EH207" s="62">
        <f>IF('SERVIÇOS EXECUTADOS'!$F207=0,0,(COUNTIF('SERVIÇOS EXECUTADOS'!$I207:$DH207,EH$10)/'SERVIÇOS EXECUTADOS'!$F207*100))</f>
        <v>0</v>
      </c>
      <c r="EI207" s="62">
        <f>IF('SERVIÇOS EXECUTADOS'!$F207=0,0,(COUNTIF('SERVIÇOS EXECUTADOS'!$I207:$DH207,EI$10)/'SERVIÇOS EXECUTADOS'!$F207*100))</f>
        <v>0</v>
      </c>
      <c r="EJ207" s="62">
        <f>IF('SERVIÇOS EXECUTADOS'!$F207=0,0,(COUNTIF('SERVIÇOS EXECUTADOS'!$I207:$DH207,EJ$10)/'SERVIÇOS EXECUTADOS'!$F207*100))</f>
        <v>0</v>
      </c>
      <c r="EK207" s="62">
        <f>IF('SERVIÇOS EXECUTADOS'!$F207=0,0,(COUNTIF('SERVIÇOS EXECUTADOS'!$I207:$DH207,EK$10)/'SERVIÇOS EXECUTADOS'!$F207*100))</f>
        <v>0</v>
      </c>
      <c r="EL207" s="62">
        <f>IF('SERVIÇOS EXECUTADOS'!$F207=0,0,(COUNTIF('SERVIÇOS EXECUTADOS'!$I207:$DH207,EL$10)/'SERVIÇOS EXECUTADOS'!$F207*100))</f>
        <v>0</v>
      </c>
      <c r="EM207" s="62">
        <f>IF('SERVIÇOS EXECUTADOS'!$F207=0,0,(COUNTIF('SERVIÇOS EXECUTADOS'!$I207:$DH207,EM$10)/'SERVIÇOS EXECUTADOS'!$F207*100))</f>
        <v>0</v>
      </c>
      <c r="EN207" s="62">
        <f>IF('SERVIÇOS EXECUTADOS'!$F207=0,0,(COUNTIF('SERVIÇOS EXECUTADOS'!$I207:$DH207,EN$10)/'SERVIÇOS EXECUTADOS'!$F207*100))</f>
        <v>0</v>
      </c>
      <c r="EO207" s="62">
        <f>IF('SERVIÇOS EXECUTADOS'!$F207=0,0,(COUNTIF('SERVIÇOS EXECUTADOS'!$I207:$DH207,EO$10)/'SERVIÇOS EXECUTADOS'!$F207*100))</f>
        <v>0</v>
      </c>
      <c r="EP207" s="62">
        <f>IF('SERVIÇOS EXECUTADOS'!$F207=0,0,(COUNTIF('SERVIÇOS EXECUTADOS'!$I207:$DH207,EP$10)/'SERVIÇOS EXECUTADOS'!$F207*100))</f>
        <v>0</v>
      </c>
      <c r="EQ207" s="62">
        <f>IF('SERVIÇOS EXECUTADOS'!$F207=0,0,(COUNTIF('SERVIÇOS EXECUTADOS'!$I207:$DH207,EQ$10)/'SERVIÇOS EXECUTADOS'!$F207*100))</f>
        <v>0</v>
      </c>
      <c r="ER207" s="62">
        <f>IF('SERVIÇOS EXECUTADOS'!$F207=0,0,(COUNTIF('SERVIÇOS EXECUTADOS'!$I207:$DH207,ER$10)/'SERVIÇOS EXECUTADOS'!$F207*100))</f>
        <v>0</v>
      </c>
      <c r="ES207" s="62">
        <f>IF('SERVIÇOS EXECUTADOS'!$F207=0,0,(COUNTIF('SERVIÇOS EXECUTADOS'!$I207:$DH207,ES$10)/'SERVIÇOS EXECUTADOS'!$F207*100))</f>
        <v>0</v>
      </c>
      <c r="ET207" s="62">
        <f>IF('SERVIÇOS EXECUTADOS'!$F207=0,0,(COUNTIF('SERVIÇOS EXECUTADOS'!$I207:$DH207,ET$10)/'SERVIÇOS EXECUTADOS'!$F207*100))</f>
        <v>0</v>
      </c>
      <c r="EU207" s="62">
        <f>IF('SERVIÇOS EXECUTADOS'!$F207=0,0,(COUNTIF('SERVIÇOS EXECUTADOS'!$I207:$DH207,EU$10)/'SERVIÇOS EXECUTADOS'!$F207*100))</f>
        <v>0</v>
      </c>
      <c r="EV207" s="62">
        <f>IF('SERVIÇOS EXECUTADOS'!$F207=0,0,(COUNTIF('SERVIÇOS EXECUTADOS'!$I207:$DH207,EV$10)/'SERVIÇOS EXECUTADOS'!$F207*100))</f>
        <v>0</v>
      </c>
      <c r="EW207" s="62">
        <f>IF('SERVIÇOS EXECUTADOS'!$F207=0,0,(COUNTIF('SERVIÇOS EXECUTADOS'!$I207:$DH207,EW$10)/'SERVIÇOS EXECUTADOS'!$F207*100))</f>
        <v>0</v>
      </c>
    </row>
    <row r="208" spans="1:153" ht="12" customHeight="1" outlineLevel="2">
      <c r="A208" s="1"/>
      <c r="B208" s="197" t="s">
        <v>342</v>
      </c>
      <c r="C208" s="196"/>
      <c r="D208" s="486"/>
      <c r="E208" s="192">
        <f t="shared" si="84"/>
        <v>0</v>
      </c>
      <c r="F208" s="489"/>
      <c r="G208" s="271" t="s">
        <v>147</v>
      </c>
      <c r="H208" s="131">
        <f t="shared" si="68"/>
        <v>0</v>
      </c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59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  <c r="BN208" s="63"/>
      <c r="BO208" s="63"/>
      <c r="BP208" s="63"/>
      <c r="BQ208" s="63"/>
      <c r="BR208" s="63"/>
      <c r="BS208" s="63"/>
      <c r="BT208" s="63"/>
      <c r="BU208" s="63"/>
      <c r="BV208" s="63"/>
      <c r="BW208" s="63"/>
      <c r="BX208" s="63"/>
      <c r="BY208" s="63"/>
      <c r="BZ208" s="63"/>
      <c r="CA208" s="63"/>
      <c r="CB208" s="63"/>
      <c r="CC208" s="63"/>
      <c r="CD208" s="63"/>
      <c r="CE208" s="63"/>
      <c r="CF208" s="63"/>
      <c r="CG208" s="63"/>
      <c r="CH208" s="63"/>
      <c r="CI208" s="63"/>
      <c r="CJ208" s="63"/>
      <c r="CK208" s="63"/>
      <c r="CL208" s="63"/>
      <c r="CM208" s="63"/>
      <c r="CN208" s="63"/>
      <c r="CO208" s="63"/>
      <c r="CP208" s="63"/>
      <c r="CQ208" s="63"/>
      <c r="CR208" s="63"/>
      <c r="CS208" s="63"/>
      <c r="CT208" s="63"/>
      <c r="CU208" s="63"/>
      <c r="CV208" s="63"/>
      <c r="CW208" s="63"/>
      <c r="CX208" s="63"/>
      <c r="CY208" s="63"/>
      <c r="CZ208" s="63"/>
      <c r="DA208" s="63"/>
      <c r="DB208" s="63"/>
      <c r="DC208" s="63"/>
      <c r="DD208" s="63"/>
      <c r="DE208" s="63"/>
      <c r="DF208" s="63"/>
      <c r="DG208" s="63"/>
      <c r="DH208" s="63"/>
      <c r="DI208" s="60">
        <f t="shared" si="79"/>
        <v>0</v>
      </c>
      <c r="DJ208" s="61">
        <f t="shared" si="80"/>
        <v>0</v>
      </c>
      <c r="DK208" s="61">
        <f t="shared" si="81"/>
        <v>0</v>
      </c>
      <c r="DL208" s="62">
        <f t="shared" si="82"/>
        <v>0</v>
      </c>
      <c r="DM208" s="62">
        <f t="shared" ref="DM208:DM271" si="86">IF(F208=0,0,+(DK208/F208)*100)</f>
        <v>0</v>
      </c>
      <c r="DN208" s="64" t="str">
        <f t="shared" si="83"/>
        <v/>
      </c>
      <c r="DO208" s="252" t="b">
        <f t="shared" si="85"/>
        <v>0</v>
      </c>
      <c r="DP208" s="188"/>
      <c r="DS208" s="62">
        <f>IF('SERVIÇOS EXECUTADOS'!$F208=0,0,(COUNTIF('SERVIÇOS EXECUTADOS'!$I208:$DH208,DS$10)/'SERVIÇOS EXECUTADOS'!$F208*100))</f>
        <v>0</v>
      </c>
      <c r="DT208" s="62">
        <f>IF('SERVIÇOS EXECUTADOS'!$F208=0,0,(COUNTIF('SERVIÇOS EXECUTADOS'!$I208:$DH208,DT$10)/'SERVIÇOS EXECUTADOS'!$F208*100))</f>
        <v>0</v>
      </c>
      <c r="DU208" s="62">
        <f>IF('SERVIÇOS EXECUTADOS'!$F208=0,0,(COUNTIF('SERVIÇOS EXECUTADOS'!$I208:$DH208,DU$10)/'SERVIÇOS EXECUTADOS'!$F208*100))</f>
        <v>0</v>
      </c>
      <c r="DV208" s="62">
        <f>IF('SERVIÇOS EXECUTADOS'!$F208=0,0,(COUNTIF('SERVIÇOS EXECUTADOS'!$I208:$DH208,DV$10)/'SERVIÇOS EXECUTADOS'!$F208*100))</f>
        <v>0</v>
      </c>
      <c r="DW208" s="62">
        <f>IF('SERVIÇOS EXECUTADOS'!$F208=0,0,(COUNTIF('SERVIÇOS EXECUTADOS'!$I208:$DH208,DW$10)/'SERVIÇOS EXECUTADOS'!$F208*100))</f>
        <v>0</v>
      </c>
      <c r="DX208" s="62">
        <f>IF('SERVIÇOS EXECUTADOS'!$F208=0,0,(COUNTIF('SERVIÇOS EXECUTADOS'!$I208:$DH208,DX$10)/'SERVIÇOS EXECUTADOS'!$F208*100))</f>
        <v>0</v>
      </c>
      <c r="DY208" s="62">
        <f>IF('SERVIÇOS EXECUTADOS'!$F208=0,0,(COUNTIF('SERVIÇOS EXECUTADOS'!$I208:$DH208,DY$10)/'SERVIÇOS EXECUTADOS'!$F208*100))</f>
        <v>0</v>
      </c>
      <c r="DZ208" s="62">
        <f>IF('SERVIÇOS EXECUTADOS'!$F208=0,0,(COUNTIF('SERVIÇOS EXECUTADOS'!$I208:$DH208,DZ$10)/'SERVIÇOS EXECUTADOS'!$F208*100))</f>
        <v>0</v>
      </c>
      <c r="EA208" s="62">
        <f>IF('SERVIÇOS EXECUTADOS'!$F208=0,0,(COUNTIF('SERVIÇOS EXECUTADOS'!$I208:$DH208,EA$10)/'SERVIÇOS EXECUTADOS'!$F208*100))</f>
        <v>0</v>
      </c>
      <c r="EB208" s="62">
        <f>IF('SERVIÇOS EXECUTADOS'!$F208=0,0,(COUNTIF('SERVIÇOS EXECUTADOS'!$I208:$DH208,EB$10)/'SERVIÇOS EXECUTADOS'!$F208*100))</f>
        <v>0</v>
      </c>
      <c r="EC208" s="62">
        <f>IF('SERVIÇOS EXECUTADOS'!$F208=0,0,(COUNTIF('SERVIÇOS EXECUTADOS'!$I208:$DH208,EC$10)/'SERVIÇOS EXECUTADOS'!$F208*100))</f>
        <v>0</v>
      </c>
      <c r="ED208" s="62">
        <f>IF('SERVIÇOS EXECUTADOS'!$F208=0,0,(COUNTIF('SERVIÇOS EXECUTADOS'!$I208:$DH208,ED$10)/'SERVIÇOS EXECUTADOS'!$F208*100))</f>
        <v>0</v>
      </c>
      <c r="EE208" s="62">
        <f>IF('SERVIÇOS EXECUTADOS'!$F208=0,0,(COUNTIF('SERVIÇOS EXECUTADOS'!$I208:$DH208,EE$10)/'SERVIÇOS EXECUTADOS'!$F208*100))</f>
        <v>0</v>
      </c>
      <c r="EF208" s="62">
        <f>IF('SERVIÇOS EXECUTADOS'!$F208=0,0,(COUNTIF('SERVIÇOS EXECUTADOS'!$I208:$DH208,EF$10)/'SERVIÇOS EXECUTADOS'!$F208*100))</f>
        <v>0</v>
      </c>
      <c r="EG208" s="62">
        <f>IF('SERVIÇOS EXECUTADOS'!$F208=0,0,(COUNTIF('SERVIÇOS EXECUTADOS'!$I208:$DH208,EG$10)/'SERVIÇOS EXECUTADOS'!$F208*100))</f>
        <v>0</v>
      </c>
      <c r="EH208" s="62">
        <f>IF('SERVIÇOS EXECUTADOS'!$F208=0,0,(COUNTIF('SERVIÇOS EXECUTADOS'!$I208:$DH208,EH$10)/'SERVIÇOS EXECUTADOS'!$F208*100))</f>
        <v>0</v>
      </c>
      <c r="EI208" s="62">
        <f>IF('SERVIÇOS EXECUTADOS'!$F208=0,0,(COUNTIF('SERVIÇOS EXECUTADOS'!$I208:$DH208,EI$10)/'SERVIÇOS EXECUTADOS'!$F208*100))</f>
        <v>0</v>
      </c>
      <c r="EJ208" s="62">
        <f>IF('SERVIÇOS EXECUTADOS'!$F208=0,0,(COUNTIF('SERVIÇOS EXECUTADOS'!$I208:$DH208,EJ$10)/'SERVIÇOS EXECUTADOS'!$F208*100))</f>
        <v>0</v>
      </c>
      <c r="EK208" s="62">
        <f>IF('SERVIÇOS EXECUTADOS'!$F208=0,0,(COUNTIF('SERVIÇOS EXECUTADOS'!$I208:$DH208,EK$10)/'SERVIÇOS EXECUTADOS'!$F208*100))</f>
        <v>0</v>
      </c>
      <c r="EL208" s="62">
        <f>IF('SERVIÇOS EXECUTADOS'!$F208=0,0,(COUNTIF('SERVIÇOS EXECUTADOS'!$I208:$DH208,EL$10)/'SERVIÇOS EXECUTADOS'!$F208*100))</f>
        <v>0</v>
      </c>
      <c r="EM208" s="62">
        <f>IF('SERVIÇOS EXECUTADOS'!$F208=0,0,(COUNTIF('SERVIÇOS EXECUTADOS'!$I208:$DH208,EM$10)/'SERVIÇOS EXECUTADOS'!$F208*100))</f>
        <v>0</v>
      </c>
      <c r="EN208" s="62">
        <f>IF('SERVIÇOS EXECUTADOS'!$F208=0,0,(COUNTIF('SERVIÇOS EXECUTADOS'!$I208:$DH208,EN$10)/'SERVIÇOS EXECUTADOS'!$F208*100))</f>
        <v>0</v>
      </c>
      <c r="EO208" s="62">
        <f>IF('SERVIÇOS EXECUTADOS'!$F208=0,0,(COUNTIF('SERVIÇOS EXECUTADOS'!$I208:$DH208,EO$10)/'SERVIÇOS EXECUTADOS'!$F208*100))</f>
        <v>0</v>
      </c>
      <c r="EP208" s="62">
        <f>IF('SERVIÇOS EXECUTADOS'!$F208=0,0,(COUNTIF('SERVIÇOS EXECUTADOS'!$I208:$DH208,EP$10)/'SERVIÇOS EXECUTADOS'!$F208*100))</f>
        <v>0</v>
      </c>
      <c r="EQ208" s="62">
        <f>IF('SERVIÇOS EXECUTADOS'!$F208=0,0,(COUNTIF('SERVIÇOS EXECUTADOS'!$I208:$DH208,EQ$10)/'SERVIÇOS EXECUTADOS'!$F208*100))</f>
        <v>0</v>
      </c>
      <c r="ER208" s="62">
        <f>IF('SERVIÇOS EXECUTADOS'!$F208=0,0,(COUNTIF('SERVIÇOS EXECUTADOS'!$I208:$DH208,ER$10)/'SERVIÇOS EXECUTADOS'!$F208*100))</f>
        <v>0</v>
      </c>
      <c r="ES208" s="62">
        <f>IF('SERVIÇOS EXECUTADOS'!$F208=0,0,(COUNTIF('SERVIÇOS EXECUTADOS'!$I208:$DH208,ES$10)/'SERVIÇOS EXECUTADOS'!$F208*100))</f>
        <v>0</v>
      </c>
      <c r="ET208" s="62">
        <f>IF('SERVIÇOS EXECUTADOS'!$F208=0,0,(COUNTIF('SERVIÇOS EXECUTADOS'!$I208:$DH208,ET$10)/'SERVIÇOS EXECUTADOS'!$F208*100))</f>
        <v>0</v>
      </c>
      <c r="EU208" s="62">
        <f>IF('SERVIÇOS EXECUTADOS'!$F208=0,0,(COUNTIF('SERVIÇOS EXECUTADOS'!$I208:$DH208,EU$10)/'SERVIÇOS EXECUTADOS'!$F208*100))</f>
        <v>0</v>
      </c>
      <c r="EV208" s="62">
        <f>IF('SERVIÇOS EXECUTADOS'!$F208=0,0,(COUNTIF('SERVIÇOS EXECUTADOS'!$I208:$DH208,EV$10)/'SERVIÇOS EXECUTADOS'!$F208*100))</f>
        <v>0</v>
      </c>
      <c r="EW208" s="62">
        <f>IF('SERVIÇOS EXECUTADOS'!$F208=0,0,(COUNTIF('SERVIÇOS EXECUTADOS'!$I208:$DH208,EW$10)/'SERVIÇOS EXECUTADOS'!$F208*100))</f>
        <v>0</v>
      </c>
    </row>
    <row r="209" spans="1:153" ht="12" customHeight="1" outlineLevel="2">
      <c r="A209" s="1"/>
      <c r="B209" s="197" t="s">
        <v>343</v>
      </c>
      <c r="C209" s="196"/>
      <c r="D209" s="486"/>
      <c r="E209" s="192">
        <f t="shared" si="84"/>
        <v>0</v>
      </c>
      <c r="F209" s="489"/>
      <c r="G209" s="271" t="s">
        <v>147</v>
      </c>
      <c r="H209" s="131">
        <f t="shared" ref="H209:H272" si="87">DM209</f>
        <v>0</v>
      </c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3"/>
      <c r="BH209" s="63"/>
      <c r="BI209" s="63"/>
      <c r="BJ209" s="63"/>
      <c r="BK209" s="63"/>
      <c r="BL209" s="63"/>
      <c r="BM209" s="63"/>
      <c r="BN209" s="63"/>
      <c r="BO209" s="63"/>
      <c r="BP209" s="63"/>
      <c r="BQ209" s="63"/>
      <c r="BR209" s="63"/>
      <c r="BS209" s="63"/>
      <c r="BT209" s="63"/>
      <c r="BU209" s="63"/>
      <c r="BV209" s="63"/>
      <c r="BW209" s="63"/>
      <c r="BX209" s="63"/>
      <c r="BY209" s="63"/>
      <c r="BZ209" s="63"/>
      <c r="CA209" s="63"/>
      <c r="CB209" s="63"/>
      <c r="CC209" s="63"/>
      <c r="CD209" s="63"/>
      <c r="CE209" s="63"/>
      <c r="CF209" s="63"/>
      <c r="CG209" s="63"/>
      <c r="CH209" s="63"/>
      <c r="CI209" s="63"/>
      <c r="CJ209" s="63"/>
      <c r="CK209" s="63"/>
      <c r="CL209" s="63"/>
      <c r="CM209" s="63"/>
      <c r="CN209" s="63"/>
      <c r="CO209" s="63"/>
      <c r="CP209" s="63"/>
      <c r="CQ209" s="63"/>
      <c r="CR209" s="63"/>
      <c r="CS209" s="63"/>
      <c r="CT209" s="63"/>
      <c r="CU209" s="63"/>
      <c r="CV209" s="63"/>
      <c r="CW209" s="63"/>
      <c r="CX209" s="63"/>
      <c r="CY209" s="63"/>
      <c r="CZ209" s="63"/>
      <c r="DA209" s="63"/>
      <c r="DB209" s="63"/>
      <c r="DC209" s="63"/>
      <c r="DD209" s="63"/>
      <c r="DE209" s="63"/>
      <c r="DF209" s="63"/>
      <c r="DG209" s="63"/>
      <c r="DH209" s="63"/>
      <c r="DI209" s="60">
        <f t="shared" si="79"/>
        <v>0</v>
      </c>
      <c r="DJ209" s="61">
        <f t="shared" si="80"/>
        <v>0</v>
      </c>
      <c r="DK209" s="61">
        <f t="shared" si="81"/>
        <v>0</v>
      </c>
      <c r="DL209" s="62">
        <f t="shared" si="82"/>
        <v>0</v>
      </c>
      <c r="DM209" s="62">
        <f t="shared" si="86"/>
        <v>0</v>
      </c>
      <c r="DN209" s="64" t="str">
        <f t="shared" si="83"/>
        <v/>
      </c>
      <c r="DO209" s="252" t="b">
        <f t="shared" si="85"/>
        <v>0</v>
      </c>
      <c r="DP209" s="188"/>
      <c r="DS209" s="62">
        <f>IF('SERVIÇOS EXECUTADOS'!$F209=0,0,(COUNTIF('SERVIÇOS EXECUTADOS'!$I209:$DH209,DS$10)/'SERVIÇOS EXECUTADOS'!$F209*100))</f>
        <v>0</v>
      </c>
      <c r="DT209" s="62">
        <f>IF('SERVIÇOS EXECUTADOS'!$F209=0,0,(COUNTIF('SERVIÇOS EXECUTADOS'!$I209:$DH209,DT$10)/'SERVIÇOS EXECUTADOS'!$F209*100))</f>
        <v>0</v>
      </c>
      <c r="DU209" s="62">
        <f>IF('SERVIÇOS EXECUTADOS'!$F209=0,0,(COUNTIF('SERVIÇOS EXECUTADOS'!$I209:$DH209,DU$10)/'SERVIÇOS EXECUTADOS'!$F209*100))</f>
        <v>0</v>
      </c>
      <c r="DV209" s="62">
        <f>IF('SERVIÇOS EXECUTADOS'!$F209=0,0,(COUNTIF('SERVIÇOS EXECUTADOS'!$I209:$DH209,DV$10)/'SERVIÇOS EXECUTADOS'!$F209*100))</f>
        <v>0</v>
      </c>
      <c r="DW209" s="62">
        <f>IF('SERVIÇOS EXECUTADOS'!$F209=0,0,(COUNTIF('SERVIÇOS EXECUTADOS'!$I209:$DH209,DW$10)/'SERVIÇOS EXECUTADOS'!$F209*100))</f>
        <v>0</v>
      </c>
      <c r="DX209" s="62">
        <f>IF('SERVIÇOS EXECUTADOS'!$F209=0,0,(COUNTIF('SERVIÇOS EXECUTADOS'!$I209:$DH209,DX$10)/'SERVIÇOS EXECUTADOS'!$F209*100))</f>
        <v>0</v>
      </c>
      <c r="DY209" s="62">
        <f>IF('SERVIÇOS EXECUTADOS'!$F209=0,0,(COUNTIF('SERVIÇOS EXECUTADOS'!$I209:$DH209,DY$10)/'SERVIÇOS EXECUTADOS'!$F209*100))</f>
        <v>0</v>
      </c>
      <c r="DZ209" s="62">
        <f>IF('SERVIÇOS EXECUTADOS'!$F209=0,0,(COUNTIF('SERVIÇOS EXECUTADOS'!$I209:$DH209,DZ$10)/'SERVIÇOS EXECUTADOS'!$F209*100))</f>
        <v>0</v>
      </c>
      <c r="EA209" s="62">
        <f>IF('SERVIÇOS EXECUTADOS'!$F209=0,0,(COUNTIF('SERVIÇOS EXECUTADOS'!$I209:$DH209,EA$10)/'SERVIÇOS EXECUTADOS'!$F209*100))</f>
        <v>0</v>
      </c>
      <c r="EB209" s="62">
        <f>IF('SERVIÇOS EXECUTADOS'!$F209=0,0,(COUNTIF('SERVIÇOS EXECUTADOS'!$I209:$DH209,EB$10)/'SERVIÇOS EXECUTADOS'!$F209*100))</f>
        <v>0</v>
      </c>
      <c r="EC209" s="62">
        <f>IF('SERVIÇOS EXECUTADOS'!$F209=0,0,(COUNTIF('SERVIÇOS EXECUTADOS'!$I209:$DH209,EC$10)/'SERVIÇOS EXECUTADOS'!$F209*100))</f>
        <v>0</v>
      </c>
      <c r="ED209" s="62">
        <f>IF('SERVIÇOS EXECUTADOS'!$F209=0,0,(COUNTIF('SERVIÇOS EXECUTADOS'!$I209:$DH209,ED$10)/'SERVIÇOS EXECUTADOS'!$F209*100))</f>
        <v>0</v>
      </c>
      <c r="EE209" s="62">
        <f>IF('SERVIÇOS EXECUTADOS'!$F209=0,0,(COUNTIF('SERVIÇOS EXECUTADOS'!$I209:$DH209,EE$10)/'SERVIÇOS EXECUTADOS'!$F209*100))</f>
        <v>0</v>
      </c>
      <c r="EF209" s="62">
        <f>IF('SERVIÇOS EXECUTADOS'!$F209=0,0,(COUNTIF('SERVIÇOS EXECUTADOS'!$I209:$DH209,EF$10)/'SERVIÇOS EXECUTADOS'!$F209*100))</f>
        <v>0</v>
      </c>
      <c r="EG209" s="62">
        <f>IF('SERVIÇOS EXECUTADOS'!$F209=0,0,(COUNTIF('SERVIÇOS EXECUTADOS'!$I209:$DH209,EG$10)/'SERVIÇOS EXECUTADOS'!$F209*100))</f>
        <v>0</v>
      </c>
      <c r="EH209" s="62">
        <f>IF('SERVIÇOS EXECUTADOS'!$F209=0,0,(COUNTIF('SERVIÇOS EXECUTADOS'!$I209:$DH209,EH$10)/'SERVIÇOS EXECUTADOS'!$F209*100))</f>
        <v>0</v>
      </c>
      <c r="EI209" s="62">
        <f>IF('SERVIÇOS EXECUTADOS'!$F209=0,0,(COUNTIF('SERVIÇOS EXECUTADOS'!$I209:$DH209,EI$10)/'SERVIÇOS EXECUTADOS'!$F209*100))</f>
        <v>0</v>
      </c>
      <c r="EJ209" s="62">
        <f>IF('SERVIÇOS EXECUTADOS'!$F209=0,0,(COUNTIF('SERVIÇOS EXECUTADOS'!$I209:$DH209,EJ$10)/'SERVIÇOS EXECUTADOS'!$F209*100))</f>
        <v>0</v>
      </c>
      <c r="EK209" s="62">
        <f>IF('SERVIÇOS EXECUTADOS'!$F209=0,0,(COUNTIF('SERVIÇOS EXECUTADOS'!$I209:$DH209,EK$10)/'SERVIÇOS EXECUTADOS'!$F209*100))</f>
        <v>0</v>
      </c>
      <c r="EL209" s="62">
        <f>IF('SERVIÇOS EXECUTADOS'!$F209=0,0,(COUNTIF('SERVIÇOS EXECUTADOS'!$I209:$DH209,EL$10)/'SERVIÇOS EXECUTADOS'!$F209*100))</f>
        <v>0</v>
      </c>
      <c r="EM209" s="62">
        <f>IF('SERVIÇOS EXECUTADOS'!$F209=0,0,(COUNTIF('SERVIÇOS EXECUTADOS'!$I209:$DH209,EM$10)/'SERVIÇOS EXECUTADOS'!$F209*100))</f>
        <v>0</v>
      </c>
      <c r="EN209" s="62">
        <f>IF('SERVIÇOS EXECUTADOS'!$F209=0,0,(COUNTIF('SERVIÇOS EXECUTADOS'!$I209:$DH209,EN$10)/'SERVIÇOS EXECUTADOS'!$F209*100))</f>
        <v>0</v>
      </c>
      <c r="EO209" s="62">
        <f>IF('SERVIÇOS EXECUTADOS'!$F209=0,0,(COUNTIF('SERVIÇOS EXECUTADOS'!$I209:$DH209,EO$10)/'SERVIÇOS EXECUTADOS'!$F209*100))</f>
        <v>0</v>
      </c>
      <c r="EP209" s="62">
        <f>IF('SERVIÇOS EXECUTADOS'!$F209=0,0,(COUNTIF('SERVIÇOS EXECUTADOS'!$I209:$DH209,EP$10)/'SERVIÇOS EXECUTADOS'!$F209*100))</f>
        <v>0</v>
      </c>
      <c r="EQ209" s="62">
        <f>IF('SERVIÇOS EXECUTADOS'!$F209=0,0,(COUNTIF('SERVIÇOS EXECUTADOS'!$I209:$DH209,EQ$10)/'SERVIÇOS EXECUTADOS'!$F209*100))</f>
        <v>0</v>
      </c>
      <c r="ER209" s="62">
        <f>IF('SERVIÇOS EXECUTADOS'!$F209=0,0,(COUNTIF('SERVIÇOS EXECUTADOS'!$I209:$DH209,ER$10)/'SERVIÇOS EXECUTADOS'!$F209*100))</f>
        <v>0</v>
      </c>
      <c r="ES209" s="62">
        <f>IF('SERVIÇOS EXECUTADOS'!$F209=0,0,(COUNTIF('SERVIÇOS EXECUTADOS'!$I209:$DH209,ES$10)/'SERVIÇOS EXECUTADOS'!$F209*100))</f>
        <v>0</v>
      </c>
      <c r="ET209" s="62">
        <f>IF('SERVIÇOS EXECUTADOS'!$F209=0,0,(COUNTIF('SERVIÇOS EXECUTADOS'!$I209:$DH209,ET$10)/'SERVIÇOS EXECUTADOS'!$F209*100))</f>
        <v>0</v>
      </c>
      <c r="EU209" s="62">
        <f>IF('SERVIÇOS EXECUTADOS'!$F209=0,0,(COUNTIF('SERVIÇOS EXECUTADOS'!$I209:$DH209,EU$10)/'SERVIÇOS EXECUTADOS'!$F209*100))</f>
        <v>0</v>
      </c>
      <c r="EV209" s="62">
        <f>IF('SERVIÇOS EXECUTADOS'!$F209=0,0,(COUNTIF('SERVIÇOS EXECUTADOS'!$I209:$DH209,EV$10)/'SERVIÇOS EXECUTADOS'!$F209*100))</f>
        <v>0</v>
      </c>
      <c r="EW209" s="62">
        <f>IF('SERVIÇOS EXECUTADOS'!$F209=0,0,(COUNTIF('SERVIÇOS EXECUTADOS'!$I209:$DH209,EW$10)/'SERVIÇOS EXECUTADOS'!$F209*100))</f>
        <v>0</v>
      </c>
    </row>
    <row r="210" spans="1:153" ht="12" customHeight="1" outlineLevel="2">
      <c r="A210" s="1"/>
      <c r="B210" s="197" t="s">
        <v>344</v>
      </c>
      <c r="C210" s="196"/>
      <c r="D210" s="486"/>
      <c r="E210" s="192">
        <f t="shared" si="84"/>
        <v>0</v>
      </c>
      <c r="F210" s="489"/>
      <c r="G210" s="271" t="s">
        <v>147</v>
      </c>
      <c r="H210" s="131">
        <f t="shared" si="87"/>
        <v>0</v>
      </c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63"/>
      <c r="AV210" s="63"/>
      <c r="AW210" s="63"/>
      <c r="AX210" s="63"/>
      <c r="AY210" s="63"/>
      <c r="AZ210" s="63"/>
      <c r="BA210" s="63"/>
      <c r="BB210" s="63"/>
      <c r="BC210" s="63"/>
      <c r="BD210" s="63"/>
      <c r="BE210" s="63"/>
      <c r="BF210" s="63"/>
      <c r="BG210" s="63"/>
      <c r="BH210" s="63"/>
      <c r="BI210" s="63"/>
      <c r="BJ210" s="63"/>
      <c r="BK210" s="63"/>
      <c r="BL210" s="63"/>
      <c r="BM210" s="63"/>
      <c r="BN210" s="63"/>
      <c r="BO210" s="63"/>
      <c r="BP210" s="63"/>
      <c r="BQ210" s="63"/>
      <c r="BR210" s="63"/>
      <c r="BS210" s="63"/>
      <c r="BT210" s="63"/>
      <c r="BU210" s="63"/>
      <c r="BV210" s="63"/>
      <c r="BW210" s="63"/>
      <c r="BX210" s="63"/>
      <c r="BY210" s="63"/>
      <c r="BZ210" s="63"/>
      <c r="CA210" s="63"/>
      <c r="CB210" s="63"/>
      <c r="CC210" s="63"/>
      <c r="CD210" s="63"/>
      <c r="CE210" s="63"/>
      <c r="CF210" s="63"/>
      <c r="CG210" s="63"/>
      <c r="CH210" s="63"/>
      <c r="CI210" s="63"/>
      <c r="CJ210" s="63"/>
      <c r="CK210" s="63"/>
      <c r="CL210" s="63"/>
      <c r="CM210" s="63"/>
      <c r="CN210" s="63"/>
      <c r="CO210" s="63"/>
      <c r="CP210" s="63"/>
      <c r="CQ210" s="63"/>
      <c r="CR210" s="63"/>
      <c r="CS210" s="63"/>
      <c r="CT210" s="63"/>
      <c r="CU210" s="63"/>
      <c r="CV210" s="63"/>
      <c r="CW210" s="63"/>
      <c r="CX210" s="63"/>
      <c r="CY210" s="63"/>
      <c r="CZ210" s="63"/>
      <c r="DA210" s="63"/>
      <c r="DB210" s="63"/>
      <c r="DC210" s="63"/>
      <c r="DD210" s="63"/>
      <c r="DE210" s="63"/>
      <c r="DF210" s="63"/>
      <c r="DG210" s="63"/>
      <c r="DH210" s="63"/>
      <c r="DI210" s="60">
        <f t="shared" si="79"/>
        <v>0</v>
      </c>
      <c r="DJ210" s="61">
        <f t="shared" si="80"/>
        <v>0</v>
      </c>
      <c r="DK210" s="61">
        <f t="shared" si="81"/>
        <v>0</v>
      </c>
      <c r="DL210" s="62">
        <f t="shared" si="82"/>
        <v>0</v>
      </c>
      <c r="DM210" s="62">
        <f t="shared" si="86"/>
        <v>0</v>
      </c>
      <c r="DN210" s="64" t="str">
        <f t="shared" si="83"/>
        <v/>
      </c>
      <c r="DO210" s="252" t="b">
        <f t="shared" si="85"/>
        <v>0</v>
      </c>
      <c r="DP210" s="188"/>
      <c r="DS210" s="62">
        <f>IF('SERVIÇOS EXECUTADOS'!$F210=0,0,(COUNTIF('SERVIÇOS EXECUTADOS'!$I210:$DH210,DS$10)/'SERVIÇOS EXECUTADOS'!$F210*100))</f>
        <v>0</v>
      </c>
      <c r="DT210" s="62">
        <f>IF('SERVIÇOS EXECUTADOS'!$F210=0,0,(COUNTIF('SERVIÇOS EXECUTADOS'!$I210:$DH210,DT$10)/'SERVIÇOS EXECUTADOS'!$F210*100))</f>
        <v>0</v>
      </c>
      <c r="DU210" s="62">
        <f>IF('SERVIÇOS EXECUTADOS'!$F210=0,0,(COUNTIF('SERVIÇOS EXECUTADOS'!$I210:$DH210,DU$10)/'SERVIÇOS EXECUTADOS'!$F210*100))</f>
        <v>0</v>
      </c>
      <c r="DV210" s="62">
        <f>IF('SERVIÇOS EXECUTADOS'!$F210=0,0,(COUNTIF('SERVIÇOS EXECUTADOS'!$I210:$DH210,DV$10)/'SERVIÇOS EXECUTADOS'!$F210*100))</f>
        <v>0</v>
      </c>
      <c r="DW210" s="62">
        <f>IF('SERVIÇOS EXECUTADOS'!$F210=0,0,(COUNTIF('SERVIÇOS EXECUTADOS'!$I210:$DH210,DW$10)/'SERVIÇOS EXECUTADOS'!$F210*100))</f>
        <v>0</v>
      </c>
      <c r="DX210" s="62">
        <f>IF('SERVIÇOS EXECUTADOS'!$F210=0,0,(COUNTIF('SERVIÇOS EXECUTADOS'!$I210:$DH210,DX$10)/'SERVIÇOS EXECUTADOS'!$F210*100))</f>
        <v>0</v>
      </c>
      <c r="DY210" s="62">
        <f>IF('SERVIÇOS EXECUTADOS'!$F210=0,0,(COUNTIF('SERVIÇOS EXECUTADOS'!$I210:$DH210,DY$10)/'SERVIÇOS EXECUTADOS'!$F210*100))</f>
        <v>0</v>
      </c>
      <c r="DZ210" s="62">
        <f>IF('SERVIÇOS EXECUTADOS'!$F210=0,0,(COUNTIF('SERVIÇOS EXECUTADOS'!$I210:$DH210,DZ$10)/'SERVIÇOS EXECUTADOS'!$F210*100))</f>
        <v>0</v>
      </c>
      <c r="EA210" s="62">
        <f>IF('SERVIÇOS EXECUTADOS'!$F210=0,0,(COUNTIF('SERVIÇOS EXECUTADOS'!$I210:$DH210,EA$10)/'SERVIÇOS EXECUTADOS'!$F210*100))</f>
        <v>0</v>
      </c>
      <c r="EB210" s="62">
        <f>IF('SERVIÇOS EXECUTADOS'!$F210=0,0,(COUNTIF('SERVIÇOS EXECUTADOS'!$I210:$DH210,EB$10)/'SERVIÇOS EXECUTADOS'!$F210*100))</f>
        <v>0</v>
      </c>
      <c r="EC210" s="62">
        <f>IF('SERVIÇOS EXECUTADOS'!$F210=0,0,(COUNTIF('SERVIÇOS EXECUTADOS'!$I210:$DH210,EC$10)/'SERVIÇOS EXECUTADOS'!$F210*100))</f>
        <v>0</v>
      </c>
      <c r="ED210" s="62">
        <f>IF('SERVIÇOS EXECUTADOS'!$F210=0,0,(COUNTIF('SERVIÇOS EXECUTADOS'!$I210:$DH210,ED$10)/'SERVIÇOS EXECUTADOS'!$F210*100))</f>
        <v>0</v>
      </c>
      <c r="EE210" s="62">
        <f>IF('SERVIÇOS EXECUTADOS'!$F210=0,0,(COUNTIF('SERVIÇOS EXECUTADOS'!$I210:$DH210,EE$10)/'SERVIÇOS EXECUTADOS'!$F210*100))</f>
        <v>0</v>
      </c>
      <c r="EF210" s="62">
        <f>IF('SERVIÇOS EXECUTADOS'!$F210=0,0,(COUNTIF('SERVIÇOS EXECUTADOS'!$I210:$DH210,EF$10)/'SERVIÇOS EXECUTADOS'!$F210*100))</f>
        <v>0</v>
      </c>
      <c r="EG210" s="62">
        <f>IF('SERVIÇOS EXECUTADOS'!$F210=0,0,(COUNTIF('SERVIÇOS EXECUTADOS'!$I210:$DH210,EG$10)/'SERVIÇOS EXECUTADOS'!$F210*100))</f>
        <v>0</v>
      </c>
      <c r="EH210" s="62">
        <f>IF('SERVIÇOS EXECUTADOS'!$F210=0,0,(COUNTIF('SERVIÇOS EXECUTADOS'!$I210:$DH210,EH$10)/'SERVIÇOS EXECUTADOS'!$F210*100))</f>
        <v>0</v>
      </c>
      <c r="EI210" s="62">
        <f>IF('SERVIÇOS EXECUTADOS'!$F210=0,0,(COUNTIF('SERVIÇOS EXECUTADOS'!$I210:$DH210,EI$10)/'SERVIÇOS EXECUTADOS'!$F210*100))</f>
        <v>0</v>
      </c>
      <c r="EJ210" s="62">
        <f>IF('SERVIÇOS EXECUTADOS'!$F210=0,0,(COUNTIF('SERVIÇOS EXECUTADOS'!$I210:$DH210,EJ$10)/'SERVIÇOS EXECUTADOS'!$F210*100))</f>
        <v>0</v>
      </c>
      <c r="EK210" s="62">
        <f>IF('SERVIÇOS EXECUTADOS'!$F210=0,0,(COUNTIF('SERVIÇOS EXECUTADOS'!$I210:$DH210,EK$10)/'SERVIÇOS EXECUTADOS'!$F210*100))</f>
        <v>0</v>
      </c>
      <c r="EL210" s="62">
        <f>IF('SERVIÇOS EXECUTADOS'!$F210=0,0,(COUNTIF('SERVIÇOS EXECUTADOS'!$I210:$DH210,EL$10)/'SERVIÇOS EXECUTADOS'!$F210*100))</f>
        <v>0</v>
      </c>
      <c r="EM210" s="62">
        <f>IF('SERVIÇOS EXECUTADOS'!$F210=0,0,(COUNTIF('SERVIÇOS EXECUTADOS'!$I210:$DH210,EM$10)/'SERVIÇOS EXECUTADOS'!$F210*100))</f>
        <v>0</v>
      </c>
      <c r="EN210" s="62">
        <f>IF('SERVIÇOS EXECUTADOS'!$F210=0,0,(COUNTIF('SERVIÇOS EXECUTADOS'!$I210:$DH210,EN$10)/'SERVIÇOS EXECUTADOS'!$F210*100))</f>
        <v>0</v>
      </c>
      <c r="EO210" s="62">
        <f>IF('SERVIÇOS EXECUTADOS'!$F210=0,0,(COUNTIF('SERVIÇOS EXECUTADOS'!$I210:$DH210,EO$10)/'SERVIÇOS EXECUTADOS'!$F210*100))</f>
        <v>0</v>
      </c>
      <c r="EP210" s="62">
        <f>IF('SERVIÇOS EXECUTADOS'!$F210=0,0,(COUNTIF('SERVIÇOS EXECUTADOS'!$I210:$DH210,EP$10)/'SERVIÇOS EXECUTADOS'!$F210*100))</f>
        <v>0</v>
      </c>
      <c r="EQ210" s="62">
        <f>IF('SERVIÇOS EXECUTADOS'!$F210=0,0,(COUNTIF('SERVIÇOS EXECUTADOS'!$I210:$DH210,EQ$10)/'SERVIÇOS EXECUTADOS'!$F210*100))</f>
        <v>0</v>
      </c>
      <c r="ER210" s="62">
        <f>IF('SERVIÇOS EXECUTADOS'!$F210=0,0,(COUNTIF('SERVIÇOS EXECUTADOS'!$I210:$DH210,ER$10)/'SERVIÇOS EXECUTADOS'!$F210*100))</f>
        <v>0</v>
      </c>
      <c r="ES210" s="62">
        <f>IF('SERVIÇOS EXECUTADOS'!$F210=0,0,(COUNTIF('SERVIÇOS EXECUTADOS'!$I210:$DH210,ES$10)/'SERVIÇOS EXECUTADOS'!$F210*100))</f>
        <v>0</v>
      </c>
      <c r="ET210" s="62">
        <f>IF('SERVIÇOS EXECUTADOS'!$F210=0,0,(COUNTIF('SERVIÇOS EXECUTADOS'!$I210:$DH210,ET$10)/'SERVIÇOS EXECUTADOS'!$F210*100))</f>
        <v>0</v>
      </c>
      <c r="EU210" s="62">
        <f>IF('SERVIÇOS EXECUTADOS'!$F210=0,0,(COUNTIF('SERVIÇOS EXECUTADOS'!$I210:$DH210,EU$10)/'SERVIÇOS EXECUTADOS'!$F210*100))</f>
        <v>0</v>
      </c>
      <c r="EV210" s="62">
        <f>IF('SERVIÇOS EXECUTADOS'!$F210=0,0,(COUNTIF('SERVIÇOS EXECUTADOS'!$I210:$DH210,EV$10)/'SERVIÇOS EXECUTADOS'!$F210*100))</f>
        <v>0</v>
      </c>
      <c r="EW210" s="62">
        <f>IF('SERVIÇOS EXECUTADOS'!$F210=0,0,(COUNTIF('SERVIÇOS EXECUTADOS'!$I210:$DH210,EW$10)/'SERVIÇOS EXECUTADOS'!$F210*100))</f>
        <v>0</v>
      </c>
    </row>
    <row r="211" spans="1:153" ht="12" customHeight="1" outlineLevel="2">
      <c r="A211" s="1"/>
      <c r="B211" s="197" t="s">
        <v>345</v>
      </c>
      <c r="C211" s="196"/>
      <c r="D211" s="486"/>
      <c r="E211" s="192">
        <f t="shared" si="84"/>
        <v>0</v>
      </c>
      <c r="F211" s="489"/>
      <c r="G211" s="271" t="s">
        <v>147</v>
      </c>
      <c r="H211" s="131">
        <f t="shared" si="87"/>
        <v>0</v>
      </c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59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3"/>
      <c r="BH211" s="63"/>
      <c r="BI211" s="63"/>
      <c r="BJ211" s="63"/>
      <c r="BK211" s="63"/>
      <c r="BL211" s="63"/>
      <c r="BM211" s="63"/>
      <c r="BN211" s="63"/>
      <c r="BO211" s="63"/>
      <c r="BP211" s="63"/>
      <c r="BQ211" s="63"/>
      <c r="BR211" s="63"/>
      <c r="BS211" s="63"/>
      <c r="BT211" s="63"/>
      <c r="BU211" s="63"/>
      <c r="BV211" s="63"/>
      <c r="BW211" s="63"/>
      <c r="BX211" s="63"/>
      <c r="BY211" s="63"/>
      <c r="BZ211" s="63"/>
      <c r="CA211" s="63"/>
      <c r="CB211" s="63"/>
      <c r="CC211" s="63"/>
      <c r="CD211" s="63"/>
      <c r="CE211" s="63"/>
      <c r="CF211" s="63"/>
      <c r="CG211" s="63"/>
      <c r="CH211" s="63"/>
      <c r="CI211" s="63"/>
      <c r="CJ211" s="63"/>
      <c r="CK211" s="63"/>
      <c r="CL211" s="63"/>
      <c r="CM211" s="63"/>
      <c r="CN211" s="63"/>
      <c r="CO211" s="63"/>
      <c r="CP211" s="63"/>
      <c r="CQ211" s="63"/>
      <c r="CR211" s="63"/>
      <c r="CS211" s="63"/>
      <c r="CT211" s="63"/>
      <c r="CU211" s="63"/>
      <c r="CV211" s="63"/>
      <c r="CW211" s="63"/>
      <c r="CX211" s="63"/>
      <c r="CY211" s="63"/>
      <c r="CZ211" s="63"/>
      <c r="DA211" s="63"/>
      <c r="DB211" s="63"/>
      <c r="DC211" s="63"/>
      <c r="DD211" s="63"/>
      <c r="DE211" s="63"/>
      <c r="DF211" s="63"/>
      <c r="DG211" s="63"/>
      <c r="DH211" s="63"/>
      <c r="DI211" s="60">
        <f t="shared" si="79"/>
        <v>0</v>
      </c>
      <c r="DJ211" s="61">
        <f t="shared" si="80"/>
        <v>0</v>
      </c>
      <c r="DK211" s="61">
        <f t="shared" si="81"/>
        <v>0</v>
      </c>
      <c r="DL211" s="62">
        <f t="shared" si="82"/>
        <v>0</v>
      </c>
      <c r="DM211" s="62">
        <f t="shared" si="86"/>
        <v>0</v>
      </c>
      <c r="DN211" s="64" t="str">
        <f t="shared" si="83"/>
        <v/>
      </c>
      <c r="DO211" s="252" t="b">
        <f t="shared" si="85"/>
        <v>0</v>
      </c>
      <c r="DP211" s="188"/>
      <c r="DS211" s="62">
        <f>IF('SERVIÇOS EXECUTADOS'!$F211=0,0,(COUNTIF('SERVIÇOS EXECUTADOS'!$I211:$DH211,DS$10)/'SERVIÇOS EXECUTADOS'!$F211*100))</f>
        <v>0</v>
      </c>
      <c r="DT211" s="62">
        <f>IF('SERVIÇOS EXECUTADOS'!$F211=0,0,(COUNTIF('SERVIÇOS EXECUTADOS'!$I211:$DH211,DT$10)/'SERVIÇOS EXECUTADOS'!$F211*100))</f>
        <v>0</v>
      </c>
      <c r="DU211" s="62">
        <f>IF('SERVIÇOS EXECUTADOS'!$F211=0,0,(COUNTIF('SERVIÇOS EXECUTADOS'!$I211:$DH211,DU$10)/'SERVIÇOS EXECUTADOS'!$F211*100))</f>
        <v>0</v>
      </c>
      <c r="DV211" s="62">
        <f>IF('SERVIÇOS EXECUTADOS'!$F211=0,0,(COUNTIF('SERVIÇOS EXECUTADOS'!$I211:$DH211,DV$10)/'SERVIÇOS EXECUTADOS'!$F211*100))</f>
        <v>0</v>
      </c>
      <c r="DW211" s="62">
        <f>IF('SERVIÇOS EXECUTADOS'!$F211=0,0,(COUNTIF('SERVIÇOS EXECUTADOS'!$I211:$DH211,DW$10)/'SERVIÇOS EXECUTADOS'!$F211*100))</f>
        <v>0</v>
      </c>
      <c r="DX211" s="62">
        <f>IF('SERVIÇOS EXECUTADOS'!$F211=0,0,(COUNTIF('SERVIÇOS EXECUTADOS'!$I211:$DH211,DX$10)/'SERVIÇOS EXECUTADOS'!$F211*100))</f>
        <v>0</v>
      </c>
      <c r="DY211" s="62">
        <f>IF('SERVIÇOS EXECUTADOS'!$F211=0,0,(COUNTIF('SERVIÇOS EXECUTADOS'!$I211:$DH211,DY$10)/'SERVIÇOS EXECUTADOS'!$F211*100))</f>
        <v>0</v>
      </c>
      <c r="DZ211" s="62">
        <f>IF('SERVIÇOS EXECUTADOS'!$F211=0,0,(COUNTIF('SERVIÇOS EXECUTADOS'!$I211:$DH211,DZ$10)/'SERVIÇOS EXECUTADOS'!$F211*100))</f>
        <v>0</v>
      </c>
      <c r="EA211" s="62">
        <f>IF('SERVIÇOS EXECUTADOS'!$F211=0,0,(COUNTIF('SERVIÇOS EXECUTADOS'!$I211:$DH211,EA$10)/'SERVIÇOS EXECUTADOS'!$F211*100))</f>
        <v>0</v>
      </c>
      <c r="EB211" s="62">
        <f>IF('SERVIÇOS EXECUTADOS'!$F211=0,0,(COUNTIF('SERVIÇOS EXECUTADOS'!$I211:$DH211,EB$10)/'SERVIÇOS EXECUTADOS'!$F211*100))</f>
        <v>0</v>
      </c>
      <c r="EC211" s="62">
        <f>IF('SERVIÇOS EXECUTADOS'!$F211=0,0,(COUNTIF('SERVIÇOS EXECUTADOS'!$I211:$DH211,EC$10)/'SERVIÇOS EXECUTADOS'!$F211*100))</f>
        <v>0</v>
      </c>
      <c r="ED211" s="62">
        <f>IF('SERVIÇOS EXECUTADOS'!$F211=0,0,(COUNTIF('SERVIÇOS EXECUTADOS'!$I211:$DH211,ED$10)/'SERVIÇOS EXECUTADOS'!$F211*100))</f>
        <v>0</v>
      </c>
      <c r="EE211" s="62">
        <f>IF('SERVIÇOS EXECUTADOS'!$F211=0,0,(COUNTIF('SERVIÇOS EXECUTADOS'!$I211:$DH211,EE$10)/'SERVIÇOS EXECUTADOS'!$F211*100))</f>
        <v>0</v>
      </c>
      <c r="EF211" s="62">
        <f>IF('SERVIÇOS EXECUTADOS'!$F211=0,0,(COUNTIF('SERVIÇOS EXECUTADOS'!$I211:$DH211,EF$10)/'SERVIÇOS EXECUTADOS'!$F211*100))</f>
        <v>0</v>
      </c>
      <c r="EG211" s="62">
        <f>IF('SERVIÇOS EXECUTADOS'!$F211=0,0,(COUNTIF('SERVIÇOS EXECUTADOS'!$I211:$DH211,EG$10)/'SERVIÇOS EXECUTADOS'!$F211*100))</f>
        <v>0</v>
      </c>
      <c r="EH211" s="62">
        <f>IF('SERVIÇOS EXECUTADOS'!$F211=0,0,(COUNTIF('SERVIÇOS EXECUTADOS'!$I211:$DH211,EH$10)/'SERVIÇOS EXECUTADOS'!$F211*100))</f>
        <v>0</v>
      </c>
      <c r="EI211" s="62">
        <f>IF('SERVIÇOS EXECUTADOS'!$F211=0,0,(COUNTIF('SERVIÇOS EXECUTADOS'!$I211:$DH211,EI$10)/'SERVIÇOS EXECUTADOS'!$F211*100))</f>
        <v>0</v>
      </c>
      <c r="EJ211" s="62">
        <f>IF('SERVIÇOS EXECUTADOS'!$F211=0,0,(COUNTIF('SERVIÇOS EXECUTADOS'!$I211:$DH211,EJ$10)/'SERVIÇOS EXECUTADOS'!$F211*100))</f>
        <v>0</v>
      </c>
      <c r="EK211" s="62">
        <f>IF('SERVIÇOS EXECUTADOS'!$F211=0,0,(COUNTIF('SERVIÇOS EXECUTADOS'!$I211:$DH211,EK$10)/'SERVIÇOS EXECUTADOS'!$F211*100))</f>
        <v>0</v>
      </c>
      <c r="EL211" s="62">
        <f>IF('SERVIÇOS EXECUTADOS'!$F211=0,0,(COUNTIF('SERVIÇOS EXECUTADOS'!$I211:$DH211,EL$10)/'SERVIÇOS EXECUTADOS'!$F211*100))</f>
        <v>0</v>
      </c>
      <c r="EM211" s="62">
        <f>IF('SERVIÇOS EXECUTADOS'!$F211=0,0,(COUNTIF('SERVIÇOS EXECUTADOS'!$I211:$DH211,EM$10)/'SERVIÇOS EXECUTADOS'!$F211*100))</f>
        <v>0</v>
      </c>
      <c r="EN211" s="62">
        <f>IF('SERVIÇOS EXECUTADOS'!$F211=0,0,(COUNTIF('SERVIÇOS EXECUTADOS'!$I211:$DH211,EN$10)/'SERVIÇOS EXECUTADOS'!$F211*100))</f>
        <v>0</v>
      </c>
      <c r="EO211" s="62">
        <f>IF('SERVIÇOS EXECUTADOS'!$F211=0,0,(COUNTIF('SERVIÇOS EXECUTADOS'!$I211:$DH211,EO$10)/'SERVIÇOS EXECUTADOS'!$F211*100))</f>
        <v>0</v>
      </c>
      <c r="EP211" s="62">
        <f>IF('SERVIÇOS EXECUTADOS'!$F211=0,0,(COUNTIF('SERVIÇOS EXECUTADOS'!$I211:$DH211,EP$10)/'SERVIÇOS EXECUTADOS'!$F211*100))</f>
        <v>0</v>
      </c>
      <c r="EQ211" s="62">
        <f>IF('SERVIÇOS EXECUTADOS'!$F211=0,0,(COUNTIF('SERVIÇOS EXECUTADOS'!$I211:$DH211,EQ$10)/'SERVIÇOS EXECUTADOS'!$F211*100))</f>
        <v>0</v>
      </c>
      <c r="ER211" s="62">
        <f>IF('SERVIÇOS EXECUTADOS'!$F211=0,0,(COUNTIF('SERVIÇOS EXECUTADOS'!$I211:$DH211,ER$10)/'SERVIÇOS EXECUTADOS'!$F211*100))</f>
        <v>0</v>
      </c>
      <c r="ES211" s="62">
        <f>IF('SERVIÇOS EXECUTADOS'!$F211=0,0,(COUNTIF('SERVIÇOS EXECUTADOS'!$I211:$DH211,ES$10)/'SERVIÇOS EXECUTADOS'!$F211*100))</f>
        <v>0</v>
      </c>
      <c r="ET211" s="62">
        <f>IF('SERVIÇOS EXECUTADOS'!$F211=0,0,(COUNTIF('SERVIÇOS EXECUTADOS'!$I211:$DH211,ET$10)/'SERVIÇOS EXECUTADOS'!$F211*100))</f>
        <v>0</v>
      </c>
      <c r="EU211" s="62">
        <f>IF('SERVIÇOS EXECUTADOS'!$F211=0,0,(COUNTIF('SERVIÇOS EXECUTADOS'!$I211:$DH211,EU$10)/'SERVIÇOS EXECUTADOS'!$F211*100))</f>
        <v>0</v>
      </c>
      <c r="EV211" s="62">
        <f>IF('SERVIÇOS EXECUTADOS'!$F211=0,0,(COUNTIF('SERVIÇOS EXECUTADOS'!$I211:$DH211,EV$10)/'SERVIÇOS EXECUTADOS'!$F211*100))</f>
        <v>0</v>
      </c>
      <c r="EW211" s="62">
        <f>IF('SERVIÇOS EXECUTADOS'!$F211=0,0,(COUNTIF('SERVIÇOS EXECUTADOS'!$I211:$DH211,EW$10)/'SERVIÇOS EXECUTADOS'!$F211*100))</f>
        <v>0</v>
      </c>
    </row>
    <row r="212" spans="1:153" ht="12" customHeight="1" outlineLevel="1">
      <c r="A212" s="1"/>
      <c r="B212" s="305" t="s">
        <v>346</v>
      </c>
      <c r="C212" s="306" t="s">
        <v>347</v>
      </c>
      <c r="D212" s="351">
        <f>SUM(D213:D231)</f>
        <v>0</v>
      </c>
      <c r="E212" s="308">
        <f t="shared" si="84"/>
        <v>0</v>
      </c>
      <c r="F212" s="312"/>
      <c r="G212" s="312"/>
      <c r="H212" s="312">
        <f t="shared" si="87"/>
        <v>0</v>
      </c>
      <c r="I212" s="310"/>
      <c r="J212" s="310"/>
      <c r="K212" s="310"/>
      <c r="L212" s="310"/>
      <c r="M212" s="310"/>
      <c r="N212" s="310"/>
      <c r="O212" s="310"/>
      <c r="P212" s="310"/>
      <c r="Q212" s="310"/>
      <c r="R212" s="310"/>
      <c r="S212" s="310"/>
      <c r="T212" s="310"/>
      <c r="U212" s="310"/>
      <c r="V212" s="310"/>
      <c r="W212" s="310"/>
      <c r="X212" s="310"/>
      <c r="Y212" s="310"/>
      <c r="Z212" s="310"/>
      <c r="AA212" s="310"/>
      <c r="AB212" s="310"/>
      <c r="AC212" s="310"/>
      <c r="AD212" s="310"/>
      <c r="AE212" s="310"/>
      <c r="AF212" s="310"/>
      <c r="AG212" s="310"/>
      <c r="AH212" s="310"/>
      <c r="AI212" s="310"/>
      <c r="AJ212" s="310"/>
      <c r="AK212" s="310"/>
      <c r="AL212" s="310"/>
      <c r="AM212" s="310"/>
      <c r="AN212" s="310"/>
      <c r="AO212" s="310"/>
      <c r="AP212" s="310"/>
      <c r="AQ212" s="310"/>
      <c r="AR212" s="310"/>
      <c r="AS212" s="310"/>
      <c r="AT212" s="310"/>
      <c r="AU212" s="310"/>
      <c r="AV212" s="310"/>
      <c r="AW212" s="310"/>
      <c r="AX212" s="310"/>
      <c r="AY212" s="310"/>
      <c r="AZ212" s="310"/>
      <c r="BA212" s="310"/>
      <c r="BB212" s="310"/>
      <c r="BC212" s="310"/>
      <c r="BD212" s="310"/>
      <c r="BE212" s="310"/>
      <c r="BF212" s="310"/>
      <c r="BG212" s="310"/>
      <c r="BH212" s="310"/>
      <c r="BI212" s="310"/>
      <c r="BJ212" s="310"/>
      <c r="BK212" s="310"/>
      <c r="BL212" s="310"/>
      <c r="BM212" s="310"/>
      <c r="BN212" s="310"/>
      <c r="BO212" s="310"/>
      <c r="BP212" s="310"/>
      <c r="BQ212" s="310"/>
      <c r="BR212" s="310"/>
      <c r="BS212" s="310"/>
      <c r="BT212" s="310"/>
      <c r="BU212" s="310"/>
      <c r="BV212" s="310"/>
      <c r="BW212" s="310"/>
      <c r="BX212" s="310"/>
      <c r="BY212" s="310"/>
      <c r="BZ212" s="310"/>
      <c r="CA212" s="310"/>
      <c r="CB212" s="310"/>
      <c r="CC212" s="310"/>
      <c r="CD212" s="310"/>
      <c r="CE212" s="310"/>
      <c r="CF212" s="310"/>
      <c r="CG212" s="310"/>
      <c r="CH212" s="310"/>
      <c r="CI212" s="310"/>
      <c r="CJ212" s="310"/>
      <c r="CK212" s="310"/>
      <c r="CL212" s="310"/>
      <c r="CM212" s="310"/>
      <c r="CN212" s="310"/>
      <c r="CO212" s="310"/>
      <c r="CP212" s="310"/>
      <c r="CQ212" s="310"/>
      <c r="CR212" s="310"/>
      <c r="CS212" s="310"/>
      <c r="CT212" s="310"/>
      <c r="CU212" s="310"/>
      <c r="CV212" s="310"/>
      <c r="CW212" s="310"/>
      <c r="CX212" s="310"/>
      <c r="CY212" s="310"/>
      <c r="CZ212" s="310"/>
      <c r="DA212" s="310"/>
      <c r="DB212" s="310"/>
      <c r="DC212" s="310"/>
      <c r="DD212" s="310"/>
      <c r="DE212" s="310"/>
      <c r="DF212" s="310"/>
      <c r="DG212" s="310"/>
      <c r="DH212" s="310"/>
      <c r="DI212" s="311"/>
      <c r="DJ212" s="309"/>
      <c r="DK212" s="309"/>
      <c r="DL212" s="313"/>
      <c r="DM212" s="313">
        <f t="shared" si="86"/>
        <v>0</v>
      </c>
      <c r="DN212" s="350">
        <f>SUM(DN213:DN231)</f>
        <v>0</v>
      </c>
      <c r="DO212" s="314" t="b">
        <f t="shared" si="85"/>
        <v>1</v>
      </c>
      <c r="DP212" s="316"/>
      <c r="DQ212" s="316"/>
      <c r="DR212" s="316"/>
      <c r="DS212" s="317">
        <f>IF('SERVIÇOS EXECUTADOS'!$F212=0,0,(COUNTIF('SERVIÇOS EXECUTADOS'!$I212:$DH212,DS$10)/'SERVIÇOS EXECUTADOS'!$F212*100))</f>
        <v>0</v>
      </c>
      <c r="DT212" s="317">
        <f>IF('SERVIÇOS EXECUTADOS'!$F212=0,0,(COUNTIF('SERVIÇOS EXECUTADOS'!$I212:$DH212,DT$10)/'SERVIÇOS EXECUTADOS'!$F212*100))</f>
        <v>0</v>
      </c>
      <c r="DU212" s="317">
        <f>IF('SERVIÇOS EXECUTADOS'!$F212=0,0,(COUNTIF('SERVIÇOS EXECUTADOS'!$I212:$DH212,DU$10)/'SERVIÇOS EXECUTADOS'!$F212*100))</f>
        <v>0</v>
      </c>
      <c r="DV212" s="317">
        <f>IF('SERVIÇOS EXECUTADOS'!$F212=0,0,(COUNTIF('SERVIÇOS EXECUTADOS'!$I212:$DH212,DV$10)/'SERVIÇOS EXECUTADOS'!$F212*100))</f>
        <v>0</v>
      </c>
      <c r="DW212" s="317">
        <f>IF('SERVIÇOS EXECUTADOS'!$F212=0,0,(COUNTIF('SERVIÇOS EXECUTADOS'!$I212:$DH212,DW$10)/'SERVIÇOS EXECUTADOS'!$F212*100))</f>
        <v>0</v>
      </c>
      <c r="DX212" s="317">
        <f>IF('SERVIÇOS EXECUTADOS'!$F212=0,0,(COUNTIF('SERVIÇOS EXECUTADOS'!$I212:$DH212,DX$10)/'SERVIÇOS EXECUTADOS'!$F212*100))</f>
        <v>0</v>
      </c>
      <c r="DY212" s="317">
        <f>IF('SERVIÇOS EXECUTADOS'!$F212=0,0,(COUNTIF('SERVIÇOS EXECUTADOS'!$I212:$DH212,DY$10)/'SERVIÇOS EXECUTADOS'!$F212*100))</f>
        <v>0</v>
      </c>
      <c r="DZ212" s="317">
        <f>IF('SERVIÇOS EXECUTADOS'!$F212=0,0,(COUNTIF('SERVIÇOS EXECUTADOS'!$I212:$DH212,DZ$10)/'SERVIÇOS EXECUTADOS'!$F212*100))</f>
        <v>0</v>
      </c>
      <c r="EA212" s="317">
        <f>IF('SERVIÇOS EXECUTADOS'!$F212=0,0,(COUNTIF('SERVIÇOS EXECUTADOS'!$I212:$DH212,EA$10)/'SERVIÇOS EXECUTADOS'!$F212*100))</f>
        <v>0</v>
      </c>
      <c r="EB212" s="317">
        <f>IF('SERVIÇOS EXECUTADOS'!$F212=0,0,(COUNTIF('SERVIÇOS EXECUTADOS'!$I212:$DH212,EB$10)/'SERVIÇOS EXECUTADOS'!$F212*100))</f>
        <v>0</v>
      </c>
      <c r="EC212" s="317">
        <f>IF('SERVIÇOS EXECUTADOS'!$F212=0,0,(COUNTIF('SERVIÇOS EXECUTADOS'!$I212:$DH212,EC$10)/'SERVIÇOS EXECUTADOS'!$F212*100))</f>
        <v>0</v>
      </c>
      <c r="ED212" s="317">
        <f>IF('SERVIÇOS EXECUTADOS'!$F212=0,0,(COUNTIF('SERVIÇOS EXECUTADOS'!$I212:$DH212,ED$10)/'SERVIÇOS EXECUTADOS'!$F212*100))</f>
        <v>0</v>
      </c>
      <c r="EE212" s="317">
        <f>IF('SERVIÇOS EXECUTADOS'!$F212=0,0,(COUNTIF('SERVIÇOS EXECUTADOS'!$I212:$DH212,EE$10)/'SERVIÇOS EXECUTADOS'!$F212*100))</f>
        <v>0</v>
      </c>
      <c r="EF212" s="317">
        <f>IF('SERVIÇOS EXECUTADOS'!$F212=0,0,(COUNTIF('SERVIÇOS EXECUTADOS'!$I212:$DH212,EF$10)/'SERVIÇOS EXECUTADOS'!$F212*100))</f>
        <v>0</v>
      </c>
      <c r="EG212" s="317">
        <f>IF('SERVIÇOS EXECUTADOS'!$F212=0,0,(COUNTIF('SERVIÇOS EXECUTADOS'!$I212:$DH212,EG$10)/'SERVIÇOS EXECUTADOS'!$F212*100))</f>
        <v>0</v>
      </c>
      <c r="EH212" s="317">
        <f>IF('SERVIÇOS EXECUTADOS'!$F212=0,0,(COUNTIF('SERVIÇOS EXECUTADOS'!$I212:$DH212,EH$10)/'SERVIÇOS EXECUTADOS'!$F212*100))</f>
        <v>0</v>
      </c>
      <c r="EI212" s="317">
        <f>IF('SERVIÇOS EXECUTADOS'!$F212=0,0,(COUNTIF('SERVIÇOS EXECUTADOS'!$I212:$DH212,EI$10)/'SERVIÇOS EXECUTADOS'!$F212*100))</f>
        <v>0</v>
      </c>
      <c r="EJ212" s="317">
        <f>IF('SERVIÇOS EXECUTADOS'!$F212=0,0,(COUNTIF('SERVIÇOS EXECUTADOS'!$I212:$DH212,EJ$10)/'SERVIÇOS EXECUTADOS'!$F212*100))</f>
        <v>0</v>
      </c>
      <c r="EK212" s="317">
        <f>IF('SERVIÇOS EXECUTADOS'!$F212=0,0,(COUNTIF('SERVIÇOS EXECUTADOS'!$I212:$DH212,EK$10)/'SERVIÇOS EXECUTADOS'!$F212*100))</f>
        <v>0</v>
      </c>
      <c r="EL212" s="317">
        <f>IF('SERVIÇOS EXECUTADOS'!$F212=0,0,(COUNTIF('SERVIÇOS EXECUTADOS'!$I212:$DH212,EL$10)/'SERVIÇOS EXECUTADOS'!$F212*100))</f>
        <v>0</v>
      </c>
      <c r="EM212" s="317">
        <f>IF('SERVIÇOS EXECUTADOS'!$F212=0,0,(COUNTIF('SERVIÇOS EXECUTADOS'!$I212:$DH212,EM$10)/'SERVIÇOS EXECUTADOS'!$F212*100))</f>
        <v>0</v>
      </c>
      <c r="EN212" s="317">
        <f>IF('SERVIÇOS EXECUTADOS'!$F212=0,0,(COUNTIF('SERVIÇOS EXECUTADOS'!$I212:$DH212,EN$10)/'SERVIÇOS EXECUTADOS'!$F212*100))</f>
        <v>0</v>
      </c>
      <c r="EO212" s="317">
        <f>IF('SERVIÇOS EXECUTADOS'!$F212=0,0,(COUNTIF('SERVIÇOS EXECUTADOS'!$I212:$DH212,EO$10)/'SERVIÇOS EXECUTADOS'!$F212*100))</f>
        <v>0</v>
      </c>
      <c r="EP212" s="317">
        <f>IF('SERVIÇOS EXECUTADOS'!$F212=0,0,(COUNTIF('SERVIÇOS EXECUTADOS'!$I212:$DH212,EP$10)/'SERVIÇOS EXECUTADOS'!$F212*100))</f>
        <v>0</v>
      </c>
      <c r="EQ212" s="317">
        <f>IF('SERVIÇOS EXECUTADOS'!$F212=0,0,(COUNTIF('SERVIÇOS EXECUTADOS'!$I212:$DH212,EQ$10)/'SERVIÇOS EXECUTADOS'!$F212*100))</f>
        <v>0</v>
      </c>
      <c r="ER212" s="317">
        <f>IF('SERVIÇOS EXECUTADOS'!$F212=0,0,(COUNTIF('SERVIÇOS EXECUTADOS'!$I212:$DH212,ER$10)/'SERVIÇOS EXECUTADOS'!$F212*100))</f>
        <v>0</v>
      </c>
      <c r="ES212" s="317">
        <f>IF('SERVIÇOS EXECUTADOS'!$F212=0,0,(COUNTIF('SERVIÇOS EXECUTADOS'!$I212:$DH212,ES$10)/'SERVIÇOS EXECUTADOS'!$F212*100))</f>
        <v>0</v>
      </c>
      <c r="ET212" s="317">
        <f>IF('SERVIÇOS EXECUTADOS'!$F212=0,0,(COUNTIF('SERVIÇOS EXECUTADOS'!$I212:$DH212,ET$10)/'SERVIÇOS EXECUTADOS'!$F212*100))</f>
        <v>0</v>
      </c>
      <c r="EU212" s="317">
        <f>IF('SERVIÇOS EXECUTADOS'!$F212=0,0,(COUNTIF('SERVIÇOS EXECUTADOS'!$I212:$DH212,EU$10)/'SERVIÇOS EXECUTADOS'!$F212*100))</f>
        <v>0</v>
      </c>
      <c r="EV212" s="317">
        <f>IF('SERVIÇOS EXECUTADOS'!$F212=0,0,(COUNTIF('SERVIÇOS EXECUTADOS'!$I212:$DH212,EV$10)/'SERVIÇOS EXECUTADOS'!$F212*100))</f>
        <v>0</v>
      </c>
      <c r="EW212" s="317">
        <f>IF('SERVIÇOS EXECUTADOS'!$F212=0,0,(COUNTIF('SERVIÇOS EXECUTADOS'!$I212:$DH212,EW$10)/'SERVIÇOS EXECUTADOS'!$F212*100))</f>
        <v>0</v>
      </c>
    </row>
    <row r="213" spans="1:153" ht="12" customHeight="1" outlineLevel="2">
      <c r="A213" s="1"/>
      <c r="B213" s="197" t="s">
        <v>348</v>
      </c>
      <c r="C213" s="196" t="s">
        <v>349</v>
      </c>
      <c r="D213" s="486"/>
      <c r="E213" s="192">
        <f t="shared" si="84"/>
        <v>0</v>
      </c>
      <c r="F213" s="489"/>
      <c r="G213" s="271" t="s">
        <v>147</v>
      </c>
      <c r="H213" s="132">
        <f t="shared" si="87"/>
        <v>0</v>
      </c>
      <c r="I213" s="59"/>
      <c r="J213" s="59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3"/>
      <c r="BH213" s="63"/>
      <c r="BI213" s="63"/>
      <c r="BJ213" s="63"/>
      <c r="BK213" s="63"/>
      <c r="BL213" s="63"/>
      <c r="BM213" s="63"/>
      <c r="BN213" s="63"/>
      <c r="BO213" s="63"/>
      <c r="BP213" s="63"/>
      <c r="BQ213" s="63"/>
      <c r="BR213" s="63"/>
      <c r="BS213" s="63"/>
      <c r="BT213" s="63"/>
      <c r="BU213" s="63"/>
      <c r="BV213" s="63"/>
      <c r="BW213" s="63"/>
      <c r="BX213" s="63"/>
      <c r="BY213" s="63"/>
      <c r="BZ213" s="63"/>
      <c r="CA213" s="63"/>
      <c r="CB213" s="63"/>
      <c r="CC213" s="63"/>
      <c r="CD213" s="63"/>
      <c r="CE213" s="63"/>
      <c r="CF213" s="63"/>
      <c r="CG213" s="63"/>
      <c r="CH213" s="63"/>
      <c r="CI213" s="63"/>
      <c r="CJ213" s="63"/>
      <c r="CK213" s="63"/>
      <c r="CL213" s="63"/>
      <c r="CM213" s="63"/>
      <c r="CN213" s="63"/>
      <c r="CO213" s="63"/>
      <c r="CP213" s="63"/>
      <c r="CQ213" s="63"/>
      <c r="CR213" s="63"/>
      <c r="CS213" s="63"/>
      <c r="CT213" s="63"/>
      <c r="CU213" s="63"/>
      <c r="CV213" s="63"/>
      <c r="CW213" s="63"/>
      <c r="CX213" s="63"/>
      <c r="CY213" s="63"/>
      <c r="CZ213" s="63"/>
      <c r="DA213" s="63"/>
      <c r="DB213" s="63"/>
      <c r="DC213" s="63"/>
      <c r="DD213" s="63"/>
      <c r="DE213" s="63"/>
      <c r="DF213" s="63"/>
      <c r="DG213" s="63"/>
      <c r="DH213" s="63"/>
      <c r="DI213" s="60">
        <f t="shared" ref="DI213:DI231" si="88">COUNTIF(I213:DH213,"&lt;"&amp;$G$2)</f>
        <v>0</v>
      </c>
      <c r="DJ213" s="61">
        <f t="shared" ref="DJ213:DJ231" si="89">COUNTIF(I213:DH213,$G$2)</f>
        <v>0</v>
      </c>
      <c r="DK213" s="61">
        <f t="shared" ref="DK213:DK231" si="90">+DJ213+DI213</f>
        <v>0</v>
      </c>
      <c r="DL213" s="62">
        <f t="shared" ref="DL213:DL231" si="91">IF(F213=0,0,(DJ213/F213)*100)</f>
        <v>0</v>
      </c>
      <c r="DM213" s="62">
        <f t="shared" si="86"/>
        <v>0</v>
      </c>
      <c r="DN213" s="64" t="str">
        <f t="shared" ref="DN213:DN231" si="92">IFERROR(DK213/F213*E213,"")</f>
        <v/>
      </c>
      <c r="DO213" s="252" t="b">
        <f t="shared" si="85"/>
        <v>0</v>
      </c>
      <c r="DP213" s="188"/>
      <c r="DS213" s="62">
        <f>IF('SERVIÇOS EXECUTADOS'!$F213=0,0,(COUNTIF('SERVIÇOS EXECUTADOS'!$I213:$DH213,DS$10)/'SERVIÇOS EXECUTADOS'!$F213*100))</f>
        <v>0</v>
      </c>
      <c r="DT213" s="62">
        <f>IF('SERVIÇOS EXECUTADOS'!$F213=0,0,(COUNTIF('SERVIÇOS EXECUTADOS'!$I213:$DH213,DT$10)/'SERVIÇOS EXECUTADOS'!$F213*100))</f>
        <v>0</v>
      </c>
      <c r="DU213" s="62">
        <f>IF('SERVIÇOS EXECUTADOS'!$F213=0,0,(COUNTIF('SERVIÇOS EXECUTADOS'!$I213:$DH213,DU$10)/'SERVIÇOS EXECUTADOS'!$F213*100))</f>
        <v>0</v>
      </c>
      <c r="DV213" s="62">
        <f>IF('SERVIÇOS EXECUTADOS'!$F213=0,0,(COUNTIF('SERVIÇOS EXECUTADOS'!$I213:$DH213,DV$10)/'SERVIÇOS EXECUTADOS'!$F213*100))</f>
        <v>0</v>
      </c>
      <c r="DW213" s="62">
        <f>IF('SERVIÇOS EXECUTADOS'!$F213=0,0,(COUNTIF('SERVIÇOS EXECUTADOS'!$I213:$DH213,DW$10)/'SERVIÇOS EXECUTADOS'!$F213*100))</f>
        <v>0</v>
      </c>
      <c r="DX213" s="62">
        <f>IF('SERVIÇOS EXECUTADOS'!$F213=0,0,(COUNTIF('SERVIÇOS EXECUTADOS'!$I213:$DH213,DX$10)/'SERVIÇOS EXECUTADOS'!$F213*100))</f>
        <v>0</v>
      </c>
      <c r="DY213" s="62">
        <f>IF('SERVIÇOS EXECUTADOS'!$F213=0,0,(COUNTIF('SERVIÇOS EXECUTADOS'!$I213:$DH213,DY$10)/'SERVIÇOS EXECUTADOS'!$F213*100))</f>
        <v>0</v>
      </c>
      <c r="DZ213" s="62">
        <f>IF('SERVIÇOS EXECUTADOS'!$F213=0,0,(COUNTIF('SERVIÇOS EXECUTADOS'!$I213:$DH213,DZ$10)/'SERVIÇOS EXECUTADOS'!$F213*100))</f>
        <v>0</v>
      </c>
      <c r="EA213" s="62">
        <f>IF('SERVIÇOS EXECUTADOS'!$F213=0,0,(COUNTIF('SERVIÇOS EXECUTADOS'!$I213:$DH213,EA$10)/'SERVIÇOS EXECUTADOS'!$F213*100))</f>
        <v>0</v>
      </c>
      <c r="EB213" s="62">
        <f>IF('SERVIÇOS EXECUTADOS'!$F213=0,0,(COUNTIF('SERVIÇOS EXECUTADOS'!$I213:$DH213,EB$10)/'SERVIÇOS EXECUTADOS'!$F213*100))</f>
        <v>0</v>
      </c>
      <c r="EC213" s="62">
        <f>IF('SERVIÇOS EXECUTADOS'!$F213=0,0,(COUNTIF('SERVIÇOS EXECUTADOS'!$I213:$DH213,EC$10)/'SERVIÇOS EXECUTADOS'!$F213*100))</f>
        <v>0</v>
      </c>
      <c r="ED213" s="62">
        <f>IF('SERVIÇOS EXECUTADOS'!$F213=0,0,(COUNTIF('SERVIÇOS EXECUTADOS'!$I213:$DH213,ED$10)/'SERVIÇOS EXECUTADOS'!$F213*100))</f>
        <v>0</v>
      </c>
      <c r="EE213" s="62">
        <f>IF('SERVIÇOS EXECUTADOS'!$F213=0,0,(COUNTIF('SERVIÇOS EXECUTADOS'!$I213:$DH213,EE$10)/'SERVIÇOS EXECUTADOS'!$F213*100))</f>
        <v>0</v>
      </c>
      <c r="EF213" s="62">
        <f>IF('SERVIÇOS EXECUTADOS'!$F213=0,0,(COUNTIF('SERVIÇOS EXECUTADOS'!$I213:$DH213,EF$10)/'SERVIÇOS EXECUTADOS'!$F213*100))</f>
        <v>0</v>
      </c>
      <c r="EG213" s="62">
        <f>IF('SERVIÇOS EXECUTADOS'!$F213=0,0,(COUNTIF('SERVIÇOS EXECUTADOS'!$I213:$DH213,EG$10)/'SERVIÇOS EXECUTADOS'!$F213*100))</f>
        <v>0</v>
      </c>
      <c r="EH213" s="62">
        <f>IF('SERVIÇOS EXECUTADOS'!$F213=0,0,(COUNTIF('SERVIÇOS EXECUTADOS'!$I213:$DH213,EH$10)/'SERVIÇOS EXECUTADOS'!$F213*100))</f>
        <v>0</v>
      </c>
      <c r="EI213" s="62">
        <f>IF('SERVIÇOS EXECUTADOS'!$F213=0,0,(COUNTIF('SERVIÇOS EXECUTADOS'!$I213:$DH213,EI$10)/'SERVIÇOS EXECUTADOS'!$F213*100))</f>
        <v>0</v>
      </c>
      <c r="EJ213" s="62">
        <f>IF('SERVIÇOS EXECUTADOS'!$F213=0,0,(COUNTIF('SERVIÇOS EXECUTADOS'!$I213:$DH213,EJ$10)/'SERVIÇOS EXECUTADOS'!$F213*100))</f>
        <v>0</v>
      </c>
      <c r="EK213" s="62">
        <f>IF('SERVIÇOS EXECUTADOS'!$F213=0,0,(COUNTIF('SERVIÇOS EXECUTADOS'!$I213:$DH213,EK$10)/'SERVIÇOS EXECUTADOS'!$F213*100))</f>
        <v>0</v>
      </c>
      <c r="EL213" s="62">
        <f>IF('SERVIÇOS EXECUTADOS'!$F213=0,0,(COUNTIF('SERVIÇOS EXECUTADOS'!$I213:$DH213,EL$10)/'SERVIÇOS EXECUTADOS'!$F213*100))</f>
        <v>0</v>
      </c>
      <c r="EM213" s="62">
        <f>IF('SERVIÇOS EXECUTADOS'!$F213=0,0,(COUNTIF('SERVIÇOS EXECUTADOS'!$I213:$DH213,EM$10)/'SERVIÇOS EXECUTADOS'!$F213*100))</f>
        <v>0</v>
      </c>
      <c r="EN213" s="62">
        <f>IF('SERVIÇOS EXECUTADOS'!$F213=0,0,(COUNTIF('SERVIÇOS EXECUTADOS'!$I213:$DH213,EN$10)/'SERVIÇOS EXECUTADOS'!$F213*100))</f>
        <v>0</v>
      </c>
      <c r="EO213" s="62">
        <f>IF('SERVIÇOS EXECUTADOS'!$F213=0,0,(COUNTIF('SERVIÇOS EXECUTADOS'!$I213:$DH213,EO$10)/'SERVIÇOS EXECUTADOS'!$F213*100))</f>
        <v>0</v>
      </c>
      <c r="EP213" s="62">
        <f>IF('SERVIÇOS EXECUTADOS'!$F213=0,0,(COUNTIF('SERVIÇOS EXECUTADOS'!$I213:$DH213,EP$10)/'SERVIÇOS EXECUTADOS'!$F213*100))</f>
        <v>0</v>
      </c>
      <c r="EQ213" s="62">
        <f>IF('SERVIÇOS EXECUTADOS'!$F213=0,0,(COUNTIF('SERVIÇOS EXECUTADOS'!$I213:$DH213,EQ$10)/'SERVIÇOS EXECUTADOS'!$F213*100))</f>
        <v>0</v>
      </c>
      <c r="ER213" s="62">
        <f>IF('SERVIÇOS EXECUTADOS'!$F213=0,0,(COUNTIF('SERVIÇOS EXECUTADOS'!$I213:$DH213,ER$10)/'SERVIÇOS EXECUTADOS'!$F213*100))</f>
        <v>0</v>
      </c>
      <c r="ES213" s="62">
        <f>IF('SERVIÇOS EXECUTADOS'!$F213=0,0,(COUNTIF('SERVIÇOS EXECUTADOS'!$I213:$DH213,ES$10)/'SERVIÇOS EXECUTADOS'!$F213*100))</f>
        <v>0</v>
      </c>
      <c r="ET213" s="62">
        <f>IF('SERVIÇOS EXECUTADOS'!$F213=0,0,(COUNTIF('SERVIÇOS EXECUTADOS'!$I213:$DH213,ET$10)/'SERVIÇOS EXECUTADOS'!$F213*100))</f>
        <v>0</v>
      </c>
      <c r="EU213" s="62">
        <f>IF('SERVIÇOS EXECUTADOS'!$F213=0,0,(COUNTIF('SERVIÇOS EXECUTADOS'!$I213:$DH213,EU$10)/'SERVIÇOS EXECUTADOS'!$F213*100))</f>
        <v>0</v>
      </c>
      <c r="EV213" s="62">
        <f>IF('SERVIÇOS EXECUTADOS'!$F213=0,0,(COUNTIF('SERVIÇOS EXECUTADOS'!$I213:$DH213,EV$10)/'SERVIÇOS EXECUTADOS'!$F213*100))</f>
        <v>0</v>
      </c>
      <c r="EW213" s="62">
        <f>IF('SERVIÇOS EXECUTADOS'!$F213=0,0,(COUNTIF('SERVIÇOS EXECUTADOS'!$I213:$DH213,EW$10)/'SERVIÇOS EXECUTADOS'!$F213*100))</f>
        <v>0</v>
      </c>
    </row>
    <row r="214" spans="1:153" ht="12" customHeight="1" outlineLevel="2">
      <c r="A214" s="1"/>
      <c r="B214" s="197" t="s">
        <v>350</v>
      </c>
      <c r="C214" s="196" t="s">
        <v>351</v>
      </c>
      <c r="D214" s="486"/>
      <c r="E214" s="192">
        <f t="shared" si="84"/>
        <v>0</v>
      </c>
      <c r="F214" s="489"/>
      <c r="G214" s="271" t="s">
        <v>147</v>
      </c>
      <c r="H214" s="132">
        <f t="shared" si="87"/>
        <v>0</v>
      </c>
      <c r="I214" s="59"/>
      <c r="J214" s="59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  <c r="AX214" s="63"/>
      <c r="AY214" s="63"/>
      <c r="AZ214" s="63"/>
      <c r="BA214" s="63"/>
      <c r="BB214" s="63"/>
      <c r="BC214" s="63"/>
      <c r="BD214" s="63"/>
      <c r="BE214" s="63"/>
      <c r="BF214" s="63"/>
      <c r="BG214" s="63"/>
      <c r="BH214" s="63"/>
      <c r="BI214" s="63"/>
      <c r="BJ214" s="63"/>
      <c r="BK214" s="63"/>
      <c r="BL214" s="63"/>
      <c r="BM214" s="63"/>
      <c r="BN214" s="63"/>
      <c r="BO214" s="63"/>
      <c r="BP214" s="63"/>
      <c r="BQ214" s="63"/>
      <c r="BR214" s="63"/>
      <c r="BS214" s="63"/>
      <c r="BT214" s="63"/>
      <c r="BU214" s="63"/>
      <c r="BV214" s="63"/>
      <c r="BW214" s="63"/>
      <c r="BX214" s="63"/>
      <c r="BY214" s="63"/>
      <c r="BZ214" s="63"/>
      <c r="CA214" s="63"/>
      <c r="CB214" s="63"/>
      <c r="CC214" s="63"/>
      <c r="CD214" s="63"/>
      <c r="CE214" s="63"/>
      <c r="CF214" s="63"/>
      <c r="CG214" s="63"/>
      <c r="CH214" s="63"/>
      <c r="CI214" s="63"/>
      <c r="CJ214" s="63"/>
      <c r="CK214" s="63"/>
      <c r="CL214" s="63"/>
      <c r="CM214" s="63"/>
      <c r="CN214" s="63"/>
      <c r="CO214" s="63"/>
      <c r="CP214" s="63"/>
      <c r="CQ214" s="63"/>
      <c r="CR214" s="63"/>
      <c r="CS214" s="63"/>
      <c r="CT214" s="63"/>
      <c r="CU214" s="63"/>
      <c r="CV214" s="63"/>
      <c r="CW214" s="63"/>
      <c r="CX214" s="63"/>
      <c r="CY214" s="63"/>
      <c r="CZ214" s="63"/>
      <c r="DA214" s="63"/>
      <c r="DB214" s="63"/>
      <c r="DC214" s="63"/>
      <c r="DD214" s="63"/>
      <c r="DE214" s="63"/>
      <c r="DF214" s="63"/>
      <c r="DG214" s="63"/>
      <c r="DH214" s="63"/>
      <c r="DI214" s="60">
        <f t="shared" si="88"/>
        <v>0</v>
      </c>
      <c r="DJ214" s="61">
        <f t="shared" si="89"/>
        <v>0</v>
      </c>
      <c r="DK214" s="61">
        <f t="shared" si="90"/>
        <v>0</v>
      </c>
      <c r="DL214" s="62">
        <f t="shared" si="91"/>
        <v>0</v>
      </c>
      <c r="DM214" s="62">
        <f t="shared" si="86"/>
        <v>0</v>
      </c>
      <c r="DN214" s="64" t="str">
        <f t="shared" si="92"/>
        <v/>
      </c>
      <c r="DO214" s="252" t="b">
        <f t="shared" si="85"/>
        <v>0</v>
      </c>
      <c r="DP214" s="188"/>
      <c r="DS214" s="62">
        <f>IF('SERVIÇOS EXECUTADOS'!$F214=0,0,(COUNTIF('SERVIÇOS EXECUTADOS'!$I214:$DH214,DS$10)/'SERVIÇOS EXECUTADOS'!$F214*100))</f>
        <v>0</v>
      </c>
      <c r="DT214" s="62">
        <f>IF('SERVIÇOS EXECUTADOS'!$F214=0,0,(COUNTIF('SERVIÇOS EXECUTADOS'!$I214:$DH214,DT$10)/'SERVIÇOS EXECUTADOS'!$F214*100))</f>
        <v>0</v>
      </c>
      <c r="DU214" s="62">
        <f>IF('SERVIÇOS EXECUTADOS'!$F214=0,0,(COUNTIF('SERVIÇOS EXECUTADOS'!$I214:$DH214,DU$10)/'SERVIÇOS EXECUTADOS'!$F214*100))</f>
        <v>0</v>
      </c>
      <c r="DV214" s="62">
        <f>IF('SERVIÇOS EXECUTADOS'!$F214=0,0,(COUNTIF('SERVIÇOS EXECUTADOS'!$I214:$DH214,DV$10)/'SERVIÇOS EXECUTADOS'!$F214*100))</f>
        <v>0</v>
      </c>
      <c r="DW214" s="62">
        <f>IF('SERVIÇOS EXECUTADOS'!$F214=0,0,(COUNTIF('SERVIÇOS EXECUTADOS'!$I214:$DH214,DW$10)/'SERVIÇOS EXECUTADOS'!$F214*100))</f>
        <v>0</v>
      </c>
      <c r="DX214" s="62">
        <f>IF('SERVIÇOS EXECUTADOS'!$F214=0,0,(COUNTIF('SERVIÇOS EXECUTADOS'!$I214:$DH214,DX$10)/'SERVIÇOS EXECUTADOS'!$F214*100))</f>
        <v>0</v>
      </c>
      <c r="DY214" s="62">
        <f>IF('SERVIÇOS EXECUTADOS'!$F214=0,0,(COUNTIF('SERVIÇOS EXECUTADOS'!$I214:$DH214,DY$10)/'SERVIÇOS EXECUTADOS'!$F214*100))</f>
        <v>0</v>
      </c>
      <c r="DZ214" s="62">
        <f>IF('SERVIÇOS EXECUTADOS'!$F214=0,0,(COUNTIF('SERVIÇOS EXECUTADOS'!$I214:$DH214,DZ$10)/'SERVIÇOS EXECUTADOS'!$F214*100))</f>
        <v>0</v>
      </c>
      <c r="EA214" s="62">
        <f>IF('SERVIÇOS EXECUTADOS'!$F214=0,0,(COUNTIF('SERVIÇOS EXECUTADOS'!$I214:$DH214,EA$10)/'SERVIÇOS EXECUTADOS'!$F214*100))</f>
        <v>0</v>
      </c>
      <c r="EB214" s="62">
        <f>IF('SERVIÇOS EXECUTADOS'!$F214=0,0,(COUNTIF('SERVIÇOS EXECUTADOS'!$I214:$DH214,EB$10)/'SERVIÇOS EXECUTADOS'!$F214*100))</f>
        <v>0</v>
      </c>
      <c r="EC214" s="62">
        <f>IF('SERVIÇOS EXECUTADOS'!$F214=0,0,(COUNTIF('SERVIÇOS EXECUTADOS'!$I214:$DH214,EC$10)/'SERVIÇOS EXECUTADOS'!$F214*100))</f>
        <v>0</v>
      </c>
      <c r="ED214" s="62">
        <f>IF('SERVIÇOS EXECUTADOS'!$F214=0,0,(COUNTIF('SERVIÇOS EXECUTADOS'!$I214:$DH214,ED$10)/'SERVIÇOS EXECUTADOS'!$F214*100))</f>
        <v>0</v>
      </c>
      <c r="EE214" s="62">
        <f>IF('SERVIÇOS EXECUTADOS'!$F214=0,0,(COUNTIF('SERVIÇOS EXECUTADOS'!$I214:$DH214,EE$10)/'SERVIÇOS EXECUTADOS'!$F214*100))</f>
        <v>0</v>
      </c>
      <c r="EF214" s="62">
        <f>IF('SERVIÇOS EXECUTADOS'!$F214=0,0,(COUNTIF('SERVIÇOS EXECUTADOS'!$I214:$DH214,EF$10)/'SERVIÇOS EXECUTADOS'!$F214*100))</f>
        <v>0</v>
      </c>
      <c r="EG214" s="62">
        <f>IF('SERVIÇOS EXECUTADOS'!$F214=0,0,(COUNTIF('SERVIÇOS EXECUTADOS'!$I214:$DH214,EG$10)/'SERVIÇOS EXECUTADOS'!$F214*100))</f>
        <v>0</v>
      </c>
      <c r="EH214" s="62">
        <f>IF('SERVIÇOS EXECUTADOS'!$F214=0,0,(COUNTIF('SERVIÇOS EXECUTADOS'!$I214:$DH214,EH$10)/'SERVIÇOS EXECUTADOS'!$F214*100))</f>
        <v>0</v>
      </c>
      <c r="EI214" s="62">
        <f>IF('SERVIÇOS EXECUTADOS'!$F214=0,0,(COUNTIF('SERVIÇOS EXECUTADOS'!$I214:$DH214,EI$10)/'SERVIÇOS EXECUTADOS'!$F214*100))</f>
        <v>0</v>
      </c>
      <c r="EJ214" s="62">
        <f>IF('SERVIÇOS EXECUTADOS'!$F214=0,0,(COUNTIF('SERVIÇOS EXECUTADOS'!$I214:$DH214,EJ$10)/'SERVIÇOS EXECUTADOS'!$F214*100))</f>
        <v>0</v>
      </c>
      <c r="EK214" s="62">
        <f>IF('SERVIÇOS EXECUTADOS'!$F214=0,0,(COUNTIF('SERVIÇOS EXECUTADOS'!$I214:$DH214,EK$10)/'SERVIÇOS EXECUTADOS'!$F214*100))</f>
        <v>0</v>
      </c>
      <c r="EL214" s="62">
        <f>IF('SERVIÇOS EXECUTADOS'!$F214=0,0,(COUNTIF('SERVIÇOS EXECUTADOS'!$I214:$DH214,EL$10)/'SERVIÇOS EXECUTADOS'!$F214*100))</f>
        <v>0</v>
      </c>
      <c r="EM214" s="62">
        <f>IF('SERVIÇOS EXECUTADOS'!$F214=0,0,(COUNTIF('SERVIÇOS EXECUTADOS'!$I214:$DH214,EM$10)/'SERVIÇOS EXECUTADOS'!$F214*100))</f>
        <v>0</v>
      </c>
      <c r="EN214" s="62">
        <f>IF('SERVIÇOS EXECUTADOS'!$F214=0,0,(COUNTIF('SERVIÇOS EXECUTADOS'!$I214:$DH214,EN$10)/'SERVIÇOS EXECUTADOS'!$F214*100))</f>
        <v>0</v>
      </c>
      <c r="EO214" s="62">
        <f>IF('SERVIÇOS EXECUTADOS'!$F214=0,0,(COUNTIF('SERVIÇOS EXECUTADOS'!$I214:$DH214,EO$10)/'SERVIÇOS EXECUTADOS'!$F214*100))</f>
        <v>0</v>
      </c>
      <c r="EP214" s="62">
        <f>IF('SERVIÇOS EXECUTADOS'!$F214=0,0,(COUNTIF('SERVIÇOS EXECUTADOS'!$I214:$DH214,EP$10)/'SERVIÇOS EXECUTADOS'!$F214*100))</f>
        <v>0</v>
      </c>
      <c r="EQ214" s="62">
        <f>IF('SERVIÇOS EXECUTADOS'!$F214=0,0,(COUNTIF('SERVIÇOS EXECUTADOS'!$I214:$DH214,EQ$10)/'SERVIÇOS EXECUTADOS'!$F214*100))</f>
        <v>0</v>
      </c>
      <c r="ER214" s="62">
        <f>IF('SERVIÇOS EXECUTADOS'!$F214=0,0,(COUNTIF('SERVIÇOS EXECUTADOS'!$I214:$DH214,ER$10)/'SERVIÇOS EXECUTADOS'!$F214*100))</f>
        <v>0</v>
      </c>
      <c r="ES214" s="62">
        <f>IF('SERVIÇOS EXECUTADOS'!$F214=0,0,(COUNTIF('SERVIÇOS EXECUTADOS'!$I214:$DH214,ES$10)/'SERVIÇOS EXECUTADOS'!$F214*100))</f>
        <v>0</v>
      </c>
      <c r="ET214" s="62">
        <f>IF('SERVIÇOS EXECUTADOS'!$F214=0,0,(COUNTIF('SERVIÇOS EXECUTADOS'!$I214:$DH214,ET$10)/'SERVIÇOS EXECUTADOS'!$F214*100))</f>
        <v>0</v>
      </c>
      <c r="EU214" s="62">
        <f>IF('SERVIÇOS EXECUTADOS'!$F214=0,0,(COUNTIF('SERVIÇOS EXECUTADOS'!$I214:$DH214,EU$10)/'SERVIÇOS EXECUTADOS'!$F214*100))</f>
        <v>0</v>
      </c>
      <c r="EV214" s="62">
        <f>IF('SERVIÇOS EXECUTADOS'!$F214=0,0,(COUNTIF('SERVIÇOS EXECUTADOS'!$I214:$DH214,EV$10)/'SERVIÇOS EXECUTADOS'!$F214*100))</f>
        <v>0</v>
      </c>
      <c r="EW214" s="62">
        <f>IF('SERVIÇOS EXECUTADOS'!$F214=0,0,(COUNTIF('SERVIÇOS EXECUTADOS'!$I214:$DH214,EW$10)/'SERVIÇOS EXECUTADOS'!$F214*100))</f>
        <v>0</v>
      </c>
    </row>
    <row r="215" spans="1:153" ht="12" customHeight="1" outlineLevel="2">
      <c r="A215" s="1"/>
      <c r="B215" s="197" t="s">
        <v>352</v>
      </c>
      <c r="C215" s="196" t="s">
        <v>353</v>
      </c>
      <c r="D215" s="486"/>
      <c r="E215" s="192">
        <f t="shared" si="84"/>
        <v>0</v>
      </c>
      <c r="F215" s="489"/>
      <c r="G215" s="271" t="s">
        <v>122</v>
      </c>
      <c r="H215" s="132">
        <f t="shared" si="87"/>
        <v>0</v>
      </c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59"/>
      <c r="BK215" s="59"/>
      <c r="BL215" s="59"/>
      <c r="BM215" s="59"/>
      <c r="BN215" s="59"/>
      <c r="BO215" s="59"/>
      <c r="BP215" s="59"/>
      <c r="BQ215" s="59"/>
      <c r="BR215" s="59"/>
      <c r="BS215" s="59"/>
      <c r="BT215" s="59"/>
      <c r="BU215" s="59"/>
      <c r="BV215" s="59"/>
      <c r="BW215" s="59"/>
      <c r="BX215" s="59"/>
      <c r="BY215" s="59"/>
      <c r="BZ215" s="59"/>
      <c r="CA215" s="59"/>
      <c r="CB215" s="59"/>
      <c r="CC215" s="59"/>
      <c r="CD215" s="59"/>
      <c r="CE215" s="59"/>
      <c r="CF215" s="59"/>
      <c r="CG215" s="59"/>
      <c r="CH215" s="59"/>
      <c r="CI215" s="59"/>
      <c r="CJ215" s="59"/>
      <c r="CK215" s="59"/>
      <c r="CL215" s="59"/>
      <c r="CM215" s="59"/>
      <c r="CN215" s="59"/>
      <c r="CO215" s="59"/>
      <c r="CP215" s="59"/>
      <c r="CQ215" s="59"/>
      <c r="CR215" s="59"/>
      <c r="CS215" s="59"/>
      <c r="CT215" s="59"/>
      <c r="CU215" s="59"/>
      <c r="CV215" s="59"/>
      <c r="CW215" s="59"/>
      <c r="CX215" s="59"/>
      <c r="CY215" s="59"/>
      <c r="CZ215" s="59"/>
      <c r="DA215" s="59"/>
      <c r="DB215" s="59"/>
      <c r="DC215" s="59"/>
      <c r="DD215" s="59"/>
      <c r="DE215" s="59"/>
      <c r="DF215" s="59"/>
      <c r="DG215" s="59"/>
      <c r="DH215" s="59"/>
      <c r="DI215" s="60">
        <f t="shared" si="88"/>
        <v>0</v>
      </c>
      <c r="DJ215" s="61">
        <f t="shared" si="89"/>
        <v>0</v>
      </c>
      <c r="DK215" s="61">
        <f t="shared" si="90"/>
        <v>0</v>
      </c>
      <c r="DL215" s="62">
        <f t="shared" si="91"/>
        <v>0</v>
      </c>
      <c r="DM215" s="62">
        <f t="shared" si="86"/>
        <v>0</v>
      </c>
      <c r="DN215" s="64" t="str">
        <f t="shared" si="92"/>
        <v/>
      </c>
      <c r="DO215" s="252" t="b">
        <f t="shared" si="85"/>
        <v>0</v>
      </c>
      <c r="DP215" s="188"/>
      <c r="DS215" s="62">
        <f>IF('SERVIÇOS EXECUTADOS'!$F215=0,0,(COUNTIF('SERVIÇOS EXECUTADOS'!$I215:$DH215,DS$10)/'SERVIÇOS EXECUTADOS'!$F215*100))</f>
        <v>0</v>
      </c>
      <c r="DT215" s="62">
        <f>IF('SERVIÇOS EXECUTADOS'!$F215=0,0,(COUNTIF('SERVIÇOS EXECUTADOS'!$I215:$DH215,DT$10)/'SERVIÇOS EXECUTADOS'!$F215*100))</f>
        <v>0</v>
      </c>
      <c r="DU215" s="62">
        <f>IF('SERVIÇOS EXECUTADOS'!$F215=0,0,(COUNTIF('SERVIÇOS EXECUTADOS'!$I215:$DH215,DU$10)/'SERVIÇOS EXECUTADOS'!$F215*100))</f>
        <v>0</v>
      </c>
      <c r="DV215" s="62">
        <f>IF('SERVIÇOS EXECUTADOS'!$F215=0,0,(COUNTIF('SERVIÇOS EXECUTADOS'!$I215:$DH215,DV$10)/'SERVIÇOS EXECUTADOS'!$F215*100))</f>
        <v>0</v>
      </c>
      <c r="DW215" s="62">
        <f>IF('SERVIÇOS EXECUTADOS'!$F215=0,0,(COUNTIF('SERVIÇOS EXECUTADOS'!$I215:$DH215,DW$10)/'SERVIÇOS EXECUTADOS'!$F215*100))</f>
        <v>0</v>
      </c>
      <c r="DX215" s="62">
        <f>IF('SERVIÇOS EXECUTADOS'!$F215=0,0,(COUNTIF('SERVIÇOS EXECUTADOS'!$I215:$DH215,DX$10)/'SERVIÇOS EXECUTADOS'!$F215*100))</f>
        <v>0</v>
      </c>
      <c r="DY215" s="62">
        <f>IF('SERVIÇOS EXECUTADOS'!$F215=0,0,(COUNTIF('SERVIÇOS EXECUTADOS'!$I215:$DH215,DY$10)/'SERVIÇOS EXECUTADOS'!$F215*100))</f>
        <v>0</v>
      </c>
      <c r="DZ215" s="62">
        <f>IF('SERVIÇOS EXECUTADOS'!$F215=0,0,(COUNTIF('SERVIÇOS EXECUTADOS'!$I215:$DH215,DZ$10)/'SERVIÇOS EXECUTADOS'!$F215*100))</f>
        <v>0</v>
      </c>
      <c r="EA215" s="62">
        <f>IF('SERVIÇOS EXECUTADOS'!$F215=0,0,(COUNTIF('SERVIÇOS EXECUTADOS'!$I215:$DH215,EA$10)/'SERVIÇOS EXECUTADOS'!$F215*100))</f>
        <v>0</v>
      </c>
      <c r="EB215" s="62">
        <f>IF('SERVIÇOS EXECUTADOS'!$F215=0,0,(COUNTIF('SERVIÇOS EXECUTADOS'!$I215:$DH215,EB$10)/'SERVIÇOS EXECUTADOS'!$F215*100))</f>
        <v>0</v>
      </c>
      <c r="EC215" s="62">
        <f>IF('SERVIÇOS EXECUTADOS'!$F215=0,0,(COUNTIF('SERVIÇOS EXECUTADOS'!$I215:$DH215,EC$10)/'SERVIÇOS EXECUTADOS'!$F215*100))</f>
        <v>0</v>
      </c>
      <c r="ED215" s="62">
        <f>IF('SERVIÇOS EXECUTADOS'!$F215=0,0,(COUNTIF('SERVIÇOS EXECUTADOS'!$I215:$DH215,ED$10)/'SERVIÇOS EXECUTADOS'!$F215*100))</f>
        <v>0</v>
      </c>
      <c r="EE215" s="62">
        <f>IF('SERVIÇOS EXECUTADOS'!$F215=0,0,(COUNTIF('SERVIÇOS EXECUTADOS'!$I215:$DH215,EE$10)/'SERVIÇOS EXECUTADOS'!$F215*100))</f>
        <v>0</v>
      </c>
      <c r="EF215" s="62">
        <f>IF('SERVIÇOS EXECUTADOS'!$F215=0,0,(COUNTIF('SERVIÇOS EXECUTADOS'!$I215:$DH215,EF$10)/'SERVIÇOS EXECUTADOS'!$F215*100))</f>
        <v>0</v>
      </c>
      <c r="EG215" s="62">
        <f>IF('SERVIÇOS EXECUTADOS'!$F215=0,0,(COUNTIF('SERVIÇOS EXECUTADOS'!$I215:$DH215,EG$10)/'SERVIÇOS EXECUTADOS'!$F215*100))</f>
        <v>0</v>
      </c>
      <c r="EH215" s="62">
        <f>IF('SERVIÇOS EXECUTADOS'!$F215=0,0,(COUNTIF('SERVIÇOS EXECUTADOS'!$I215:$DH215,EH$10)/'SERVIÇOS EXECUTADOS'!$F215*100))</f>
        <v>0</v>
      </c>
      <c r="EI215" s="62">
        <f>IF('SERVIÇOS EXECUTADOS'!$F215=0,0,(COUNTIF('SERVIÇOS EXECUTADOS'!$I215:$DH215,EI$10)/'SERVIÇOS EXECUTADOS'!$F215*100))</f>
        <v>0</v>
      </c>
      <c r="EJ215" s="62">
        <f>IF('SERVIÇOS EXECUTADOS'!$F215=0,0,(COUNTIF('SERVIÇOS EXECUTADOS'!$I215:$DH215,EJ$10)/'SERVIÇOS EXECUTADOS'!$F215*100))</f>
        <v>0</v>
      </c>
      <c r="EK215" s="62">
        <f>IF('SERVIÇOS EXECUTADOS'!$F215=0,0,(COUNTIF('SERVIÇOS EXECUTADOS'!$I215:$DH215,EK$10)/'SERVIÇOS EXECUTADOS'!$F215*100))</f>
        <v>0</v>
      </c>
      <c r="EL215" s="62">
        <f>IF('SERVIÇOS EXECUTADOS'!$F215=0,0,(COUNTIF('SERVIÇOS EXECUTADOS'!$I215:$DH215,EL$10)/'SERVIÇOS EXECUTADOS'!$F215*100))</f>
        <v>0</v>
      </c>
      <c r="EM215" s="62">
        <f>IF('SERVIÇOS EXECUTADOS'!$F215=0,0,(COUNTIF('SERVIÇOS EXECUTADOS'!$I215:$DH215,EM$10)/'SERVIÇOS EXECUTADOS'!$F215*100))</f>
        <v>0</v>
      </c>
      <c r="EN215" s="62">
        <f>IF('SERVIÇOS EXECUTADOS'!$F215=0,0,(COUNTIF('SERVIÇOS EXECUTADOS'!$I215:$DH215,EN$10)/'SERVIÇOS EXECUTADOS'!$F215*100))</f>
        <v>0</v>
      </c>
      <c r="EO215" s="62">
        <f>IF('SERVIÇOS EXECUTADOS'!$F215=0,0,(COUNTIF('SERVIÇOS EXECUTADOS'!$I215:$DH215,EO$10)/'SERVIÇOS EXECUTADOS'!$F215*100))</f>
        <v>0</v>
      </c>
      <c r="EP215" s="62">
        <f>IF('SERVIÇOS EXECUTADOS'!$F215=0,0,(COUNTIF('SERVIÇOS EXECUTADOS'!$I215:$DH215,EP$10)/'SERVIÇOS EXECUTADOS'!$F215*100))</f>
        <v>0</v>
      </c>
      <c r="EQ215" s="62">
        <f>IF('SERVIÇOS EXECUTADOS'!$F215=0,0,(COUNTIF('SERVIÇOS EXECUTADOS'!$I215:$DH215,EQ$10)/'SERVIÇOS EXECUTADOS'!$F215*100))</f>
        <v>0</v>
      </c>
      <c r="ER215" s="62">
        <f>IF('SERVIÇOS EXECUTADOS'!$F215=0,0,(COUNTIF('SERVIÇOS EXECUTADOS'!$I215:$DH215,ER$10)/'SERVIÇOS EXECUTADOS'!$F215*100))</f>
        <v>0</v>
      </c>
      <c r="ES215" s="62">
        <f>IF('SERVIÇOS EXECUTADOS'!$F215=0,0,(COUNTIF('SERVIÇOS EXECUTADOS'!$I215:$DH215,ES$10)/'SERVIÇOS EXECUTADOS'!$F215*100))</f>
        <v>0</v>
      </c>
      <c r="ET215" s="62">
        <f>IF('SERVIÇOS EXECUTADOS'!$F215=0,0,(COUNTIF('SERVIÇOS EXECUTADOS'!$I215:$DH215,ET$10)/'SERVIÇOS EXECUTADOS'!$F215*100))</f>
        <v>0</v>
      </c>
      <c r="EU215" s="62">
        <f>IF('SERVIÇOS EXECUTADOS'!$F215=0,0,(COUNTIF('SERVIÇOS EXECUTADOS'!$I215:$DH215,EU$10)/'SERVIÇOS EXECUTADOS'!$F215*100))</f>
        <v>0</v>
      </c>
      <c r="EV215" s="62">
        <f>IF('SERVIÇOS EXECUTADOS'!$F215=0,0,(COUNTIF('SERVIÇOS EXECUTADOS'!$I215:$DH215,EV$10)/'SERVIÇOS EXECUTADOS'!$F215*100))</f>
        <v>0</v>
      </c>
      <c r="EW215" s="62">
        <f>IF('SERVIÇOS EXECUTADOS'!$F215=0,0,(COUNTIF('SERVIÇOS EXECUTADOS'!$I215:$DH215,EW$10)/'SERVIÇOS EXECUTADOS'!$F215*100))</f>
        <v>0</v>
      </c>
    </row>
    <row r="216" spans="1:153" ht="12" customHeight="1" outlineLevel="2">
      <c r="A216" s="1"/>
      <c r="B216" s="197" t="s">
        <v>354</v>
      </c>
      <c r="C216" s="196" t="s">
        <v>355</v>
      </c>
      <c r="D216" s="486"/>
      <c r="E216" s="192">
        <f t="shared" si="84"/>
        <v>0</v>
      </c>
      <c r="F216" s="489"/>
      <c r="G216" s="271" t="s">
        <v>147</v>
      </c>
      <c r="H216" s="132">
        <f t="shared" si="87"/>
        <v>0</v>
      </c>
      <c r="I216" s="59"/>
      <c r="J216" s="59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  <c r="AX216" s="63"/>
      <c r="AY216" s="63"/>
      <c r="AZ216" s="63"/>
      <c r="BA216" s="63"/>
      <c r="BB216" s="63"/>
      <c r="BC216" s="63"/>
      <c r="BD216" s="63"/>
      <c r="BE216" s="63"/>
      <c r="BF216" s="63"/>
      <c r="BG216" s="63"/>
      <c r="BH216" s="63"/>
      <c r="BI216" s="63"/>
      <c r="BJ216" s="63"/>
      <c r="BK216" s="63"/>
      <c r="BL216" s="63"/>
      <c r="BM216" s="63"/>
      <c r="BN216" s="63"/>
      <c r="BO216" s="63"/>
      <c r="BP216" s="63"/>
      <c r="BQ216" s="63"/>
      <c r="BR216" s="63"/>
      <c r="BS216" s="63"/>
      <c r="BT216" s="63"/>
      <c r="BU216" s="63"/>
      <c r="BV216" s="63"/>
      <c r="BW216" s="63"/>
      <c r="BX216" s="63"/>
      <c r="BY216" s="63"/>
      <c r="BZ216" s="63"/>
      <c r="CA216" s="63"/>
      <c r="CB216" s="63"/>
      <c r="CC216" s="63"/>
      <c r="CD216" s="63"/>
      <c r="CE216" s="63"/>
      <c r="CF216" s="63"/>
      <c r="CG216" s="63"/>
      <c r="CH216" s="63"/>
      <c r="CI216" s="63"/>
      <c r="CJ216" s="63"/>
      <c r="CK216" s="63"/>
      <c r="CL216" s="63"/>
      <c r="CM216" s="63"/>
      <c r="CN216" s="63"/>
      <c r="CO216" s="63"/>
      <c r="CP216" s="63"/>
      <c r="CQ216" s="63"/>
      <c r="CR216" s="63"/>
      <c r="CS216" s="63"/>
      <c r="CT216" s="63"/>
      <c r="CU216" s="63"/>
      <c r="CV216" s="63"/>
      <c r="CW216" s="63"/>
      <c r="CX216" s="63"/>
      <c r="CY216" s="63"/>
      <c r="CZ216" s="63"/>
      <c r="DA216" s="63"/>
      <c r="DB216" s="63"/>
      <c r="DC216" s="63"/>
      <c r="DD216" s="63"/>
      <c r="DE216" s="63"/>
      <c r="DF216" s="63"/>
      <c r="DG216" s="63"/>
      <c r="DH216" s="63"/>
      <c r="DI216" s="60">
        <f t="shared" si="88"/>
        <v>0</v>
      </c>
      <c r="DJ216" s="61">
        <f t="shared" si="89"/>
        <v>0</v>
      </c>
      <c r="DK216" s="61">
        <f t="shared" si="90"/>
        <v>0</v>
      </c>
      <c r="DL216" s="62">
        <f t="shared" si="91"/>
        <v>0</v>
      </c>
      <c r="DM216" s="62">
        <f t="shared" si="86"/>
        <v>0</v>
      </c>
      <c r="DN216" s="64" t="str">
        <f t="shared" si="92"/>
        <v/>
      </c>
      <c r="DO216" s="252" t="b">
        <f t="shared" si="85"/>
        <v>0</v>
      </c>
      <c r="DP216" s="188"/>
      <c r="DS216" s="62">
        <f>IF('SERVIÇOS EXECUTADOS'!$F216=0,0,(COUNTIF('SERVIÇOS EXECUTADOS'!$I216:$DH216,DS$10)/'SERVIÇOS EXECUTADOS'!$F216*100))</f>
        <v>0</v>
      </c>
      <c r="DT216" s="62">
        <f>IF('SERVIÇOS EXECUTADOS'!$F216=0,0,(COUNTIF('SERVIÇOS EXECUTADOS'!$I216:$DH216,DT$10)/'SERVIÇOS EXECUTADOS'!$F216*100))</f>
        <v>0</v>
      </c>
      <c r="DU216" s="62">
        <f>IF('SERVIÇOS EXECUTADOS'!$F216=0,0,(COUNTIF('SERVIÇOS EXECUTADOS'!$I216:$DH216,DU$10)/'SERVIÇOS EXECUTADOS'!$F216*100))</f>
        <v>0</v>
      </c>
      <c r="DV216" s="62">
        <f>IF('SERVIÇOS EXECUTADOS'!$F216=0,0,(COUNTIF('SERVIÇOS EXECUTADOS'!$I216:$DH216,DV$10)/'SERVIÇOS EXECUTADOS'!$F216*100))</f>
        <v>0</v>
      </c>
      <c r="DW216" s="62">
        <f>IF('SERVIÇOS EXECUTADOS'!$F216=0,0,(COUNTIF('SERVIÇOS EXECUTADOS'!$I216:$DH216,DW$10)/'SERVIÇOS EXECUTADOS'!$F216*100))</f>
        <v>0</v>
      </c>
      <c r="DX216" s="62">
        <f>IF('SERVIÇOS EXECUTADOS'!$F216=0,0,(COUNTIF('SERVIÇOS EXECUTADOS'!$I216:$DH216,DX$10)/'SERVIÇOS EXECUTADOS'!$F216*100))</f>
        <v>0</v>
      </c>
      <c r="DY216" s="62">
        <f>IF('SERVIÇOS EXECUTADOS'!$F216=0,0,(COUNTIF('SERVIÇOS EXECUTADOS'!$I216:$DH216,DY$10)/'SERVIÇOS EXECUTADOS'!$F216*100))</f>
        <v>0</v>
      </c>
      <c r="DZ216" s="62">
        <f>IF('SERVIÇOS EXECUTADOS'!$F216=0,0,(COUNTIF('SERVIÇOS EXECUTADOS'!$I216:$DH216,DZ$10)/'SERVIÇOS EXECUTADOS'!$F216*100))</f>
        <v>0</v>
      </c>
      <c r="EA216" s="62">
        <f>IF('SERVIÇOS EXECUTADOS'!$F216=0,0,(COUNTIF('SERVIÇOS EXECUTADOS'!$I216:$DH216,EA$10)/'SERVIÇOS EXECUTADOS'!$F216*100))</f>
        <v>0</v>
      </c>
      <c r="EB216" s="62">
        <f>IF('SERVIÇOS EXECUTADOS'!$F216=0,0,(COUNTIF('SERVIÇOS EXECUTADOS'!$I216:$DH216,EB$10)/'SERVIÇOS EXECUTADOS'!$F216*100))</f>
        <v>0</v>
      </c>
      <c r="EC216" s="62">
        <f>IF('SERVIÇOS EXECUTADOS'!$F216=0,0,(COUNTIF('SERVIÇOS EXECUTADOS'!$I216:$DH216,EC$10)/'SERVIÇOS EXECUTADOS'!$F216*100))</f>
        <v>0</v>
      </c>
      <c r="ED216" s="62">
        <f>IF('SERVIÇOS EXECUTADOS'!$F216=0,0,(COUNTIF('SERVIÇOS EXECUTADOS'!$I216:$DH216,ED$10)/'SERVIÇOS EXECUTADOS'!$F216*100))</f>
        <v>0</v>
      </c>
      <c r="EE216" s="62">
        <f>IF('SERVIÇOS EXECUTADOS'!$F216=0,0,(COUNTIF('SERVIÇOS EXECUTADOS'!$I216:$DH216,EE$10)/'SERVIÇOS EXECUTADOS'!$F216*100))</f>
        <v>0</v>
      </c>
      <c r="EF216" s="62">
        <f>IF('SERVIÇOS EXECUTADOS'!$F216=0,0,(COUNTIF('SERVIÇOS EXECUTADOS'!$I216:$DH216,EF$10)/'SERVIÇOS EXECUTADOS'!$F216*100))</f>
        <v>0</v>
      </c>
      <c r="EG216" s="62">
        <f>IF('SERVIÇOS EXECUTADOS'!$F216=0,0,(COUNTIF('SERVIÇOS EXECUTADOS'!$I216:$DH216,EG$10)/'SERVIÇOS EXECUTADOS'!$F216*100))</f>
        <v>0</v>
      </c>
      <c r="EH216" s="62">
        <f>IF('SERVIÇOS EXECUTADOS'!$F216=0,0,(COUNTIF('SERVIÇOS EXECUTADOS'!$I216:$DH216,EH$10)/'SERVIÇOS EXECUTADOS'!$F216*100))</f>
        <v>0</v>
      </c>
      <c r="EI216" s="62">
        <f>IF('SERVIÇOS EXECUTADOS'!$F216=0,0,(COUNTIF('SERVIÇOS EXECUTADOS'!$I216:$DH216,EI$10)/'SERVIÇOS EXECUTADOS'!$F216*100))</f>
        <v>0</v>
      </c>
      <c r="EJ216" s="62">
        <f>IF('SERVIÇOS EXECUTADOS'!$F216=0,0,(COUNTIF('SERVIÇOS EXECUTADOS'!$I216:$DH216,EJ$10)/'SERVIÇOS EXECUTADOS'!$F216*100))</f>
        <v>0</v>
      </c>
      <c r="EK216" s="62">
        <f>IF('SERVIÇOS EXECUTADOS'!$F216=0,0,(COUNTIF('SERVIÇOS EXECUTADOS'!$I216:$DH216,EK$10)/'SERVIÇOS EXECUTADOS'!$F216*100))</f>
        <v>0</v>
      </c>
      <c r="EL216" s="62">
        <f>IF('SERVIÇOS EXECUTADOS'!$F216=0,0,(COUNTIF('SERVIÇOS EXECUTADOS'!$I216:$DH216,EL$10)/'SERVIÇOS EXECUTADOS'!$F216*100))</f>
        <v>0</v>
      </c>
      <c r="EM216" s="62">
        <f>IF('SERVIÇOS EXECUTADOS'!$F216=0,0,(COUNTIF('SERVIÇOS EXECUTADOS'!$I216:$DH216,EM$10)/'SERVIÇOS EXECUTADOS'!$F216*100))</f>
        <v>0</v>
      </c>
      <c r="EN216" s="62">
        <f>IF('SERVIÇOS EXECUTADOS'!$F216=0,0,(COUNTIF('SERVIÇOS EXECUTADOS'!$I216:$DH216,EN$10)/'SERVIÇOS EXECUTADOS'!$F216*100))</f>
        <v>0</v>
      </c>
      <c r="EO216" s="62">
        <f>IF('SERVIÇOS EXECUTADOS'!$F216=0,0,(COUNTIF('SERVIÇOS EXECUTADOS'!$I216:$DH216,EO$10)/'SERVIÇOS EXECUTADOS'!$F216*100))</f>
        <v>0</v>
      </c>
      <c r="EP216" s="62">
        <f>IF('SERVIÇOS EXECUTADOS'!$F216=0,0,(COUNTIF('SERVIÇOS EXECUTADOS'!$I216:$DH216,EP$10)/'SERVIÇOS EXECUTADOS'!$F216*100))</f>
        <v>0</v>
      </c>
      <c r="EQ216" s="62">
        <f>IF('SERVIÇOS EXECUTADOS'!$F216=0,0,(COUNTIF('SERVIÇOS EXECUTADOS'!$I216:$DH216,EQ$10)/'SERVIÇOS EXECUTADOS'!$F216*100))</f>
        <v>0</v>
      </c>
      <c r="ER216" s="62">
        <f>IF('SERVIÇOS EXECUTADOS'!$F216=0,0,(COUNTIF('SERVIÇOS EXECUTADOS'!$I216:$DH216,ER$10)/'SERVIÇOS EXECUTADOS'!$F216*100))</f>
        <v>0</v>
      </c>
      <c r="ES216" s="62">
        <f>IF('SERVIÇOS EXECUTADOS'!$F216=0,0,(COUNTIF('SERVIÇOS EXECUTADOS'!$I216:$DH216,ES$10)/'SERVIÇOS EXECUTADOS'!$F216*100))</f>
        <v>0</v>
      </c>
      <c r="ET216" s="62">
        <f>IF('SERVIÇOS EXECUTADOS'!$F216=0,0,(COUNTIF('SERVIÇOS EXECUTADOS'!$I216:$DH216,ET$10)/'SERVIÇOS EXECUTADOS'!$F216*100))</f>
        <v>0</v>
      </c>
      <c r="EU216" s="62">
        <f>IF('SERVIÇOS EXECUTADOS'!$F216=0,0,(COUNTIF('SERVIÇOS EXECUTADOS'!$I216:$DH216,EU$10)/'SERVIÇOS EXECUTADOS'!$F216*100))</f>
        <v>0</v>
      </c>
      <c r="EV216" s="62">
        <f>IF('SERVIÇOS EXECUTADOS'!$F216=0,0,(COUNTIF('SERVIÇOS EXECUTADOS'!$I216:$DH216,EV$10)/'SERVIÇOS EXECUTADOS'!$F216*100))</f>
        <v>0</v>
      </c>
      <c r="EW216" s="62">
        <f>IF('SERVIÇOS EXECUTADOS'!$F216=0,0,(COUNTIF('SERVIÇOS EXECUTADOS'!$I216:$DH216,EW$10)/'SERVIÇOS EXECUTADOS'!$F216*100))</f>
        <v>0</v>
      </c>
    </row>
    <row r="217" spans="1:153" ht="12" customHeight="1" outlineLevel="2">
      <c r="A217" s="1"/>
      <c r="B217" s="197" t="s">
        <v>356</v>
      </c>
      <c r="C217" s="196" t="s">
        <v>357</v>
      </c>
      <c r="D217" s="486"/>
      <c r="E217" s="192">
        <f t="shared" si="84"/>
        <v>0</v>
      </c>
      <c r="F217" s="489"/>
      <c r="G217" s="271" t="s">
        <v>147</v>
      </c>
      <c r="H217" s="132">
        <f t="shared" si="87"/>
        <v>0</v>
      </c>
      <c r="I217" s="59"/>
      <c r="J217" s="59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  <c r="BN217" s="63"/>
      <c r="BO217" s="63"/>
      <c r="BP217" s="63"/>
      <c r="BQ217" s="63"/>
      <c r="BR217" s="63"/>
      <c r="BS217" s="63"/>
      <c r="BT217" s="63"/>
      <c r="BU217" s="63"/>
      <c r="BV217" s="63"/>
      <c r="BW217" s="63"/>
      <c r="BX217" s="63"/>
      <c r="BY217" s="63"/>
      <c r="BZ217" s="63"/>
      <c r="CA217" s="63"/>
      <c r="CB217" s="63"/>
      <c r="CC217" s="63"/>
      <c r="CD217" s="63"/>
      <c r="CE217" s="63"/>
      <c r="CF217" s="63"/>
      <c r="CG217" s="63"/>
      <c r="CH217" s="63"/>
      <c r="CI217" s="63"/>
      <c r="CJ217" s="63"/>
      <c r="CK217" s="63"/>
      <c r="CL217" s="63"/>
      <c r="CM217" s="63"/>
      <c r="CN217" s="63"/>
      <c r="CO217" s="63"/>
      <c r="CP217" s="63"/>
      <c r="CQ217" s="63"/>
      <c r="CR217" s="63"/>
      <c r="CS217" s="63"/>
      <c r="CT217" s="63"/>
      <c r="CU217" s="63"/>
      <c r="CV217" s="63"/>
      <c r="CW217" s="63"/>
      <c r="CX217" s="63"/>
      <c r="CY217" s="63"/>
      <c r="CZ217" s="63"/>
      <c r="DA217" s="63"/>
      <c r="DB217" s="63"/>
      <c r="DC217" s="63"/>
      <c r="DD217" s="63"/>
      <c r="DE217" s="63"/>
      <c r="DF217" s="63"/>
      <c r="DG217" s="63"/>
      <c r="DH217" s="63"/>
      <c r="DI217" s="60">
        <f t="shared" si="88"/>
        <v>0</v>
      </c>
      <c r="DJ217" s="61">
        <f t="shared" si="89"/>
        <v>0</v>
      </c>
      <c r="DK217" s="61">
        <f t="shared" si="90"/>
        <v>0</v>
      </c>
      <c r="DL217" s="62">
        <f t="shared" si="91"/>
        <v>0</v>
      </c>
      <c r="DM217" s="62">
        <f t="shared" si="86"/>
        <v>0</v>
      </c>
      <c r="DN217" s="64" t="str">
        <f t="shared" si="92"/>
        <v/>
      </c>
      <c r="DO217" s="252" t="b">
        <f t="shared" si="85"/>
        <v>0</v>
      </c>
      <c r="DP217" s="188"/>
      <c r="DS217" s="62">
        <f>IF('SERVIÇOS EXECUTADOS'!$F217=0,0,(COUNTIF('SERVIÇOS EXECUTADOS'!$I217:$DH217,DS$10)/'SERVIÇOS EXECUTADOS'!$F217*100))</f>
        <v>0</v>
      </c>
      <c r="DT217" s="62">
        <f>IF('SERVIÇOS EXECUTADOS'!$F217=0,0,(COUNTIF('SERVIÇOS EXECUTADOS'!$I217:$DH217,DT$10)/'SERVIÇOS EXECUTADOS'!$F217*100))</f>
        <v>0</v>
      </c>
      <c r="DU217" s="62">
        <f>IF('SERVIÇOS EXECUTADOS'!$F217=0,0,(COUNTIF('SERVIÇOS EXECUTADOS'!$I217:$DH217,DU$10)/'SERVIÇOS EXECUTADOS'!$F217*100))</f>
        <v>0</v>
      </c>
      <c r="DV217" s="62">
        <f>IF('SERVIÇOS EXECUTADOS'!$F217=0,0,(COUNTIF('SERVIÇOS EXECUTADOS'!$I217:$DH217,DV$10)/'SERVIÇOS EXECUTADOS'!$F217*100))</f>
        <v>0</v>
      </c>
      <c r="DW217" s="62">
        <f>IF('SERVIÇOS EXECUTADOS'!$F217=0,0,(COUNTIF('SERVIÇOS EXECUTADOS'!$I217:$DH217,DW$10)/'SERVIÇOS EXECUTADOS'!$F217*100))</f>
        <v>0</v>
      </c>
      <c r="DX217" s="62">
        <f>IF('SERVIÇOS EXECUTADOS'!$F217=0,0,(COUNTIF('SERVIÇOS EXECUTADOS'!$I217:$DH217,DX$10)/'SERVIÇOS EXECUTADOS'!$F217*100))</f>
        <v>0</v>
      </c>
      <c r="DY217" s="62">
        <f>IF('SERVIÇOS EXECUTADOS'!$F217=0,0,(COUNTIF('SERVIÇOS EXECUTADOS'!$I217:$DH217,DY$10)/'SERVIÇOS EXECUTADOS'!$F217*100))</f>
        <v>0</v>
      </c>
      <c r="DZ217" s="62">
        <f>IF('SERVIÇOS EXECUTADOS'!$F217=0,0,(COUNTIF('SERVIÇOS EXECUTADOS'!$I217:$DH217,DZ$10)/'SERVIÇOS EXECUTADOS'!$F217*100))</f>
        <v>0</v>
      </c>
      <c r="EA217" s="62">
        <f>IF('SERVIÇOS EXECUTADOS'!$F217=0,0,(COUNTIF('SERVIÇOS EXECUTADOS'!$I217:$DH217,EA$10)/'SERVIÇOS EXECUTADOS'!$F217*100))</f>
        <v>0</v>
      </c>
      <c r="EB217" s="62">
        <f>IF('SERVIÇOS EXECUTADOS'!$F217=0,0,(COUNTIF('SERVIÇOS EXECUTADOS'!$I217:$DH217,EB$10)/'SERVIÇOS EXECUTADOS'!$F217*100))</f>
        <v>0</v>
      </c>
      <c r="EC217" s="62">
        <f>IF('SERVIÇOS EXECUTADOS'!$F217=0,0,(COUNTIF('SERVIÇOS EXECUTADOS'!$I217:$DH217,EC$10)/'SERVIÇOS EXECUTADOS'!$F217*100))</f>
        <v>0</v>
      </c>
      <c r="ED217" s="62">
        <f>IF('SERVIÇOS EXECUTADOS'!$F217=0,0,(COUNTIF('SERVIÇOS EXECUTADOS'!$I217:$DH217,ED$10)/'SERVIÇOS EXECUTADOS'!$F217*100))</f>
        <v>0</v>
      </c>
      <c r="EE217" s="62">
        <f>IF('SERVIÇOS EXECUTADOS'!$F217=0,0,(COUNTIF('SERVIÇOS EXECUTADOS'!$I217:$DH217,EE$10)/'SERVIÇOS EXECUTADOS'!$F217*100))</f>
        <v>0</v>
      </c>
      <c r="EF217" s="62">
        <f>IF('SERVIÇOS EXECUTADOS'!$F217=0,0,(COUNTIF('SERVIÇOS EXECUTADOS'!$I217:$DH217,EF$10)/'SERVIÇOS EXECUTADOS'!$F217*100))</f>
        <v>0</v>
      </c>
      <c r="EG217" s="62">
        <f>IF('SERVIÇOS EXECUTADOS'!$F217=0,0,(COUNTIF('SERVIÇOS EXECUTADOS'!$I217:$DH217,EG$10)/'SERVIÇOS EXECUTADOS'!$F217*100))</f>
        <v>0</v>
      </c>
      <c r="EH217" s="62">
        <f>IF('SERVIÇOS EXECUTADOS'!$F217=0,0,(COUNTIF('SERVIÇOS EXECUTADOS'!$I217:$DH217,EH$10)/'SERVIÇOS EXECUTADOS'!$F217*100))</f>
        <v>0</v>
      </c>
      <c r="EI217" s="62">
        <f>IF('SERVIÇOS EXECUTADOS'!$F217=0,0,(COUNTIF('SERVIÇOS EXECUTADOS'!$I217:$DH217,EI$10)/'SERVIÇOS EXECUTADOS'!$F217*100))</f>
        <v>0</v>
      </c>
      <c r="EJ217" s="62">
        <f>IF('SERVIÇOS EXECUTADOS'!$F217=0,0,(COUNTIF('SERVIÇOS EXECUTADOS'!$I217:$DH217,EJ$10)/'SERVIÇOS EXECUTADOS'!$F217*100))</f>
        <v>0</v>
      </c>
      <c r="EK217" s="62">
        <f>IF('SERVIÇOS EXECUTADOS'!$F217=0,0,(COUNTIF('SERVIÇOS EXECUTADOS'!$I217:$DH217,EK$10)/'SERVIÇOS EXECUTADOS'!$F217*100))</f>
        <v>0</v>
      </c>
      <c r="EL217" s="62">
        <f>IF('SERVIÇOS EXECUTADOS'!$F217=0,0,(COUNTIF('SERVIÇOS EXECUTADOS'!$I217:$DH217,EL$10)/'SERVIÇOS EXECUTADOS'!$F217*100))</f>
        <v>0</v>
      </c>
      <c r="EM217" s="62">
        <f>IF('SERVIÇOS EXECUTADOS'!$F217=0,0,(COUNTIF('SERVIÇOS EXECUTADOS'!$I217:$DH217,EM$10)/'SERVIÇOS EXECUTADOS'!$F217*100))</f>
        <v>0</v>
      </c>
      <c r="EN217" s="62">
        <f>IF('SERVIÇOS EXECUTADOS'!$F217=0,0,(COUNTIF('SERVIÇOS EXECUTADOS'!$I217:$DH217,EN$10)/'SERVIÇOS EXECUTADOS'!$F217*100))</f>
        <v>0</v>
      </c>
      <c r="EO217" s="62">
        <f>IF('SERVIÇOS EXECUTADOS'!$F217=0,0,(COUNTIF('SERVIÇOS EXECUTADOS'!$I217:$DH217,EO$10)/'SERVIÇOS EXECUTADOS'!$F217*100))</f>
        <v>0</v>
      </c>
      <c r="EP217" s="62">
        <f>IF('SERVIÇOS EXECUTADOS'!$F217=0,0,(COUNTIF('SERVIÇOS EXECUTADOS'!$I217:$DH217,EP$10)/'SERVIÇOS EXECUTADOS'!$F217*100))</f>
        <v>0</v>
      </c>
      <c r="EQ217" s="62">
        <f>IF('SERVIÇOS EXECUTADOS'!$F217=0,0,(COUNTIF('SERVIÇOS EXECUTADOS'!$I217:$DH217,EQ$10)/'SERVIÇOS EXECUTADOS'!$F217*100))</f>
        <v>0</v>
      </c>
      <c r="ER217" s="62">
        <f>IF('SERVIÇOS EXECUTADOS'!$F217=0,0,(COUNTIF('SERVIÇOS EXECUTADOS'!$I217:$DH217,ER$10)/'SERVIÇOS EXECUTADOS'!$F217*100))</f>
        <v>0</v>
      </c>
      <c r="ES217" s="62">
        <f>IF('SERVIÇOS EXECUTADOS'!$F217=0,0,(COUNTIF('SERVIÇOS EXECUTADOS'!$I217:$DH217,ES$10)/'SERVIÇOS EXECUTADOS'!$F217*100))</f>
        <v>0</v>
      </c>
      <c r="ET217" s="62">
        <f>IF('SERVIÇOS EXECUTADOS'!$F217=0,0,(COUNTIF('SERVIÇOS EXECUTADOS'!$I217:$DH217,ET$10)/'SERVIÇOS EXECUTADOS'!$F217*100))</f>
        <v>0</v>
      </c>
      <c r="EU217" s="62">
        <f>IF('SERVIÇOS EXECUTADOS'!$F217=0,0,(COUNTIF('SERVIÇOS EXECUTADOS'!$I217:$DH217,EU$10)/'SERVIÇOS EXECUTADOS'!$F217*100))</f>
        <v>0</v>
      </c>
      <c r="EV217" s="62">
        <f>IF('SERVIÇOS EXECUTADOS'!$F217=0,0,(COUNTIF('SERVIÇOS EXECUTADOS'!$I217:$DH217,EV$10)/'SERVIÇOS EXECUTADOS'!$F217*100))</f>
        <v>0</v>
      </c>
      <c r="EW217" s="62">
        <f>IF('SERVIÇOS EXECUTADOS'!$F217=0,0,(COUNTIF('SERVIÇOS EXECUTADOS'!$I217:$DH217,EW$10)/'SERVIÇOS EXECUTADOS'!$F217*100))</f>
        <v>0</v>
      </c>
    </row>
    <row r="218" spans="1:153" ht="12" customHeight="1" outlineLevel="2">
      <c r="A218" s="1"/>
      <c r="B218" s="197" t="s">
        <v>358</v>
      </c>
      <c r="C218" s="196" t="s">
        <v>359</v>
      </c>
      <c r="D218" s="486"/>
      <c r="E218" s="192">
        <f t="shared" si="84"/>
        <v>0</v>
      </c>
      <c r="F218" s="489"/>
      <c r="G218" s="271" t="s">
        <v>122</v>
      </c>
      <c r="H218" s="132">
        <f t="shared" si="87"/>
        <v>0</v>
      </c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9"/>
      <c r="BS218" s="59"/>
      <c r="BT218" s="59"/>
      <c r="BU218" s="59"/>
      <c r="BV218" s="59"/>
      <c r="BW218" s="59"/>
      <c r="BX218" s="59"/>
      <c r="BY218" s="59"/>
      <c r="BZ218" s="59"/>
      <c r="CA218" s="59"/>
      <c r="CB218" s="59"/>
      <c r="CC218" s="59"/>
      <c r="CD218" s="59"/>
      <c r="CE218" s="59"/>
      <c r="CF218" s="59"/>
      <c r="CG218" s="59"/>
      <c r="CH218" s="59"/>
      <c r="CI218" s="59"/>
      <c r="CJ218" s="59"/>
      <c r="CK218" s="59"/>
      <c r="CL218" s="59"/>
      <c r="CM218" s="59"/>
      <c r="CN218" s="59"/>
      <c r="CO218" s="59"/>
      <c r="CP218" s="59"/>
      <c r="CQ218" s="59"/>
      <c r="CR218" s="59"/>
      <c r="CS218" s="59"/>
      <c r="CT218" s="59"/>
      <c r="CU218" s="59"/>
      <c r="CV218" s="59"/>
      <c r="CW218" s="59"/>
      <c r="CX218" s="59"/>
      <c r="CY218" s="59"/>
      <c r="CZ218" s="59"/>
      <c r="DA218" s="59"/>
      <c r="DB218" s="59"/>
      <c r="DC218" s="59"/>
      <c r="DD218" s="59"/>
      <c r="DE218" s="59"/>
      <c r="DF218" s="59"/>
      <c r="DG218" s="59"/>
      <c r="DH218" s="59"/>
      <c r="DI218" s="60">
        <f t="shared" si="88"/>
        <v>0</v>
      </c>
      <c r="DJ218" s="61">
        <f t="shared" si="89"/>
        <v>0</v>
      </c>
      <c r="DK218" s="61">
        <f t="shared" si="90"/>
        <v>0</v>
      </c>
      <c r="DL218" s="62">
        <f t="shared" si="91"/>
        <v>0</v>
      </c>
      <c r="DM218" s="62">
        <f t="shared" si="86"/>
        <v>0</v>
      </c>
      <c r="DN218" s="64" t="str">
        <f t="shared" si="92"/>
        <v/>
      </c>
      <c r="DO218" s="252" t="b">
        <f t="shared" si="85"/>
        <v>0</v>
      </c>
      <c r="DP218" s="188"/>
      <c r="DS218" s="62">
        <f>IF('SERVIÇOS EXECUTADOS'!$F218=0,0,(COUNTIF('SERVIÇOS EXECUTADOS'!$I218:$DH218,DS$10)/'SERVIÇOS EXECUTADOS'!$F218*100))</f>
        <v>0</v>
      </c>
      <c r="DT218" s="62">
        <f>IF('SERVIÇOS EXECUTADOS'!$F218=0,0,(COUNTIF('SERVIÇOS EXECUTADOS'!$I218:$DH218,DT$10)/'SERVIÇOS EXECUTADOS'!$F218*100))</f>
        <v>0</v>
      </c>
      <c r="DU218" s="62">
        <f>IF('SERVIÇOS EXECUTADOS'!$F218=0,0,(COUNTIF('SERVIÇOS EXECUTADOS'!$I218:$DH218,DU$10)/'SERVIÇOS EXECUTADOS'!$F218*100))</f>
        <v>0</v>
      </c>
      <c r="DV218" s="62">
        <f>IF('SERVIÇOS EXECUTADOS'!$F218=0,0,(COUNTIF('SERVIÇOS EXECUTADOS'!$I218:$DH218,DV$10)/'SERVIÇOS EXECUTADOS'!$F218*100))</f>
        <v>0</v>
      </c>
      <c r="DW218" s="62">
        <f>IF('SERVIÇOS EXECUTADOS'!$F218=0,0,(COUNTIF('SERVIÇOS EXECUTADOS'!$I218:$DH218,DW$10)/'SERVIÇOS EXECUTADOS'!$F218*100))</f>
        <v>0</v>
      </c>
      <c r="DX218" s="62">
        <f>IF('SERVIÇOS EXECUTADOS'!$F218=0,0,(COUNTIF('SERVIÇOS EXECUTADOS'!$I218:$DH218,DX$10)/'SERVIÇOS EXECUTADOS'!$F218*100))</f>
        <v>0</v>
      </c>
      <c r="DY218" s="62">
        <f>IF('SERVIÇOS EXECUTADOS'!$F218=0,0,(COUNTIF('SERVIÇOS EXECUTADOS'!$I218:$DH218,DY$10)/'SERVIÇOS EXECUTADOS'!$F218*100))</f>
        <v>0</v>
      </c>
      <c r="DZ218" s="62">
        <f>IF('SERVIÇOS EXECUTADOS'!$F218=0,0,(COUNTIF('SERVIÇOS EXECUTADOS'!$I218:$DH218,DZ$10)/'SERVIÇOS EXECUTADOS'!$F218*100))</f>
        <v>0</v>
      </c>
      <c r="EA218" s="62">
        <f>IF('SERVIÇOS EXECUTADOS'!$F218=0,0,(COUNTIF('SERVIÇOS EXECUTADOS'!$I218:$DH218,EA$10)/'SERVIÇOS EXECUTADOS'!$F218*100))</f>
        <v>0</v>
      </c>
      <c r="EB218" s="62">
        <f>IF('SERVIÇOS EXECUTADOS'!$F218=0,0,(COUNTIF('SERVIÇOS EXECUTADOS'!$I218:$DH218,EB$10)/'SERVIÇOS EXECUTADOS'!$F218*100))</f>
        <v>0</v>
      </c>
      <c r="EC218" s="62">
        <f>IF('SERVIÇOS EXECUTADOS'!$F218=0,0,(COUNTIF('SERVIÇOS EXECUTADOS'!$I218:$DH218,EC$10)/'SERVIÇOS EXECUTADOS'!$F218*100))</f>
        <v>0</v>
      </c>
      <c r="ED218" s="62">
        <f>IF('SERVIÇOS EXECUTADOS'!$F218=0,0,(COUNTIF('SERVIÇOS EXECUTADOS'!$I218:$DH218,ED$10)/'SERVIÇOS EXECUTADOS'!$F218*100))</f>
        <v>0</v>
      </c>
      <c r="EE218" s="62">
        <f>IF('SERVIÇOS EXECUTADOS'!$F218=0,0,(COUNTIF('SERVIÇOS EXECUTADOS'!$I218:$DH218,EE$10)/'SERVIÇOS EXECUTADOS'!$F218*100))</f>
        <v>0</v>
      </c>
      <c r="EF218" s="62">
        <f>IF('SERVIÇOS EXECUTADOS'!$F218=0,0,(COUNTIF('SERVIÇOS EXECUTADOS'!$I218:$DH218,EF$10)/'SERVIÇOS EXECUTADOS'!$F218*100))</f>
        <v>0</v>
      </c>
      <c r="EG218" s="62">
        <f>IF('SERVIÇOS EXECUTADOS'!$F218=0,0,(COUNTIF('SERVIÇOS EXECUTADOS'!$I218:$DH218,EG$10)/'SERVIÇOS EXECUTADOS'!$F218*100))</f>
        <v>0</v>
      </c>
      <c r="EH218" s="62">
        <f>IF('SERVIÇOS EXECUTADOS'!$F218=0,0,(COUNTIF('SERVIÇOS EXECUTADOS'!$I218:$DH218,EH$10)/'SERVIÇOS EXECUTADOS'!$F218*100))</f>
        <v>0</v>
      </c>
      <c r="EI218" s="62">
        <f>IF('SERVIÇOS EXECUTADOS'!$F218=0,0,(COUNTIF('SERVIÇOS EXECUTADOS'!$I218:$DH218,EI$10)/'SERVIÇOS EXECUTADOS'!$F218*100))</f>
        <v>0</v>
      </c>
      <c r="EJ218" s="62">
        <f>IF('SERVIÇOS EXECUTADOS'!$F218=0,0,(COUNTIF('SERVIÇOS EXECUTADOS'!$I218:$DH218,EJ$10)/'SERVIÇOS EXECUTADOS'!$F218*100))</f>
        <v>0</v>
      </c>
      <c r="EK218" s="62">
        <f>IF('SERVIÇOS EXECUTADOS'!$F218=0,0,(COUNTIF('SERVIÇOS EXECUTADOS'!$I218:$DH218,EK$10)/'SERVIÇOS EXECUTADOS'!$F218*100))</f>
        <v>0</v>
      </c>
      <c r="EL218" s="62">
        <f>IF('SERVIÇOS EXECUTADOS'!$F218=0,0,(COUNTIF('SERVIÇOS EXECUTADOS'!$I218:$DH218,EL$10)/'SERVIÇOS EXECUTADOS'!$F218*100))</f>
        <v>0</v>
      </c>
      <c r="EM218" s="62">
        <f>IF('SERVIÇOS EXECUTADOS'!$F218=0,0,(COUNTIF('SERVIÇOS EXECUTADOS'!$I218:$DH218,EM$10)/'SERVIÇOS EXECUTADOS'!$F218*100))</f>
        <v>0</v>
      </c>
      <c r="EN218" s="62">
        <f>IF('SERVIÇOS EXECUTADOS'!$F218=0,0,(COUNTIF('SERVIÇOS EXECUTADOS'!$I218:$DH218,EN$10)/'SERVIÇOS EXECUTADOS'!$F218*100))</f>
        <v>0</v>
      </c>
      <c r="EO218" s="62">
        <f>IF('SERVIÇOS EXECUTADOS'!$F218=0,0,(COUNTIF('SERVIÇOS EXECUTADOS'!$I218:$DH218,EO$10)/'SERVIÇOS EXECUTADOS'!$F218*100))</f>
        <v>0</v>
      </c>
      <c r="EP218" s="62">
        <f>IF('SERVIÇOS EXECUTADOS'!$F218=0,0,(COUNTIF('SERVIÇOS EXECUTADOS'!$I218:$DH218,EP$10)/'SERVIÇOS EXECUTADOS'!$F218*100))</f>
        <v>0</v>
      </c>
      <c r="EQ218" s="62">
        <f>IF('SERVIÇOS EXECUTADOS'!$F218=0,0,(COUNTIF('SERVIÇOS EXECUTADOS'!$I218:$DH218,EQ$10)/'SERVIÇOS EXECUTADOS'!$F218*100))</f>
        <v>0</v>
      </c>
      <c r="ER218" s="62">
        <f>IF('SERVIÇOS EXECUTADOS'!$F218=0,0,(COUNTIF('SERVIÇOS EXECUTADOS'!$I218:$DH218,ER$10)/'SERVIÇOS EXECUTADOS'!$F218*100))</f>
        <v>0</v>
      </c>
      <c r="ES218" s="62">
        <f>IF('SERVIÇOS EXECUTADOS'!$F218=0,0,(COUNTIF('SERVIÇOS EXECUTADOS'!$I218:$DH218,ES$10)/'SERVIÇOS EXECUTADOS'!$F218*100))</f>
        <v>0</v>
      </c>
      <c r="ET218" s="62">
        <f>IF('SERVIÇOS EXECUTADOS'!$F218=0,0,(COUNTIF('SERVIÇOS EXECUTADOS'!$I218:$DH218,ET$10)/'SERVIÇOS EXECUTADOS'!$F218*100))</f>
        <v>0</v>
      </c>
      <c r="EU218" s="62">
        <f>IF('SERVIÇOS EXECUTADOS'!$F218=0,0,(COUNTIF('SERVIÇOS EXECUTADOS'!$I218:$DH218,EU$10)/'SERVIÇOS EXECUTADOS'!$F218*100))</f>
        <v>0</v>
      </c>
      <c r="EV218" s="62">
        <f>IF('SERVIÇOS EXECUTADOS'!$F218=0,0,(COUNTIF('SERVIÇOS EXECUTADOS'!$I218:$DH218,EV$10)/'SERVIÇOS EXECUTADOS'!$F218*100))</f>
        <v>0</v>
      </c>
      <c r="EW218" s="62">
        <f>IF('SERVIÇOS EXECUTADOS'!$F218=0,0,(COUNTIF('SERVIÇOS EXECUTADOS'!$I218:$DH218,EW$10)/'SERVIÇOS EXECUTADOS'!$F218*100))</f>
        <v>0</v>
      </c>
    </row>
    <row r="219" spans="1:153" ht="12" customHeight="1" outlineLevel="2">
      <c r="A219" s="1"/>
      <c r="B219" s="197" t="s">
        <v>360</v>
      </c>
      <c r="C219" s="196" t="s">
        <v>361</v>
      </c>
      <c r="D219" s="486"/>
      <c r="E219" s="192">
        <f t="shared" si="84"/>
        <v>0</v>
      </c>
      <c r="F219" s="489"/>
      <c r="G219" s="271" t="s">
        <v>147</v>
      </c>
      <c r="H219" s="132">
        <f t="shared" si="87"/>
        <v>0</v>
      </c>
      <c r="I219" s="59"/>
      <c r="J219" s="59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3"/>
      <c r="BH219" s="63"/>
      <c r="BI219" s="63"/>
      <c r="BJ219" s="63"/>
      <c r="BK219" s="63"/>
      <c r="BL219" s="63"/>
      <c r="BM219" s="63"/>
      <c r="BN219" s="63"/>
      <c r="BO219" s="63"/>
      <c r="BP219" s="63"/>
      <c r="BQ219" s="63"/>
      <c r="BR219" s="63"/>
      <c r="BS219" s="63"/>
      <c r="BT219" s="63"/>
      <c r="BU219" s="63"/>
      <c r="BV219" s="63"/>
      <c r="BW219" s="63"/>
      <c r="BX219" s="63"/>
      <c r="BY219" s="63"/>
      <c r="BZ219" s="63"/>
      <c r="CA219" s="63"/>
      <c r="CB219" s="63"/>
      <c r="CC219" s="63"/>
      <c r="CD219" s="63"/>
      <c r="CE219" s="63"/>
      <c r="CF219" s="63"/>
      <c r="CG219" s="63"/>
      <c r="CH219" s="63"/>
      <c r="CI219" s="63"/>
      <c r="CJ219" s="63"/>
      <c r="CK219" s="63"/>
      <c r="CL219" s="63"/>
      <c r="CM219" s="63"/>
      <c r="CN219" s="63"/>
      <c r="CO219" s="63"/>
      <c r="CP219" s="63"/>
      <c r="CQ219" s="63"/>
      <c r="CR219" s="63"/>
      <c r="CS219" s="63"/>
      <c r="CT219" s="63"/>
      <c r="CU219" s="63"/>
      <c r="CV219" s="63"/>
      <c r="CW219" s="63"/>
      <c r="CX219" s="63"/>
      <c r="CY219" s="63"/>
      <c r="CZ219" s="63"/>
      <c r="DA219" s="63"/>
      <c r="DB219" s="63"/>
      <c r="DC219" s="63"/>
      <c r="DD219" s="63"/>
      <c r="DE219" s="63"/>
      <c r="DF219" s="63"/>
      <c r="DG219" s="63"/>
      <c r="DH219" s="63"/>
      <c r="DI219" s="60">
        <f t="shared" si="88"/>
        <v>0</v>
      </c>
      <c r="DJ219" s="61">
        <f t="shared" si="89"/>
        <v>0</v>
      </c>
      <c r="DK219" s="61">
        <f t="shared" si="90"/>
        <v>0</v>
      </c>
      <c r="DL219" s="62">
        <f t="shared" si="91"/>
        <v>0</v>
      </c>
      <c r="DM219" s="62">
        <f t="shared" si="86"/>
        <v>0</v>
      </c>
      <c r="DN219" s="64" t="str">
        <f t="shared" si="92"/>
        <v/>
      </c>
      <c r="DO219" s="252" t="b">
        <f t="shared" si="85"/>
        <v>0</v>
      </c>
      <c r="DP219" s="188"/>
      <c r="DS219" s="62">
        <f>IF('SERVIÇOS EXECUTADOS'!$F219=0,0,(COUNTIF('SERVIÇOS EXECUTADOS'!$I219:$DH219,DS$10)/'SERVIÇOS EXECUTADOS'!$F219*100))</f>
        <v>0</v>
      </c>
      <c r="DT219" s="62">
        <f>IF('SERVIÇOS EXECUTADOS'!$F219=0,0,(COUNTIF('SERVIÇOS EXECUTADOS'!$I219:$DH219,DT$10)/'SERVIÇOS EXECUTADOS'!$F219*100))</f>
        <v>0</v>
      </c>
      <c r="DU219" s="62">
        <f>IF('SERVIÇOS EXECUTADOS'!$F219=0,0,(COUNTIF('SERVIÇOS EXECUTADOS'!$I219:$DH219,DU$10)/'SERVIÇOS EXECUTADOS'!$F219*100))</f>
        <v>0</v>
      </c>
      <c r="DV219" s="62">
        <f>IF('SERVIÇOS EXECUTADOS'!$F219=0,0,(COUNTIF('SERVIÇOS EXECUTADOS'!$I219:$DH219,DV$10)/'SERVIÇOS EXECUTADOS'!$F219*100))</f>
        <v>0</v>
      </c>
      <c r="DW219" s="62">
        <f>IF('SERVIÇOS EXECUTADOS'!$F219=0,0,(COUNTIF('SERVIÇOS EXECUTADOS'!$I219:$DH219,DW$10)/'SERVIÇOS EXECUTADOS'!$F219*100))</f>
        <v>0</v>
      </c>
      <c r="DX219" s="62">
        <f>IF('SERVIÇOS EXECUTADOS'!$F219=0,0,(COUNTIF('SERVIÇOS EXECUTADOS'!$I219:$DH219,DX$10)/'SERVIÇOS EXECUTADOS'!$F219*100))</f>
        <v>0</v>
      </c>
      <c r="DY219" s="62">
        <f>IF('SERVIÇOS EXECUTADOS'!$F219=0,0,(COUNTIF('SERVIÇOS EXECUTADOS'!$I219:$DH219,DY$10)/'SERVIÇOS EXECUTADOS'!$F219*100))</f>
        <v>0</v>
      </c>
      <c r="DZ219" s="62">
        <f>IF('SERVIÇOS EXECUTADOS'!$F219=0,0,(COUNTIF('SERVIÇOS EXECUTADOS'!$I219:$DH219,DZ$10)/'SERVIÇOS EXECUTADOS'!$F219*100))</f>
        <v>0</v>
      </c>
      <c r="EA219" s="62">
        <f>IF('SERVIÇOS EXECUTADOS'!$F219=0,0,(COUNTIF('SERVIÇOS EXECUTADOS'!$I219:$DH219,EA$10)/'SERVIÇOS EXECUTADOS'!$F219*100))</f>
        <v>0</v>
      </c>
      <c r="EB219" s="62">
        <f>IF('SERVIÇOS EXECUTADOS'!$F219=0,0,(COUNTIF('SERVIÇOS EXECUTADOS'!$I219:$DH219,EB$10)/'SERVIÇOS EXECUTADOS'!$F219*100))</f>
        <v>0</v>
      </c>
      <c r="EC219" s="62">
        <f>IF('SERVIÇOS EXECUTADOS'!$F219=0,0,(COUNTIF('SERVIÇOS EXECUTADOS'!$I219:$DH219,EC$10)/'SERVIÇOS EXECUTADOS'!$F219*100))</f>
        <v>0</v>
      </c>
      <c r="ED219" s="62">
        <f>IF('SERVIÇOS EXECUTADOS'!$F219=0,0,(COUNTIF('SERVIÇOS EXECUTADOS'!$I219:$DH219,ED$10)/'SERVIÇOS EXECUTADOS'!$F219*100))</f>
        <v>0</v>
      </c>
      <c r="EE219" s="62">
        <f>IF('SERVIÇOS EXECUTADOS'!$F219=0,0,(COUNTIF('SERVIÇOS EXECUTADOS'!$I219:$DH219,EE$10)/'SERVIÇOS EXECUTADOS'!$F219*100))</f>
        <v>0</v>
      </c>
      <c r="EF219" s="62">
        <f>IF('SERVIÇOS EXECUTADOS'!$F219=0,0,(COUNTIF('SERVIÇOS EXECUTADOS'!$I219:$DH219,EF$10)/'SERVIÇOS EXECUTADOS'!$F219*100))</f>
        <v>0</v>
      </c>
      <c r="EG219" s="62">
        <f>IF('SERVIÇOS EXECUTADOS'!$F219=0,0,(COUNTIF('SERVIÇOS EXECUTADOS'!$I219:$DH219,EG$10)/'SERVIÇOS EXECUTADOS'!$F219*100))</f>
        <v>0</v>
      </c>
      <c r="EH219" s="62">
        <f>IF('SERVIÇOS EXECUTADOS'!$F219=0,0,(COUNTIF('SERVIÇOS EXECUTADOS'!$I219:$DH219,EH$10)/'SERVIÇOS EXECUTADOS'!$F219*100))</f>
        <v>0</v>
      </c>
      <c r="EI219" s="62">
        <f>IF('SERVIÇOS EXECUTADOS'!$F219=0,0,(COUNTIF('SERVIÇOS EXECUTADOS'!$I219:$DH219,EI$10)/'SERVIÇOS EXECUTADOS'!$F219*100))</f>
        <v>0</v>
      </c>
      <c r="EJ219" s="62">
        <f>IF('SERVIÇOS EXECUTADOS'!$F219=0,0,(COUNTIF('SERVIÇOS EXECUTADOS'!$I219:$DH219,EJ$10)/'SERVIÇOS EXECUTADOS'!$F219*100))</f>
        <v>0</v>
      </c>
      <c r="EK219" s="62">
        <f>IF('SERVIÇOS EXECUTADOS'!$F219=0,0,(COUNTIF('SERVIÇOS EXECUTADOS'!$I219:$DH219,EK$10)/'SERVIÇOS EXECUTADOS'!$F219*100))</f>
        <v>0</v>
      </c>
      <c r="EL219" s="62">
        <f>IF('SERVIÇOS EXECUTADOS'!$F219=0,0,(COUNTIF('SERVIÇOS EXECUTADOS'!$I219:$DH219,EL$10)/'SERVIÇOS EXECUTADOS'!$F219*100))</f>
        <v>0</v>
      </c>
      <c r="EM219" s="62">
        <f>IF('SERVIÇOS EXECUTADOS'!$F219=0,0,(COUNTIF('SERVIÇOS EXECUTADOS'!$I219:$DH219,EM$10)/'SERVIÇOS EXECUTADOS'!$F219*100))</f>
        <v>0</v>
      </c>
      <c r="EN219" s="62">
        <f>IF('SERVIÇOS EXECUTADOS'!$F219=0,0,(COUNTIF('SERVIÇOS EXECUTADOS'!$I219:$DH219,EN$10)/'SERVIÇOS EXECUTADOS'!$F219*100))</f>
        <v>0</v>
      </c>
      <c r="EO219" s="62">
        <f>IF('SERVIÇOS EXECUTADOS'!$F219=0,0,(COUNTIF('SERVIÇOS EXECUTADOS'!$I219:$DH219,EO$10)/'SERVIÇOS EXECUTADOS'!$F219*100))</f>
        <v>0</v>
      </c>
      <c r="EP219" s="62">
        <f>IF('SERVIÇOS EXECUTADOS'!$F219=0,0,(COUNTIF('SERVIÇOS EXECUTADOS'!$I219:$DH219,EP$10)/'SERVIÇOS EXECUTADOS'!$F219*100))</f>
        <v>0</v>
      </c>
      <c r="EQ219" s="62">
        <f>IF('SERVIÇOS EXECUTADOS'!$F219=0,0,(COUNTIF('SERVIÇOS EXECUTADOS'!$I219:$DH219,EQ$10)/'SERVIÇOS EXECUTADOS'!$F219*100))</f>
        <v>0</v>
      </c>
      <c r="ER219" s="62">
        <f>IF('SERVIÇOS EXECUTADOS'!$F219=0,0,(COUNTIF('SERVIÇOS EXECUTADOS'!$I219:$DH219,ER$10)/'SERVIÇOS EXECUTADOS'!$F219*100))</f>
        <v>0</v>
      </c>
      <c r="ES219" s="62">
        <f>IF('SERVIÇOS EXECUTADOS'!$F219=0,0,(COUNTIF('SERVIÇOS EXECUTADOS'!$I219:$DH219,ES$10)/'SERVIÇOS EXECUTADOS'!$F219*100))</f>
        <v>0</v>
      </c>
      <c r="ET219" s="62">
        <f>IF('SERVIÇOS EXECUTADOS'!$F219=0,0,(COUNTIF('SERVIÇOS EXECUTADOS'!$I219:$DH219,ET$10)/'SERVIÇOS EXECUTADOS'!$F219*100))</f>
        <v>0</v>
      </c>
      <c r="EU219" s="62">
        <f>IF('SERVIÇOS EXECUTADOS'!$F219=0,0,(COUNTIF('SERVIÇOS EXECUTADOS'!$I219:$DH219,EU$10)/'SERVIÇOS EXECUTADOS'!$F219*100))</f>
        <v>0</v>
      </c>
      <c r="EV219" s="62">
        <f>IF('SERVIÇOS EXECUTADOS'!$F219=0,0,(COUNTIF('SERVIÇOS EXECUTADOS'!$I219:$DH219,EV$10)/'SERVIÇOS EXECUTADOS'!$F219*100))</f>
        <v>0</v>
      </c>
      <c r="EW219" s="62">
        <f>IF('SERVIÇOS EXECUTADOS'!$F219=0,0,(COUNTIF('SERVIÇOS EXECUTADOS'!$I219:$DH219,EW$10)/'SERVIÇOS EXECUTADOS'!$F219*100))</f>
        <v>0</v>
      </c>
    </row>
    <row r="220" spans="1:153" ht="12" customHeight="1" outlineLevel="2">
      <c r="A220" s="1"/>
      <c r="B220" s="197" t="s">
        <v>362</v>
      </c>
      <c r="C220" s="196" t="s">
        <v>363</v>
      </c>
      <c r="D220" s="486"/>
      <c r="E220" s="192">
        <f t="shared" si="84"/>
        <v>0</v>
      </c>
      <c r="F220" s="489"/>
      <c r="G220" s="271" t="s">
        <v>147</v>
      </c>
      <c r="H220" s="132">
        <f t="shared" si="87"/>
        <v>0</v>
      </c>
      <c r="I220" s="59"/>
      <c r="J220" s="59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63"/>
      <c r="AX220" s="63"/>
      <c r="AY220" s="63"/>
      <c r="AZ220" s="63"/>
      <c r="BA220" s="63"/>
      <c r="BB220" s="63"/>
      <c r="BC220" s="63"/>
      <c r="BD220" s="63"/>
      <c r="BE220" s="63"/>
      <c r="BF220" s="63"/>
      <c r="BG220" s="63"/>
      <c r="BH220" s="63"/>
      <c r="BI220" s="63"/>
      <c r="BJ220" s="63"/>
      <c r="BK220" s="63"/>
      <c r="BL220" s="63"/>
      <c r="BM220" s="63"/>
      <c r="BN220" s="63"/>
      <c r="BO220" s="63"/>
      <c r="BP220" s="63"/>
      <c r="BQ220" s="63"/>
      <c r="BR220" s="63"/>
      <c r="BS220" s="63"/>
      <c r="BT220" s="63"/>
      <c r="BU220" s="63"/>
      <c r="BV220" s="63"/>
      <c r="BW220" s="63"/>
      <c r="BX220" s="63"/>
      <c r="BY220" s="63"/>
      <c r="BZ220" s="63"/>
      <c r="CA220" s="63"/>
      <c r="CB220" s="63"/>
      <c r="CC220" s="63"/>
      <c r="CD220" s="63"/>
      <c r="CE220" s="63"/>
      <c r="CF220" s="63"/>
      <c r="CG220" s="63"/>
      <c r="CH220" s="63"/>
      <c r="CI220" s="63"/>
      <c r="CJ220" s="63"/>
      <c r="CK220" s="63"/>
      <c r="CL220" s="63"/>
      <c r="CM220" s="63"/>
      <c r="CN220" s="63"/>
      <c r="CO220" s="63"/>
      <c r="CP220" s="63"/>
      <c r="CQ220" s="63"/>
      <c r="CR220" s="63"/>
      <c r="CS220" s="63"/>
      <c r="CT220" s="63"/>
      <c r="CU220" s="63"/>
      <c r="CV220" s="63"/>
      <c r="CW220" s="63"/>
      <c r="CX220" s="63"/>
      <c r="CY220" s="63"/>
      <c r="CZ220" s="63"/>
      <c r="DA220" s="63"/>
      <c r="DB220" s="63"/>
      <c r="DC220" s="63"/>
      <c r="DD220" s="63"/>
      <c r="DE220" s="63"/>
      <c r="DF220" s="63"/>
      <c r="DG220" s="63"/>
      <c r="DH220" s="63"/>
      <c r="DI220" s="60">
        <f t="shared" si="88"/>
        <v>0</v>
      </c>
      <c r="DJ220" s="61">
        <f t="shared" si="89"/>
        <v>0</v>
      </c>
      <c r="DK220" s="61">
        <f t="shared" si="90"/>
        <v>0</v>
      </c>
      <c r="DL220" s="62">
        <f t="shared" si="91"/>
        <v>0</v>
      </c>
      <c r="DM220" s="62">
        <f t="shared" si="86"/>
        <v>0</v>
      </c>
      <c r="DN220" s="64" t="str">
        <f t="shared" si="92"/>
        <v/>
      </c>
      <c r="DO220" s="252" t="b">
        <f t="shared" si="85"/>
        <v>0</v>
      </c>
      <c r="DP220" s="188"/>
      <c r="DS220" s="62">
        <f>IF('SERVIÇOS EXECUTADOS'!$F220=0,0,(COUNTIF('SERVIÇOS EXECUTADOS'!$I220:$DH220,DS$10)/'SERVIÇOS EXECUTADOS'!$F220*100))</f>
        <v>0</v>
      </c>
      <c r="DT220" s="62">
        <f>IF('SERVIÇOS EXECUTADOS'!$F220=0,0,(COUNTIF('SERVIÇOS EXECUTADOS'!$I220:$DH220,DT$10)/'SERVIÇOS EXECUTADOS'!$F220*100))</f>
        <v>0</v>
      </c>
      <c r="DU220" s="62">
        <f>IF('SERVIÇOS EXECUTADOS'!$F220=0,0,(COUNTIF('SERVIÇOS EXECUTADOS'!$I220:$DH220,DU$10)/'SERVIÇOS EXECUTADOS'!$F220*100))</f>
        <v>0</v>
      </c>
      <c r="DV220" s="62">
        <f>IF('SERVIÇOS EXECUTADOS'!$F220=0,0,(COUNTIF('SERVIÇOS EXECUTADOS'!$I220:$DH220,DV$10)/'SERVIÇOS EXECUTADOS'!$F220*100))</f>
        <v>0</v>
      </c>
      <c r="DW220" s="62">
        <f>IF('SERVIÇOS EXECUTADOS'!$F220=0,0,(COUNTIF('SERVIÇOS EXECUTADOS'!$I220:$DH220,DW$10)/'SERVIÇOS EXECUTADOS'!$F220*100))</f>
        <v>0</v>
      </c>
      <c r="DX220" s="62">
        <f>IF('SERVIÇOS EXECUTADOS'!$F220=0,0,(COUNTIF('SERVIÇOS EXECUTADOS'!$I220:$DH220,DX$10)/'SERVIÇOS EXECUTADOS'!$F220*100))</f>
        <v>0</v>
      </c>
      <c r="DY220" s="62">
        <f>IF('SERVIÇOS EXECUTADOS'!$F220=0,0,(COUNTIF('SERVIÇOS EXECUTADOS'!$I220:$DH220,DY$10)/'SERVIÇOS EXECUTADOS'!$F220*100))</f>
        <v>0</v>
      </c>
      <c r="DZ220" s="62">
        <f>IF('SERVIÇOS EXECUTADOS'!$F220=0,0,(COUNTIF('SERVIÇOS EXECUTADOS'!$I220:$DH220,DZ$10)/'SERVIÇOS EXECUTADOS'!$F220*100))</f>
        <v>0</v>
      </c>
      <c r="EA220" s="62">
        <f>IF('SERVIÇOS EXECUTADOS'!$F220=0,0,(COUNTIF('SERVIÇOS EXECUTADOS'!$I220:$DH220,EA$10)/'SERVIÇOS EXECUTADOS'!$F220*100))</f>
        <v>0</v>
      </c>
      <c r="EB220" s="62">
        <f>IF('SERVIÇOS EXECUTADOS'!$F220=0,0,(COUNTIF('SERVIÇOS EXECUTADOS'!$I220:$DH220,EB$10)/'SERVIÇOS EXECUTADOS'!$F220*100))</f>
        <v>0</v>
      </c>
      <c r="EC220" s="62">
        <f>IF('SERVIÇOS EXECUTADOS'!$F220=0,0,(COUNTIF('SERVIÇOS EXECUTADOS'!$I220:$DH220,EC$10)/'SERVIÇOS EXECUTADOS'!$F220*100))</f>
        <v>0</v>
      </c>
      <c r="ED220" s="62">
        <f>IF('SERVIÇOS EXECUTADOS'!$F220=0,0,(COUNTIF('SERVIÇOS EXECUTADOS'!$I220:$DH220,ED$10)/'SERVIÇOS EXECUTADOS'!$F220*100))</f>
        <v>0</v>
      </c>
      <c r="EE220" s="62">
        <f>IF('SERVIÇOS EXECUTADOS'!$F220=0,0,(COUNTIF('SERVIÇOS EXECUTADOS'!$I220:$DH220,EE$10)/'SERVIÇOS EXECUTADOS'!$F220*100))</f>
        <v>0</v>
      </c>
      <c r="EF220" s="62">
        <f>IF('SERVIÇOS EXECUTADOS'!$F220=0,0,(COUNTIF('SERVIÇOS EXECUTADOS'!$I220:$DH220,EF$10)/'SERVIÇOS EXECUTADOS'!$F220*100))</f>
        <v>0</v>
      </c>
      <c r="EG220" s="62">
        <f>IF('SERVIÇOS EXECUTADOS'!$F220=0,0,(COUNTIF('SERVIÇOS EXECUTADOS'!$I220:$DH220,EG$10)/'SERVIÇOS EXECUTADOS'!$F220*100))</f>
        <v>0</v>
      </c>
      <c r="EH220" s="62">
        <f>IF('SERVIÇOS EXECUTADOS'!$F220=0,0,(COUNTIF('SERVIÇOS EXECUTADOS'!$I220:$DH220,EH$10)/'SERVIÇOS EXECUTADOS'!$F220*100))</f>
        <v>0</v>
      </c>
      <c r="EI220" s="62">
        <f>IF('SERVIÇOS EXECUTADOS'!$F220=0,0,(COUNTIF('SERVIÇOS EXECUTADOS'!$I220:$DH220,EI$10)/'SERVIÇOS EXECUTADOS'!$F220*100))</f>
        <v>0</v>
      </c>
      <c r="EJ220" s="62">
        <f>IF('SERVIÇOS EXECUTADOS'!$F220=0,0,(COUNTIF('SERVIÇOS EXECUTADOS'!$I220:$DH220,EJ$10)/'SERVIÇOS EXECUTADOS'!$F220*100))</f>
        <v>0</v>
      </c>
      <c r="EK220" s="62">
        <f>IF('SERVIÇOS EXECUTADOS'!$F220=0,0,(COUNTIF('SERVIÇOS EXECUTADOS'!$I220:$DH220,EK$10)/'SERVIÇOS EXECUTADOS'!$F220*100))</f>
        <v>0</v>
      </c>
      <c r="EL220" s="62">
        <f>IF('SERVIÇOS EXECUTADOS'!$F220=0,0,(COUNTIF('SERVIÇOS EXECUTADOS'!$I220:$DH220,EL$10)/'SERVIÇOS EXECUTADOS'!$F220*100))</f>
        <v>0</v>
      </c>
      <c r="EM220" s="62">
        <f>IF('SERVIÇOS EXECUTADOS'!$F220=0,0,(COUNTIF('SERVIÇOS EXECUTADOS'!$I220:$DH220,EM$10)/'SERVIÇOS EXECUTADOS'!$F220*100))</f>
        <v>0</v>
      </c>
      <c r="EN220" s="62">
        <f>IF('SERVIÇOS EXECUTADOS'!$F220=0,0,(COUNTIF('SERVIÇOS EXECUTADOS'!$I220:$DH220,EN$10)/'SERVIÇOS EXECUTADOS'!$F220*100))</f>
        <v>0</v>
      </c>
      <c r="EO220" s="62">
        <f>IF('SERVIÇOS EXECUTADOS'!$F220=0,0,(COUNTIF('SERVIÇOS EXECUTADOS'!$I220:$DH220,EO$10)/'SERVIÇOS EXECUTADOS'!$F220*100))</f>
        <v>0</v>
      </c>
      <c r="EP220" s="62">
        <f>IF('SERVIÇOS EXECUTADOS'!$F220=0,0,(COUNTIF('SERVIÇOS EXECUTADOS'!$I220:$DH220,EP$10)/'SERVIÇOS EXECUTADOS'!$F220*100))</f>
        <v>0</v>
      </c>
      <c r="EQ220" s="62">
        <f>IF('SERVIÇOS EXECUTADOS'!$F220=0,0,(COUNTIF('SERVIÇOS EXECUTADOS'!$I220:$DH220,EQ$10)/'SERVIÇOS EXECUTADOS'!$F220*100))</f>
        <v>0</v>
      </c>
      <c r="ER220" s="62">
        <f>IF('SERVIÇOS EXECUTADOS'!$F220=0,0,(COUNTIF('SERVIÇOS EXECUTADOS'!$I220:$DH220,ER$10)/'SERVIÇOS EXECUTADOS'!$F220*100))</f>
        <v>0</v>
      </c>
      <c r="ES220" s="62">
        <f>IF('SERVIÇOS EXECUTADOS'!$F220=0,0,(COUNTIF('SERVIÇOS EXECUTADOS'!$I220:$DH220,ES$10)/'SERVIÇOS EXECUTADOS'!$F220*100))</f>
        <v>0</v>
      </c>
      <c r="ET220" s="62">
        <f>IF('SERVIÇOS EXECUTADOS'!$F220=0,0,(COUNTIF('SERVIÇOS EXECUTADOS'!$I220:$DH220,ET$10)/'SERVIÇOS EXECUTADOS'!$F220*100))</f>
        <v>0</v>
      </c>
      <c r="EU220" s="62">
        <f>IF('SERVIÇOS EXECUTADOS'!$F220=0,0,(COUNTIF('SERVIÇOS EXECUTADOS'!$I220:$DH220,EU$10)/'SERVIÇOS EXECUTADOS'!$F220*100))</f>
        <v>0</v>
      </c>
      <c r="EV220" s="62">
        <f>IF('SERVIÇOS EXECUTADOS'!$F220=0,0,(COUNTIF('SERVIÇOS EXECUTADOS'!$I220:$DH220,EV$10)/'SERVIÇOS EXECUTADOS'!$F220*100))</f>
        <v>0</v>
      </c>
      <c r="EW220" s="62">
        <f>IF('SERVIÇOS EXECUTADOS'!$F220=0,0,(COUNTIF('SERVIÇOS EXECUTADOS'!$I220:$DH220,EW$10)/'SERVIÇOS EXECUTADOS'!$F220*100))</f>
        <v>0</v>
      </c>
    </row>
    <row r="221" spans="1:153" ht="12" customHeight="1" outlineLevel="2">
      <c r="A221" s="1"/>
      <c r="B221" s="197" t="s">
        <v>364</v>
      </c>
      <c r="C221" s="196" t="s">
        <v>365</v>
      </c>
      <c r="D221" s="486"/>
      <c r="E221" s="192">
        <f t="shared" si="84"/>
        <v>0</v>
      </c>
      <c r="F221" s="489"/>
      <c r="G221" s="271" t="s">
        <v>122</v>
      </c>
      <c r="H221" s="132">
        <f t="shared" si="87"/>
        <v>0</v>
      </c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  <c r="BM221" s="59"/>
      <c r="BN221" s="59"/>
      <c r="BO221" s="59"/>
      <c r="BP221" s="59"/>
      <c r="BQ221" s="59"/>
      <c r="BR221" s="59"/>
      <c r="BS221" s="59"/>
      <c r="BT221" s="59"/>
      <c r="BU221" s="59"/>
      <c r="BV221" s="59"/>
      <c r="BW221" s="59"/>
      <c r="BX221" s="59"/>
      <c r="BY221" s="59"/>
      <c r="BZ221" s="59"/>
      <c r="CA221" s="59"/>
      <c r="CB221" s="59"/>
      <c r="CC221" s="59"/>
      <c r="CD221" s="59"/>
      <c r="CE221" s="59"/>
      <c r="CF221" s="59"/>
      <c r="CG221" s="59"/>
      <c r="CH221" s="59"/>
      <c r="CI221" s="59"/>
      <c r="CJ221" s="59"/>
      <c r="CK221" s="59"/>
      <c r="CL221" s="59"/>
      <c r="CM221" s="59"/>
      <c r="CN221" s="59"/>
      <c r="CO221" s="59"/>
      <c r="CP221" s="59"/>
      <c r="CQ221" s="59"/>
      <c r="CR221" s="59"/>
      <c r="CS221" s="59"/>
      <c r="CT221" s="59"/>
      <c r="CU221" s="59"/>
      <c r="CV221" s="59"/>
      <c r="CW221" s="59"/>
      <c r="CX221" s="59"/>
      <c r="CY221" s="59"/>
      <c r="CZ221" s="59"/>
      <c r="DA221" s="59"/>
      <c r="DB221" s="59"/>
      <c r="DC221" s="59"/>
      <c r="DD221" s="59"/>
      <c r="DE221" s="59"/>
      <c r="DF221" s="59"/>
      <c r="DG221" s="59"/>
      <c r="DH221" s="59"/>
      <c r="DI221" s="60">
        <f t="shared" si="88"/>
        <v>0</v>
      </c>
      <c r="DJ221" s="61">
        <f t="shared" si="89"/>
        <v>0</v>
      </c>
      <c r="DK221" s="61">
        <f t="shared" si="90"/>
        <v>0</v>
      </c>
      <c r="DL221" s="62">
        <f t="shared" si="91"/>
        <v>0</v>
      </c>
      <c r="DM221" s="62">
        <f t="shared" si="86"/>
        <v>0</v>
      </c>
      <c r="DN221" s="64" t="str">
        <f t="shared" si="92"/>
        <v/>
      </c>
      <c r="DO221" s="252" t="b">
        <f t="shared" si="85"/>
        <v>0</v>
      </c>
      <c r="DP221" s="188"/>
      <c r="DS221" s="62">
        <f>IF('SERVIÇOS EXECUTADOS'!$F221=0,0,(COUNTIF('SERVIÇOS EXECUTADOS'!$I221:$DH221,DS$10)/'SERVIÇOS EXECUTADOS'!$F221*100))</f>
        <v>0</v>
      </c>
      <c r="DT221" s="62">
        <f>IF('SERVIÇOS EXECUTADOS'!$F221=0,0,(COUNTIF('SERVIÇOS EXECUTADOS'!$I221:$DH221,DT$10)/'SERVIÇOS EXECUTADOS'!$F221*100))</f>
        <v>0</v>
      </c>
      <c r="DU221" s="62">
        <f>IF('SERVIÇOS EXECUTADOS'!$F221=0,0,(COUNTIF('SERVIÇOS EXECUTADOS'!$I221:$DH221,DU$10)/'SERVIÇOS EXECUTADOS'!$F221*100))</f>
        <v>0</v>
      </c>
      <c r="DV221" s="62">
        <f>IF('SERVIÇOS EXECUTADOS'!$F221=0,0,(COUNTIF('SERVIÇOS EXECUTADOS'!$I221:$DH221,DV$10)/'SERVIÇOS EXECUTADOS'!$F221*100))</f>
        <v>0</v>
      </c>
      <c r="DW221" s="62">
        <f>IF('SERVIÇOS EXECUTADOS'!$F221=0,0,(COUNTIF('SERVIÇOS EXECUTADOS'!$I221:$DH221,DW$10)/'SERVIÇOS EXECUTADOS'!$F221*100))</f>
        <v>0</v>
      </c>
      <c r="DX221" s="62">
        <f>IF('SERVIÇOS EXECUTADOS'!$F221=0,0,(COUNTIF('SERVIÇOS EXECUTADOS'!$I221:$DH221,DX$10)/'SERVIÇOS EXECUTADOS'!$F221*100))</f>
        <v>0</v>
      </c>
      <c r="DY221" s="62">
        <f>IF('SERVIÇOS EXECUTADOS'!$F221=0,0,(COUNTIF('SERVIÇOS EXECUTADOS'!$I221:$DH221,DY$10)/'SERVIÇOS EXECUTADOS'!$F221*100))</f>
        <v>0</v>
      </c>
      <c r="DZ221" s="62">
        <f>IF('SERVIÇOS EXECUTADOS'!$F221=0,0,(COUNTIF('SERVIÇOS EXECUTADOS'!$I221:$DH221,DZ$10)/'SERVIÇOS EXECUTADOS'!$F221*100))</f>
        <v>0</v>
      </c>
      <c r="EA221" s="62">
        <f>IF('SERVIÇOS EXECUTADOS'!$F221=0,0,(COUNTIF('SERVIÇOS EXECUTADOS'!$I221:$DH221,EA$10)/'SERVIÇOS EXECUTADOS'!$F221*100))</f>
        <v>0</v>
      </c>
      <c r="EB221" s="62">
        <f>IF('SERVIÇOS EXECUTADOS'!$F221=0,0,(COUNTIF('SERVIÇOS EXECUTADOS'!$I221:$DH221,EB$10)/'SERVIÇOS EXECUTADOS'!$F221*100))</f>
        <v>0</v>
      </c>
      <c r="EC221" s="62">
        <f>IF('SERVIÇOS EXECUTADOS'!$F221=0,0,(COUNTIF('SERVIÇOS EXECUTADOS'!$I221:$DH221,EC$10)/'SERVIÇOS EXECUTADOS'!$F221*100))</f>
        <v>0</v>
      </c>
      <c r="ED221" s="62">
        <f>IF('SERVIÇOS EXECUTADOS'!$F221=0,0,(COUNTIF('SERVIÇOS EXECUTADOS'!$I221:$DH221,ED$10)/'SERVIÇOS EXECUTADOS'!$F221*100))</f>
        <v>0</v>
      </c>
      <c r="EE221" s="62">
        <f>IF('SERVIÇOS EXECUTADOS'!$F221=0,0,(COUNTIF('SERVIÇOS EXECUTADOS'!$I221:$DH221,EE$10)/'SERVIÇOS EXECUTADOS'!$F221*100))</f>
        <v>0</v>
      </c>
      <c r="EF221" s="62">
        <f>IF('SERVIÇOS EXECUTADOS'!$F221=0,0,(COUNTIF('SERVIÇOS EXECUTADOS'!$I221:$DH221,EF$10)/'SERVIÇOS EXECUTADOS'!$F221*100))</f>
        <v>0</v>
      </c>
      <c r="EG221" s="62">
        <f>IF('SERVIÇOS EXECUTADOS'!$F221=0,0,(COUNTIF('SERVIÇOS EXECUTADOS'!$I221:$DH221,EG$10)/'SERVIÇOS EXECUTADOS'!$F221*100))</f>
        <v>0</v>
      </c>
      <c r="EH221" s="62">
        <f>IF('SERVIÇOS EXECUTADOS'!$F221=0,0,(COUNTIF('SERVIÇOS EXECUTADOS'!$I221:$DH221,EH$10)/'SERVIÇOS EXECUTADOS'!$F221*100))</f>
        <v>0</v>
      </c>
      <c r="EI221" s="62">
        <f>IF('SERVIÇOS EXECUTADOS'!$F221=0,0,(COUNTIF('SERVIÇOS EXECUTADOS'!$I221:$DH221,EI$10)/'SERVIÇOS EXECUTADOS'!$F221*100))</f>
        <v>0</v>
      </c>
      <c r="EJ221" s="62">
        <f>IF('SERVIÇOS EXECUTADOS'!$F221=0,0,(COUNTIF('SERVIÇOS EXECUTADOS'!$I221:$DH221,EJ$10)/'SERVIÇOS EXECUTADOS'!$F221*100))</f>
        <v>0</v>
      </c>
      <c r="EK221" s="62">
        <f>IF('SERVIÇOS EXECUTADOS'!$F221=0,0,(COUNTIF('SERVIÇOS EXECUTADOS'!$I221:$DH221,EK$10)/'SERVIÇOS EXECUTADOS'!$F221*100))</f>
        <v>0</v>
      </c>
      <c r="EL221" s="62">
        <f>IF('SERVIÇOS EXECUTADOS'!$F221=0,0,(COUNTIF('SERVIÇOS EXECUTADOS'!$I221:$DH221,EL$10)/'SERVIÇOS EXECUTADOS'!$F221*100))</f>
        <v>0</v>
      </c>
      <c r="EM221" s="62">
        <f>IF('SERVIÇOS EXECUTADOS'!$F221=0,0,(COUNTIF('SERVIÇOS EXECUTADOS'!$I221:$DH221,EM$10)/'SERVIÇOS EXECUTADOS'!$F221*100))</f>
        <v>0</v>
      </c>
      <c r="EN221" s="62">
        <f>IF('SERVIÇOS EXECUTADOS'!$F221=0,0,(COUNTIF('SERVIÇOS EXECUTADOS'!$I221:$DH221,EN$10)/'SERVIÇOS EXECUTADOS'!$F221*100))</f>
        <v>0</v>
      </c>
      <c r="EO221" s="62">
        <f>IF('SERVIÇOS EXECUTADOS'!$F221=0,0,(COUNTIF('SERVIÇOS EXECUTADOS'!$I221:$DH221,EO$10)/'SERVIÇOS EXECUTADOS'!$F221*100))</f>
        <v>0</v>
      </c>
      <c r="EP221" s="62">
        <f>IF('SERVIÇOS EXECUTADOS'!$F221=0,0,(COUNTIF('SERVIÇOS EXECUTADOS'!$I221:$DH221,EP$10)/'SERVIÇOS EXECUTADOS'!$F221*100))</f>
        <v>0</v>
      </c>
      <c r="EQ221" s="62">
        <f>IF('SERVIÇOS EXECUTADOS'!$F221=0,0,(COUNTIF('SERVIÇOS EXECUTADOS'!$I221:$DH221,EQ$10)/'SERVIÇOS EXECUTADOS'!$F221*100))</f>
        <v>0</v>
      </c>
      <c r="ER221" s="62">
        <f>IF('SERVIÇOS EXECUTADOS'!$F221=0,0,(COUNTIF('SERVIÇOS EXECUTADOS'!$I221:$DH221,ER$10)/'SERVIÇOS EXECUTADOS'!$F221*100))</f>
        <v>0</v>
      </c>
      <c r="ES221" s="62">
        <f>IF('SERVIÇOS EXECUTADOS'!$F221=0,0,(COUNTIF('SERVIÇOS EXECUTADOS'!$I221:$DH221,ES$10)/'SERVIÇOS EXECUTADOS'!$F221*100))</f>
        <v>0</v>
      </c>
      <c r="ET221" s="62">
        <f>IF('SERVIÇOS EXECUTADOS'!$F221=0,0,(COUNTIF('SERVIÇOS EXECUTADOS'!$I221:$DH221,ET$10)/'SERVIÇOS EXECUTADOS'!$F221*100))</f>
        <v>0</v>
      </c>
      <c r="EU221" s="62">
        <f>IF('SERVIÇOS EXECUTADOS'!$F221=0,0,(COUNTIF('SERVIÇOS EXECUTADOS'!$I221:$DH221,EU$10)/'SERVIÇOS EXECUTADOS'!$F221*100))</f>
        <v>0</v>
      </c>
      <c r="EV221" s="62">
        <f>IF('SERVIÇOS EXECUTADOS'!$F221=0,0,(COUNTIF('SERVIÇOS EXECUTADOS'!$I221:$DH221,EV$10)/'SERVIÇOS EXECUTADOS'!$F221*100))</f>
        <v>0</v>
      </c>
      <c r="EW221" s="62">
        <f>IF('SERVIÇOS EXECUTADOS'!$F221=0,0,(COUNTIF('SERVIÇOS EXECUTADOS'!$I221:$DH221,EW$10)/'SERVIÇOS EXECUTADOS'!$F221*100))</f>
        <v>0</v>
      </c>
    </row>
    <row r="222" spans="1:153" ht="12" customHeight="1" outlineLevel="2">
      <c r="A222" s="1"/>
      <c r="B222" s="197" t="s">
        <v>366</v>
      </c>
      <c r="C222" s="196" t="s">
        <v>367</v>
      </c>
      <c r="D222" s="486"/>
      <c r="E222" s="192">
        <f t="shared" si="84"/>
        <v>0</v>
      </c>
      <c r="F222" s="489"/>
      <c r="G222" s="271" t="s">
        <v>147</v>
      </c>
      <c r="H222" s="132">
        <f t="shared" si="87"/>
        <v>0</v>
      </c>
      <c r="I222" s="59"/>
      <c r="J222" s="59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  <c r="AW222" s="63"/>
      <c r="AX222" s="63"/>
      <c r="AY222" s="63"/>
      <c r="AZ222" s="63"/>
      <c r="BA222" s="63"/>
      <c r="BB222" s="63"/>
      <c r="BC222" s="63"/>
      <c r="BD222" s="63"/>
      <c r="BE222" s="63"/>
      <c r="BF222" s="63"/>
      <c r="BG222" s="63"/>
      <c r="BH222" s="63"/>
      <c r="BI222" s="63"/>
      <c r="BJ222" s="63"/>
      <c r="BK222" s="63"/>
      <c r="BL222" s="63"/>
      <c r="BM222" s="63"/>
      <c r="BN222" s="63"/>
      <c r="BO222" s="63"/>
      <c r="BP222" s="63"/>
      <c r="BQ222" s="63"/>
      <c r="BR222" s="63"/>
      <c r="BS222" s="63"/>
      <c r="BT222" s="63"/>
      <c r="BU222" s="63"/>
      <c r="BV222" s="63"/>
      <c r="BW222" s="63"/>
      <c r="BX222" s="63"/>
      <c r="BY222" s="63"/>
      <c r="BZ222" s="63"/>
      <c r="CA222" s="63"/>
      <c r="CB222" s="63"/>
      <c r="CC222" s="63"/>
      <c r="CD222" s="63"/>
      <c r="CE222" s="63"/>
      <c r="CF222" s="63"/>
      <c r="CG222" s="63"/>
      <c r="CH222" s="63"/>
      <c r="CI222" s="63"/>
      <c r="CJ222" s="63"/>
      <c r="CK222" s="63"/>
      <c r="CL222" s="63"/>
      <c r="CM222" s="63"/>
      <c r="CN222" s="63"/>
      <c r="CO222" s="63"/>
      <c r="CP222" s="63"/>
      <c r="CQ222" s="63"/>
      <c r="CR222" s="63"/>
      <c r="CS222" s="63"/>
      <c r="CT222" s="63"/>
      <c r="CU222" s="63"/>
      <c r="CV222" s="63"/>
      <c r="CW222" s="63"/>
      <c r="CX222" s="63"/>
      <c r="CY222" s="63"/>
      <c r="CZ222" s="63"/>
      <c r="DA222" s="63"/>
      <c r="DB222" s="63"/>
      <c r="DC222" s="63"/>
      <c r="DD222" s="63"/>
      <c r="DE222" s="63"/>
      <c r="DF222" s="63"/>
      <c r="DG222" s="63"/>
      <c r="DH222" s="63"/>
      <c r="DI222" s="60">
        <f t="shared" si="88"/>
        <v>0</v>
      </c>
      <c r="DJ222" s="61">
        <f t="shared" si="89"/>
        <v>0</v>
      </c>
      <c r="DK222" s="61">
        <f t="shared" si="90"/>
        <v>0</v>
      </c>
      <c r="DL222" s="62">
        <f t="shared" si="91"/>
        <v>0</v>
      </c>
      <c r="DM222" s="62">
        <f t="shared" si="86"/>
        <v>0</v>
      </c>
      <c r="DN222" s="64" t="str">
        <f t="shared" si="92"/>
        <v/>
      </c>
      <c r="DO222" s="252" t="b">
        <f t="shared" si="85"/>
        <v>0</v>
      </c>
      <c r="DP222" s="188"/>
      <c r="DS222" s="62">
        <f>IF('SERVIÇOS EXECUTADOS'!$F222=0,0,(COUNTIF('SERVIÇOS EXECUTADOS'!$I222:$DH222,DS$10)/'SERVIÇOS EXECUTADOS'!$F222*100))</f>
        <v>0</v>
      </c>
      <c r="DT222" s="62">
        <f>IF('SERVIÇOS EXECUTADOS'!$F222=0,0,(COUNTIF('SERVIÇOS EXECUTADOS'!$I222:$DH222,DT$10)/'SERVIÇOS EXECUTADOS'!$F222*100))</f>
        <v>0</v>
      </c>
      <c r="DU222" s="62">
        <f>IF('SERVIÇOS EXECUTADOS'!$F222=0,0,(COUNTIF('SERVIÇOS EXECUTADOS'!$I222:$DH222,DU$10)/'SERVIÇOS EXECUTADOS'!$F222*100))</f>
        <v>0</v>
      </c>
      <c r="DV222" s="62">
        <f>IF('SERVIÇOS EXECUTADOS'!$F222=0,0,(COUNTIF('SERVIÇOS EXECUTADOS'!$I222:$DH222,DV$10)/'SERVIÇOS EXECUTADOS'!$F222*100))</f>
        <v>0</v>
      </c>
      <c r="DW222" s="62">
        <f>IF('SERVIÇOS EXECUTADOS'!$F222=0,0,(COUNTIF('SERVIÇOS EXECUTADOS'!$I222:$DH222,DW$10)/'SERVIÇOS EXECUTADOS'!$F222*100))</f>
        <v>0</v>
      </c>
      <c r="DX222" s="62">
        <f>IF('SERVIÇOS EXECUTADOS'!$F222=0,0,(COUNTIF('SERVIÇOS EXECUTADOS'!$I222:$DH222,DX$10)/'SERVIÇOS EXECUTADOS'!$F222*100))</f>
        <v>0</v>
      </c>
      <c r="DY222" s="62">
        <f>IF('SERVIÇOS EXECUTADOS'!$F222=0,0,(COUNTIF('SERVIÇOS EXECUTADOS'!$I222:$DH222,DY$10)/'SERVIÇOS EXECUTADOS'!$F222*100))</f>
        <v>0</v>
      </c>
      <c r="DZ222" s="62">
        <f>IF('SERVIÇOS EXECUTADOS'!$F222=0,0,(COUNTIF('SERVIÇOS EXECUTADOS'!$I222:$DH222,DZ$10)/'SERVIÇOS EXECUTADOS'!$F222*100))</f>
        <v>0</v>
      </c>
      <c r="EA222" s="62">
        <f>IF('SERVIÇOS EXECUTADOS'!$F222=0,0,(COUNTIF('SERVIÇOS EXECUTADOS'!$I222:$DH222,EA$10)/'SERVIÇOS EXECUTADOS'!$F222*100))</f>
        <v>0</v>
      </c>
      <c r="EB222" s="62">
        <f>IF('SERVIÇOS EXECUTADOS'!$F222=0,0,(COUNTIF('SERVIÇOS EXECUTADOS'!$I222:$DH222,EB$10)/'SERVIÇOS EXECUTADOS'!$F222*100))</f>
        <v>0</v>
      </c>
      <c r="EC222" s="62">
        <f>IF('SERVIÇOS EXECUTADOS'!$F222=0,0,(COUNTIF('SERVIÇOS EXECUTADOS'!$I222:$DH222,EC$10)/'SERVIÇOS EXECUTADOS'!$F222*100))</f>
        <v>0</v>
      </c>
      <c r="ED222" s="62">
        <f>IF('SERVIÇOS EXECUTADOS'!$F222=0,0,(COUNTIF('SERVIÇOS EXECUTADOS'!$I222:$DH222,ED$10)/'SERVIÇOS EXECUTADOS'!$F222*100))</f>
        <v>0</v>
      </c>
      <c r="EE222" s="62">
        <f>IF('SERVIÇOS EXECUTADOS'!$F222=0,0,(COUNTIF('SERVIÇOS EXECUTADOS'!$I222:$DH222,EE$10)/'SERVIÇOS EXECUTADOS'!$F222*100))</f>
        <v>0</v>
      </c>
      <c r="EF222" s="62">
        <f>IF('SERVIÇOS EXECUTADOS'!$F222=0,0,(COUNTIF('SERVIÇOS EXECUTADOS'!$I222:$DH222,EF$10)/'SERVIÇOS EXECUTADOS'!$F222*100))</f>
        <v>0</v>
      </c>
      <c r="EG222" s="62">
        <f>IF('SERVIÇOS EXECUTADOS'!$F222=0,0,(COUNTIF('SERVIÇOS EXECUTADOS'!$I222:$DH222,EG$10)/'SERVIÇOS EXECUTADOS'!$F222*100))</f>
        <v>0</v>
      </c>
      <c r="EH222" s="62">
        <f>IF('SERVIÇOS EXECUTADOS'!$F222=0,0,(COUNTIF('SERVIÇOS EXECUTADOS'!$I222:$DH222,EH$10)/'SERVIÇOS EXECUTADOS'!$F222*100))</f>
        <v>0</v>
      </c>
      <c r="EI222" s="62">
        <f>IF('SERVIÇOS EXECUTADOS'!$F222=0,0,(COUNTIF('SERVIÇOS EXECUTADOS'!$I222:$DH222,EI$10)/'SERVIÇOS EXECUTADOS'!$F222*100))</f>
        <v>0</v>
      </c>
      <c r="EJ222" s="62">
        <f>IF('SERVIÇOS EXECUTADOS'!$F222=0,0,(COUNTIF('SERVIÇOS EXECUTADOS'!$I222:$DH222,EJ$10)/'SERVIÇOS EXECUTADOS'!$F222*100))</f>
        <v>0</v>
      </c>
      <c r="EK222" s="62">
        <f>IF('SERVIÇOS EXECUTADOS'!$F222=0,0,(COUNTIF('SERVIÇOS EXECUTADOS'!$I222:$DH222,EK$10)/'SERVIÇOS EXECUTADOS'!$F222*100))</f>
        <v>0</v>
      </c>
      <c r="EL222" s="62">
        <f>IF('SERVIÇOS EXECUTADOS'!$F222=0,0,(COUNTIF('SERVIÇOS EXECUTADOS'!$I222:$DH222,EL$10)/'SERVIÇOS EXECUTADOS'!$F222*100))</f>
        <v>0</v>
      </c>
      <c r="EM222" s="62">
        <f>IF('SERVIÇOS EXECUTADOS'!$F222=0,0,(COUNTIF('SERVIÇOS EXECUTADOS'!$I222:$DH222,EM$10)/'SERVIÇOS EXECUTADOS'!$F222*100))</f>
        <v>0</v>
      </c>
      <c r="EN222" s="62">
        <f>IF('SERVIÇOS EXECUTADOS'!$F222=0,0,(COUNTIF('SERVIÇOS EXECUTADOS'!$I222:$DH222,EN$10)/'SERVIÇOS EXECUTADOS'!$F222*100))</f>
        <v>0</v>
      </c>
      <c r="EO222" s="62">
        <f>IF('SERVIÇOS EXECUTADOS'!$F222=0,0,(COUNTIF('SERVIÇOS EXECUTADOS'!$I222:$DH222,EO$10)/'SERVIÇOS EXECUTADOS'!$F222*100))</f>
        <v>0</v>
      </c>
      <c r="EP222" s="62">
        <f>IF('SERVIÇOS EXECUTADOS'!$F222=0,0,(COUNTIF('SERVIÇOS EXECUTADOS'!$I222:$DH222,EP$10)/'SERVIÇOS EXECUTADOS'!$F222*100))</f>
        <v>0</v>
      </c>
      <c r="EQ222" s="62">
        <f>IF('SERVIÇOS EXECUTADOS'!$F222=0,0,(COUNTIF('SERVIÇOS EXECUTADOS'!$I222:$DH222,EQ$10)/'SERVIÇOS EXECUTADOS'!$F222*100))</f>
        <v>0</v>
      </c>
      <c r="ER222" s="62">
        <f>IF('SERVIÇOS EXECUTADOS'!$F222=0,0,(COUNTIF('SERVIÇOS EXECUTADOS'!$I222:$DH222,ER$10)/'SERVIÇOS EXECUTADOS'!$F222*100))</f>
        <v>0</v>
      </c>
      <c r="ES222" s="62">
        <f>IF('SERVIÇOS EXECUTADOS'!$F222=0,0,(COUNTIF('SERVIÇOS EXECUTADOS'!$I222:$DH222,ES$10)/'SERVIÇOS EXECUTADOS'!$F222*100))</f>
        <v>0</v>
      </c>
      <c r="ET222" s="62">
        <f>IF('SERVIÇOS EXECUTADOS'!$F222=0,0,(COUNTIF('SERVIÇOS EXECUTADOS'!$I222:$DH222,ET$10)/'SERVIÇOS EXECUTADOS'!$F222*100))</f>
        <v>0</v>
      </c>
      <c r="EU222" s="62">
        <f>IF('SERVIÇOS EXECUTADOS'!$F222=0,0,(COUNTIF('SERVIÇOS EXECUTADOS'!$I222:$DH222,EU$10)/'SERVIÇOS EXECUTADOS'!$F222*100))</f>
        <v>0</v>
      </c>
      <c r="EV222" s="62">
        <f>IF('SERVIÇOS EXECUTADOS'!$F222=0,0,(COUNTIF('SERVIÇOS EXECUTADOS'!$I222:$DH222,EV$10)/'SERVIÇOS EXECUTADOS'!$F222*100))</f>
        <v>0</v>
      </c>
      <c r="EW222" s="62">
        <f>IF('SERVIÇOS EXECUTADOS'!$F222=0,0,(COUNTIF('SERVIÇOS EXECUTADOS'!$I222:$DH222,EW$10)/'SERVIÇOS EXECUTADOS'!$F222*100))</f>
        <v>0</v>
      </c>
    </row>
    <row r="223" spans="1:153" ht="12" customHeight="1" outlineLevel="2">
      <c r="A223" s="1"/>
      <c r="B223" s="197" t="s">
        <v>368</v>
      </c>
      <c r="C223" s="196" t="s">
        <v>369</v>
      </c>
      <c r="D223" s="486"/>
      <c r="E223" s="192">
        <f t="shared" si="84"/>
        <v>0</v>
      </c>
      <c r="F223" s="489"/>
      <c r="G223" s="271" t="s">
        <v>147</v>
      </c>
      <c r="H223" s="132">
        <f t="shared" si="87"/>
        <v>0</v>
      </c>
      <c r="I223" s="59"/>
      <c r="J223" s="59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3"/>
      <c r="BR223" s="63"/>
      <c r="BS223" s="63"/>
      <c r="BT223" s="63"/>
      <c r="BU223" s="63"/>
      <c r="BV223" s="63"/>
      <c r="BW223" s="63"/>
      <c r="BX223" s="63"/>
      <c r="BY223" s="63"/>
      <c r="BZ223" s="63"/>
      <c r="CA223" s="63"/>
      <c r="CB223" s="63"/>
      <c r="CC223" s="63"/>
      <c r="CD223" s="63"/>
      <c r="CE223" s="63"/>
      <c r="CF223" s="63"/>
      <c r="CG223" s="63"/>
      <c r="CH223" s="63"/>
      <c r="CI223" s="63"/>
      <c r="CJ223" s="63"/>
      <c r="CK223" s="63"/>
      <c r="CL223" s="63"/>
      <c r="CM223" s="63"/>
      <c r="CN223" s="63"/>
      <c r="CO223" s="63"/>
      <c r="CP223" s="63"/>
      <c r="CQ223" s="63"/>
      <c r="CR223" s="63"/>
      <c r="CS223" s="63"/>
      <c r="CT223" s="63"/>
      <c r="CU223" s="63"/>
      <c r="CV223" s="63"/>
      <c r="CW223" s="63"/>
      <c r="CX223" s="63"/>
      <c r="CY223" s="63"/>
      <c r="CZ223" s="63"/>
      <c r="DA223" s="63"/>
      <c r="DB223" s="63"/>
      <c r="DC223" s="63"/>
      <c r="DD223" s="63"/>
      <c r="DE223" s="63"/>
      <c r="DF223" s="63"/>
      <c r="DG223" s="63"/>
      <c r="DH223" s="63"/>
      <c r="DI223" s="60">
        <f t="shared" si="88"/>
        <v>0</v>
      </c>
      <c r="DJ223" s="61">
        <f t="shared" si="89"/>
        <v>0</v>
      </c>
      <c r="DK223" s="61">
        <f t="shared" si="90"/>
        <v>0</v>
      </c>
      <c r="DL223" s="62">
        <f t="shared" si="91"/>
        <v>0</v>
      </c>
      <c r="DM223" s="62">
        <f t="shared" si="86"/>
        <v>0</v>
      </c>
      <c r="DN223" s="64" t="str">
        <f t="shared" si="92"/>
        <v/>
      </c>
      <c r="DO223" s="252" t="b">
        <f t="shared" si="85"/>
        <v>0</v>
      </c>
      <c r="DP223" s="188"/>
      <c r="DS223" s="62">
        <f>IF('SERVIÇOS EXECUTADOS'!$F223=0,0,(COUNTIF('SERVIÇOS EXECUTADOS'!$I223:$DH223,DS$10)/'SERVIÇOS EXECUTADOS'!$F223*100))</f>
        <v>0</v>
      </c>
      <c r="DT223" s="62">
        <f>IF('SERVIÇOS EXECUTADOS'!$F223=0,0,(COUNTIF('SERVIÇOS EXECUTADOS'!$I223:$DH223,DT$10)/'SERVIÇOS EXECUTADOS'!$F223*100))</f>
        <v>0</v>
      </c>
      <c r="DU223" s="62">
        <f>IF('SERVIÇOS EXECUTADOS'!$F223=0,0,(COUNTIF('SERVIÇOS EXECUTADOS'!$I223:$DH223,DU$10)/'SERVIÇOS EXECUTADOS'!$F223*100))</f>
        <v>0</v>
      </c>
      <c r="DV223" s="62">
        <f>IF('SERVIÇOS EXECUTADOS'!$F223=0,0,(COUNTIF('SERVIÇOS EXECUTADOS'!$I223:$DH223,DV$10)/'SERVIÇOS EXECUTADOS'!$F223*100))</f>
        <v>0</v>
      </c>
      <c r="DW223" s="62">
        <f>IF('SERVIÇOS EXECUTADOS'!$F223=0,0,(COUNTIF('SERVIÇOS EXECUTADOS'!$I223:$DH223,DW$10)/'SERVIÇOS EXECUTADOS'!$F223*100))</f>
        <v>0</v>
      </c>
      <c r="DX223" s="62">
        <f>IF('SERVIÇOS EXECUTADOS'!$F223=0,0,(COUNTIF('SERVIÇOS EXECUTADOS'!$I223:$DH223,DX$10)/'SERVIÇOS EXECUTADOS'!$F223*100))</f>
        <v>0</v>
      </c>
      <c r="DY223" s="62">
        <f>IF('SERVIÇOS EXECUTADOS'!$F223=0,0,(COUNTIF('SERVIÇOS EXECUTADOS'!$I223:$DH223,DY$10)/'SERVIÇOS EXECUTADOS'!$F223*100))</f>
        <v>0</v>
      </c>
      <c r="DZ223" s="62">
        <f>IF('SERVIÇOS EXECUTADOS'!$F223=0,0,(COUNTIF('SERVIÇOS EXECUTADOS'!$I223:$DH223,DZ$10)/'SERVIÇOS EXECUTADOS'!$F223*100))</f>
        <v>0</v>
      </c>
      <c r="EA223" s="62">
        <f>IF('SERVIÇOS EXECUTADOS'!$F223=0,0,(COUNTIF('SERVIÇOS EXECUTADOS'!$I223:$DH223,EA$10)/'SERVIÇOS EXECUTADOS'!$F223*100))</f>
        <v>0</v>
      </c>
      <c r="EB223" s="62">
        <f>IF('SERVIÇOS EXECUTADOS'!$F223=0,0,(COUNTIF('SERVIÇOS EXECUTADOS'!$I223:$DH223,EB$10)/'SERVIÇOS EXECUTADOS'!$F223*100))</f>
        <v>0</v>
      </c>
      <c r="EC223" s="62">
        <f>IF('SERVIÇOS EXECUTADOS'!$F223=0,0,(COUNTIF('SERVIÇOS EXECUTADOS'!$I223:$DH223,EC$10)/'SERVIÇOS EXECUTADOS'!$F223*100))</f>
        <v>0</v>
      </c>
      <c r="ED223" s="62">
        <f>IF('SERVIÇOS EXECUTADOS'!$F223=0,0,(COUNTIF('SERVIÇOS EXECUTADOS'!$I223:$DH223,ED$10)/'SERVIÇOS EXECUTADOS'!$F223*100))</f>
        <v>0</v>
      </c>
      <c r="EE223" s="62">
        <f>IF('SERVIÇOS EXECUTADOS'!$F223=0,0,(COUNTIF('SERVIÇOS EXECUTADOS'!$I223:$DH223,EE$10)/'SERVIÇOS EXECUTADOS'!$F223*100))</f>
        <v>0</v>
      </c>
      <c r="EF223" s="62">
        <f>IF('SERVIÇOS EXECUTADOS'!$F223=0,0,(COUNTIF('SERVIÇOS EXECUTADOS'!$I223:$DH223,EF$10)/'SERVIÇOS EXECUTADOS'!$F223*100))</f>
        <v>0</v>
      </c>
      <c r="EG223" s="62">
        <f>IF('SERVIÇOS EXECUTADOS'!$F223=0,0,(COUNTIF('SERVIÇOS EXECUTADOS'!$I223:$DH223,EG$10)/'SERVIÇOS EXECUTADOS'!$F223*100))</f>
        <v>0</v>
      </c>
      <c r="EH223" s="62">
        <f>IF('SERVIÇOS EXECUTADOS'!$F223=0,0,(COUNTIF('SERVIÇOS EXECUTADOS'!$I223:$DH223,EH$10)/'SERVIÇOS EXECUTADOS'!$F223*100))</f>
        <v>0</v>
      </c>
      <c r="EI223" s="62">
        <f>IF('SERVIÇOS EXECUTADOS'!$F223=0,0,(COUNTIF('SERVIÇOS EXECUTADOS'!$I223:$DH223,EI$10)/'SERVIÇOS EXECUTADOS'!$F223*100))</f>
        <v>0</v>
      </c>
      <c r="EJ223" s="62">
        <f>IF('SERVIÇOS EXECUTADOS'!$F223=0,0,(COUNTIF('SERVIÇOS EXECUTADOS'!$I223:$DH223,EJ$10)/'SERVIÇOS EXECUTADOS'!$F223*100))</f>
        <v>0</v>
      </c>
      <c r="EK223" s="62">
        <f>IF('SERVIÇOS EXECUTADOS'!$F223=0,0,(COUNTIF('SERVIÇOS EXECUTADOS'!$I223:$DH223,EK$10)/'SERVIÇOS EXECUTADOS'!$F223*100))</f>
        <v>0</v>
      </c>
      <c r="EL223" s="62">
        <f>IF('SERVIÇOS EXECUTADOS'!$F223=0,0,(COUNTIF('SERVIÇOS EXECUTADOS'!$I223:$DH223,EL$10)/'SERVIÇOS EXECUTADOS'!$F223*100))</f>
        <v>0</v>
      </c>
      <c r="EM223" s="62">
        <f>IF('SERVIÇOS EXECUTADOS'!$F223=0,0,(COUNTIF('SERVIÇOS EXECUTADOS'!$I223:$DH223,EM$10)/'SERVIÇOS EXECUTADOS'!$F223*100))</f>
        <v>0</v>
      </c>
      <c r="EN223" s="62">
        <f>IF('SERVIÇOS EXECUTADOS'!$F223=0,0,(COUNTIF('SERVIÇOS EXECUTADOS'!$I223:$DH223,EN$10)/'SERVIÇOS EXECUTADOS'!$F223*100))</f>
        <v>0</v>
      </c>
      <c r="EO223" s="62">
        <f>IF('SERVIÇOS EXECUTADOS'!$F223=0,0,(COUNTIF('SERVIÇOS EXECUTADOS'!$I223:$DH223,EO$10)/'SERVIÇOS EXECUTADOS'!$F223*100))</f>
        <v>0</v>
      </c>
      <c r="EP223" s="62">
        <f>IF('SERVIÇOS EXECUTADOS'!$F223=0,0,(COUNTIF('SERVIÇOS EXECUTADOS'!$I223:$DH223,EP$10)/'SERVIÇOS EXECUTADOS'!$F223*100))</f>
        <v>0</v>
      </c>
      <c r="EQ223" s="62">
        <f>IF('SERVIÇOS EXECUTADOS'!$F223=0,0,(COUNTIF('SERVIÇOS EXECUTADOS'!$I223:$DH223,EQ$10)/'SERVIÇOS EXECUTADOS'!$F223*100))</f>
        <v>0</v>
      </c>
      <c r="ER223" s="62">
        <f>IF('SERVIÇOS EXECUTADOS'!$F223=0,0,(COUNTIF('SERVIÇOS EXECUTADOS'!$I223:$DH223,ER$10)/'SERVIÇOS EXECUTADOS'!$F223*100))</f>
        <v>0</v>
      </c>
      <c r="ES223" s="62">
        <f>IF('SERVIÇOS EXECUTADOS'!$F223=0,0,(COUNTIF('SERVIÇOS EXECUTADOS'!$I223:$DH223,ES$10)/'SERVIÇOS EXECUTADOS'!$F223*100))</f>
        <v>0</v>
      </c>
      <c r="ET223" s="62">
        <f>IF('SERVIÇOS EXECUTADOS'!$F223=0,0,(COUNTIF('SERVIÇOS EXECUTADOS'!$I223:$DH223,ET$10)/'SERVIÇOS EXECUTADOS'!$F223*100))</f>
        <v>0</v>
      </c>
      <c r="EU223" s="62">
        <f>IF('SERVIÇOS EXECUTADOS'!$F223=0,0,(COUNTIF('SERVIÇOS EXECUTADOS'!$I223:$DH223,EU$10)/'SERVIÇOS EXECUTADOS'!$F223*100))</f>
        <v>0</v>
      </c>
      <c r="EV223" s="62">
        <f>IF('SERVIÇOS EXECUTADOS'!$F223=0,0,(COUNTIF('SERVIÇOS EXECUTADOS'!$I223:$DH223,EV$10)/'SERVIÇOS EXECUTADOS'!$F223*100))</f>
        <v>0</v>
      </c>
      <c r="EW223" s="62">
        <f>IF('SERVIÇOS EXECUTADOS'!$F223=0,0,(COUNTIF('SERVIÇOS EXECUTADOS'!$I223:$DH223,EW$10)/'SERVIÇOS EXECUTADOS'!$F223*100))</f>
        <v>0</v>
      </c>
    </row>
    <row r="224" spans="1:153" ht="12" customHeight="1" outlineLevel="2">
      <c r="A224" s="1"/>
      <c r="B224" s="197" t="s">
        <v>370</v>
      </c>
      <c r="C224" s="196" t="s">
        <v>371</v>
      </c>
      <c r="D224" s="486"/>
      <c r="E224" s="192">
        <f t="shared" si="84"/>
        <v>0</v>
      </c>
      <c r="F224" s="489"/>
      <c r="G224" s="271" t="s">
        <v>147</v>
      </c>
      <c r="H224" s="132">
        <f t="shared" si="87"/>
        <v>0</v>
      </c>
      <c r="I224" s="59"/>
      <c r="J224" s="59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  <c r="AX224" s="63"/>
      <c r="AY224" s="63"/>
      <c r="AZ224" s="63"/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  <c r="BN224" s="63"/>
      <c r="BO224" s="63"/>
      <c r="BP224" s="63"/>
      <c r="BQ224" s="63"/>
      <c r="BR224" s="63"/>
      <c r="BS224" s="63"/>
      <c r="BT224" s="63"/>
      <c r="BU224" s="63"/>
      <c r="BV224" s="63"/>
      <c r="BW224" s="63"/>
      <c r="BX224" s="63"/>
      <c r="BY224" s="63"/>
      <c r="BZ224" s="63"/>
      <c r="CA224" s="63"/>
      <c r="CB224" s="63"/>
      <c r="CC224" s="63"/>
      <c r="CD224" s="63"/>
      <c r="CE224" s="63"/>
      <c r="CF224" s="63"/>
      <c r="CG224" s="63"/>
      <c r="CH224" s="63"/>
      <c r="CI224" s="63"/>
      <c r="CJ224" s="63"/>
      <c r="CK224" s="63"/>
      <c r="CL224" s="63"/>
      <c r="CM224" s="63"/>
      <c r="CN224" s="63"/>
      <c r="CO224" s="63"/>
      <c r="CP224" s="63"/>
      <c r="CQ224" s="63"/>
      <c r="CR224" s="63"/>
      <c r="CS224" s="63"/>
      <c r="CT224" s="63"/>
      <c r="CU224" s="63"/>
      <c r="CV224" s="63"/>
      <c r="CW224" s="63"/>
      <c r="CX224" s="63"/>
      <c r="CY224" s="63"/>
      <c r="CZ224" s="63"/>
      <c r="DA224" s="63"/>
      <c r="DB224" s="63"/>
      <c r="DC224" s="63"/>
      <c r="DD224" s="63"/>
      <c r="DE224" s="63"/>
      <c r="DF224" s="63"/>
      <c r="DG224" s="63"/>
      <c r="DH224" s="63"/>
      <c r="DI224" s="60">
        <f t="shared" si="88"/>
        <v>0</v>
      </c>
      <c r="DJ224" s="61">
        <f t="shared" si="89"/>
        <v>0</v>
      </c>
      <c r="DK224" s="61">
        <f t="shared" si="90"/>
        <v>0</v>
      </c>
      <c r="DL224" s="62">
        <f t="shared" si="91"/>
        <v>0</v>
      </c>
      <c r="DM224" s="62">
        <f t="shared" si="86"/>
        <v>0</v>
      </c>
      <c r="DN224" s="64" t="str">
        <f t="shared" si="92"/>
        <v/>
      </c>
      <c r="DO224" s="252" t="b">
        <f t="shared" si="85"/>
        <v>0</v>
      </c>
      <c r="DP224" s="188"/>
      <c r="DS224" s="62">
        <f>IF('SERVIÇOS EXECUTADOS'!$F224=0,0,(COUNTIF('SERVIÇOS EXECUTADOS'!$I224:$DH224,DS$10)/'SERVIÇOS EXECUTADOS'!$F224*100))</f>
        <v>0</v>
      </c>
      <c r="DT224" s="62">
        <f>IF('SERVIÇOS EXECUTADOS'!$F224=0,0,(COUNTIF('SERVIÇOS EXECUTADOS'!$I224:$DH224,DT$10)/'SERVIÇOS EXECUTADOS'!$F224*100))</f>
        <v>0</v>
      </c>
      <c r="DU224" s="62">
        <f>IF('SERVIÇOS EXECUTADOS'!$F224=0,0,(COUNTIF('SERVIÇOS EXECUTADOS'!$I224:$DH224,DU$10)/'SERVIÇOS EXECUTADOS'!$F224*100))</f>
        <v>0</v>
      </c>
      <c r="DV224" s="62">
        <f>IF('SERVIÇOS EXECUTADOS'!$F224=0,0,(COUNTIF('SERVIÇOS EXECUTADOS'!$I224:$DH224,DV$10)/'SERVIÇOS EXECUTADOS'!$F224*100))</f>
        <v>0</v>
      </c>
      <c r="DW224" s="62">
        <f>IF('SERVIÇOS EXECUTADOS'!$F224=0,0,(COUNTIF('SERVIÇOS EXECUTADOS'!$I224:$DH224,DW$10)/'SERVIÇOS EXECUTADOS'!$F224*100))</f>
        <v>0</v>
      </c>
      <c r="DX224" s="62">
        <f>IF('SERVIÇOS EXECUTADOS'!$F224=0,0,(COUNTIF('SERVIÇOS EXECUTADOS'!$I224:$DH224,DX$10)/'SERVIÇOS EXECUTADOS'!$F224*100))</f>
        <v>0</v>
      </c>
      <c r="DY224" s="62">
        <f>IF('SERVIÇOS EXECUTADOS'!$F224=0,0,(COUNTIF('SERVIÇOS EXECUTADOS'!$I224:$DH224,DY$10)/'SERVIÇOS EXECUTADOS'!$F224*100))</f>
        <v>0</v>
      </c>
      <c r="DZ224" s="62">
        <f>IF('SERVIÇOS EXECUTADOS'!$F224=0,0,(COUNTIF('SERVIÇOS EXECUTADOS'!$I224:$DH224,DZ$10)/'SERVIÇOS EXECUTADOS'!$F224*100))</f>
        <v>0</v>
      </c>
      <c r="EA224" s="62">
        <f>IF('SERVIÇOS EXECUTADOS'!$F224=0,0,(COUNTIF('SERVIÇOS EXECUTADOS'!$I224:$DH224,EA$10)/'SERVIÇOS EXECUTADOS'!$F224*100))</f>
        <v>0</v>
      </c>
      <c r="EB224" s="62">
        <f>IF('SERVIÇOS EXECUTADOS'!$F224=0,0,(COUNTIF('SERVIÇOS EXECUTADOS'!$I224:$DH224,EB$10)/'SERVIÇOS EXECUTADOS'!$F224*100))</f>
        <v>0</v>
      </c>
      <c r="EC224" s="62">
        <f>IF('SERVIÇOS EXECUTADOS'!$F224=0,0,(COUNTIF('SERVIÇOS EXECUTADOS'!$I224:$DH224,EC$10)/'SERVIÇOS EXECUTADOS'!$F224*100))</f>
        <v>0</v>
      </c>
      <c r="ED224" s="62">
        <f>IF('SERVIÇOS EXECUTADOS'!$F224=0,0,(COUNTIF('SERVIÇOS EXECUTADOS'!$I224:$DH224,ED$10)/'SERVIÇOS EXECUTADOS'!$F224*100))</f>
        <v>0</v>
      </c>
      <c r="EE224" s="62">
        <f>IF('SERVIÇOS EXECUTADOS'!$F224=0,0,(COUNTIF('SERVIÇOS EXECUTADOS'!$I224:$DH224,EE$10)/'SERVIÇOS EXECUTADOS'!$F224*100))</f>
        <v>0</v>
      </c>
      <c r="EF224" s="62">
        <f>IF('SERVIÇOS EXECUTADOS'!$F224=0,0,(COUNTIF('SERVIÇOS EXECUTADOS'!$I224:$DH224,EF$10)/'SERVIÇOS EXECUTADOS'!$F224*100))</f>
        <v>0</v>
      </c>
      <c r="EG224" s="62">
        <f>IF('SERVIÇOS EXECUTADOS'!$F224=0,0,(COUNTIF('SERVIÇOS EXECUTADOS'!$I224:$DH224,EG$10)/'SERVIÇOS EXECUTADOS'!$F224*100))</f>
        <v>0</v>
      </c>
      <c r="EH224" s="62">
        <f>IF('SERVIÇOS EXECUTADOS'!$F224=0,0,(COUNTIF('SERVIÇOS EXECUTADOS'!$I224:$DH224,EH$10)/'SERVIÇOS EXECUTADOS'!$F224*100))</f>
        <v>0</v>
      </c>
      <c r="EI224" s="62">
        <f>IF('SERVIÇOS EXECUTADOS'!$F224=0,0,(COUNTIF('SERVIÇOS EXECUTADOS'!$I224:$DH224,EI$10)/'SERVIÇOS EXECUTADOS'!$F224*100))</f>
        <v>0</v>
      </c>
      <c r="EJ224" s="62">
        <f>IF('SERVIÇOS EXECUTADOS'!$F224=0,0,(COUNTIF('SERVIÇOS EXECUTADOS'!$I224:$DH224,EJ$10)/'SERVIÇOS EXECUTADOS'!$F224*100))</f>
        <v>0</v>
      </c>
      <c r="EK224" s="62">
        <f>IF('SERVIÇOS EXECUTADOS'!$F224=0,0,(COUNTIF('SERVIÇOS EXECUTADOS'!$I224:$DH224,EK$10)/'SERVIÇOS EXECUTADOS'!$F224*100))</f>
        <v>0</v>
      </c>
      <c r="EL224" s="62">
        <f>IF('SERVIÇOS EXECUTADOS'!$F224=0,0,(COUNTIF('SERVIÇOS EXECUTADOS'!$I224:$DH224,EL$10)/'SERVIÇOS EXECUTADOS'!$F224*100))</f>
        <v>0</v>
      </c>
      <c r="EM224" s="62">
        <f>IF('SERVIÇOS EXECUTADOS'!$F224=0,0,(COUNTIF('SERVIÇOS EXECUTADOS'!$I224:$DH224,EM$10)/'SERVIÇOS EXECUTADOS'!$F224*100))</f>
        <v>0</v>
      </c>
      <c r="EN224" s="62">
        <f>IF('SERVIÇOS EXECUTADOS'!$F224=0,0,(COUNTIF('SERVIÇOS EXECUTADOS'!$I224:$DH224,EN$10)/'SERVIÇOS EXECUTADOS'!$F224*100))</f>
        <v>0</v>
      </c>
      <c r="EO224" s="62">
        <f>IF('SERVIÇOS EXECUTADOS'!$F224=0,0,(COUNTIF('SERVIÇOS EXECUTADOS'!$I224:$DH224,EO$10)/'SERVIÇOS EXECUTADOS'!$F224*100))</f>
        <v>0</v>
      </c>
      <c r="EP224" s="62">
        <f>IF('SERVIÇOS EXECUTADOS'!$F224=0,0,(COUNTIF('SERVIÇOS EXECUTADOS'!$I224:$DH224,EP$10)/'SERVIÇOS EXECUTADOS'!$F224*100))</f>
        <v>0</v>
      </c>
      <c r="EQ224" s="62">
        <f>IF('SERVIÇOS EXECUTADOS'!$F224=0,0,(COUNTIF('SERVIÇOS EXECUTADOS'!$I224:$DH224,EQ$10)/'SERVIÇOS EXECUTADOS'!$F224*100))</f>
        <v>0</v>
      </c>
      <c r="ER224" s="62">
        <f>IF('SERVIÇOS EXECUTADOS'!$F224=0,0,(COUNTIF('SERVIÇOS EXECUTADOS'!$I224:$DH224,ER$10)/'SERVIÇOS EXECUTADOS'!$F224*100))</f>
        <v>0</v>
      </c>
      <c r="ES224" s="62">
        <f>IF('SERVIÇOS EXECUTADOS'!$F224=0,0,(COUNTIF('SERVIÇOS EXECUTADOS'!$I224:$DH224,ES$10)/'SERVIÇOS EXECUTADOS'!$F224*100))</f>
        <v>0</v>
      </c>
      <c r="ET224" s="62">
        <f>IF('SERVIÇOS EXECUTADOS'!$F224=0,0,(COUNTIF('SERVIÇOS EXECUTADOS'!$I224:$DH224,ET$10)/'SERVIÇOS EXECUTADOS'!$F224*100))</f>
        <v>0</v>
      </c>
      <c r="EU224" s="62">
        <f>IF('SERVIÇOS EXECUTADOS'!$F224=0,0,(COUNTIF('SERVIÇOS EXECUTADOS'!$I224:$DH224,EU$10)/'SERVIÇOS EXECUTADOS'!$F224*100))</f>
        <v>0</v>
      </c>
      <c r="EV224" s="62">
        <f>IF('SERVIÇOS EXECUTADOS'!$F224=0,0,(COUNTIF('SERVIÇOS EXECUTADOS'!$I224:$DH224,EV$10)/'SERVIÇOS EXECUTADOS'!$F224*100))</f>
        <v>0</v>
      </c>
      <c r="EW224" s="62">
        <f>IF('SERVIÇOS EXECUTADOS'!$F224=0,0,(COUNTIF('SERVIÇOS EXECUTADOS'!$I224:$DH224,EW$10)/'SERVIÇOS EXECUTADOS'!$F224*100))</f>
        <v>0</v>
      </c>
    </row>
    <row r="225" spans="1:153" ht="12" customHeight="1" outlineLevel="2">
      <c r="A225" s="1"/>
      <c r="B225" s="197" t="s">
        <v>372</v>
      </c>
      <c r="C225" s="196" t="s">
        <v>373</v>
      </c>
      <c r="D225" s="486"/>
      <c r="E225" s="192">
        <f t="shared" si="84"/>
        <v>0</v>
      </c>
      <c r="F225" s="489"/>
      <c r="G225" s="271" t="s">
        <v>122</v>
      </c>
      <c r="H225" s="132">
        <f t="shared" si="87"/>
        <v>0</v>
      </c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  <c r="AZ225" s="59"/>
      <c r="BA225" s="59"/>
      <c r="BB225" s="59"/>
      <c r="BC225" s="59"/>
      <c r="BD225" s="59"/>
      <c r="BE225" s="59"/>
      <c r="BF225" s="59"/>
      <c r="BG225" s="59"/>
      <c r="BH225" s="59"/>
      <c r="BI225" s="59"/>
      <c r="BJ225" s="59"/>
      <c r="BK225" s="59"/>
      <c r="BL225" s="59"/>
      <c r="BM225" s="59"/>
      <c r="BN225" s="59"/>
      <c r="BO225" s="59"/>
      <c r="BP225" s="59"/>
      <c r="BQ225" s="59"/>
      <c r="BR225" s="59"/>
      <c r="BS225" s="59"/>
      <c r="BT225" s="59"/>
      <c r="BU225" s="59"/>
      <c r="BV225" s="59"/>
      <c r="BW225" s="59"/>
      <c r="BX225" s="59"/>
      <c r="BY225" s="59"/>
      <c r="BZ225" s="59"/>
      <c r="CA225" s="59"/>
      <c r="CB225" s="59"/>
      <c r="CC225" s="59"/>
      <c r="CD225" s="59"/>
      <c r="CE225" s="59"/>
      <c r="CF225" s="59"/>
      <c r="CG225" s="59"/>
      <c r="CH225" s="59"/>
      <c r="CI225" s="59"/>
      <c r="CJ225" s="59"/>
      <c r="CK225" s="59"/>
      <c r="CL225" s="59"/>
      <c r="CM225" s="59"/>
      <c r="CN225" s="59"/>
      <c r="CO225" s="59"/>
      <c r="CP225" s="59"/>
      <c r="CQ225" s="59"/>
      <c r="CR225" s="59"/>
      <c r="CS225" s="59"/>
      <c r="CT225" s="59"/>
      <c r="CU225" s="59"/>
      <c r="CV225" s="59"/>
      <c r="CW225" s="59"/>
      <c r="CX225" s="59"/>
      <c r="CY225" s="59"/>
      <c r="CZ225" s="59"/>
      <c r="DA225" s="59"/>
      <c r="DB225" s="59"/>
      <c r="DC225" s="59"/>
      <c r="DD225" s="59"/>
      <c r="DE225" s="59"/>
      <c r="DF225" s="59"/>
      <c r="DG225" s="59"/>
      <c r="DH225" s="59"/>
      <c r="DI225" s="60">
        <f t="shared" si="88"/>
        <v>0</v>
      </c>
      <c r="DJ225" s="61">
        <f t="shared" si="89"/>
        <v>0</v>
      </c>
      <c r="DK225" s="61">
        <f t="shared" si="90"/>
        <v>0</v>
      </c>
      <c r="DL225" s="62">
        <f t="shared" si="91"/>
        <v>0</v>
      </c>
      <c r="DM225" s="62">
        <f t="shared" si="86"/>
        <v>0</v>
      </c>
      <c r="DN225" s="64" t="str">
        <f t="shared" si="92"/>
        <v/>
      </c>
      <c r="DO225" s="252" t="b">
        <f t="shared" si="85"/>
        <v>0</v>
      </c>
      <c r="DP225" s="188"/>
      <c r="DS225" s="62">
        <f>IF('SERVIÇOS EXECUTADOS'!$F225=0,0,(COUNTIF('SERVIÇOS EXECUTADOS'!$I225:$DH225,DS$10)/'SERVIÇOS EXECUTADOS'!$F225*100))</f>
        <v>0</v>
      </c>
      <c r="DT225" s="62">
        <f>IF('SERVIÇOS EXECUTADOS'!$F225=0,0,(COUNTIF('SERVIÇOS EXECUTADOS'!$I225:$DH225,DT$10)/'SERVIÇOS EXECUTADOS'!$F225*100))</f>
        <v>0</v>
      </c>
      <c r="DU225" s="62">
        <f>IF('SERVIÇOS EXECUTADOS'!$F225=0,0,(COUNTIF('SERVIÇOS EXECUTADOS'!$I225:$DH225,DU$10)/'SERVIÇOS EXECUTADOS'!$F225*100))</f>
        <v>0</v>
      </c>
      <c r="DV225" s="62">
        <f>IF('SERVIÇOS EXECUTADOS'!$F225=0,0,(COUNTIF('SERVIÇOS EXECUTADOS'!$I225:$DH225,DV$10)/'SERVIÇOS EXECUTADOS'!$F225*100))</f>
        <v>0</v>
      </c>
      <c r="DW225" s="62">
        <f>IF('SERVIÇOS EXECUTADOS'!$F225=0,0,(COUNTIF('SERVIÇOS EXECUTADOS'!$I225:$DH225,DW$10)/'SERVIÇOS EXECUTADOS'!$F225*100))</f>
        <v>0</v>
      </c>
      <c r="DX225" s="62">
        <f>IF('SERVIÇOS EXECUTADOS'!$F225=0,0,(COUNTIF('SERVIÇOS EXECUTADOS'!$I225:$DH225,DX$10)/'SERVIÇOS EXECUTADOS'!$F225*100))</f>
        <v>0</v>
      </c>
      <c r="DY225" s="62">
        <f>IF('SERVIÇOS EXECUTADOS'!$F225=0,0,(COUNTIF('SERVIÇOS EXECUTADOS'!$I225:$DH225,DY$10)/'SERVIÇOS EXECUTADOS'!$F225*100))</f>
        <v>0</v>
      </c>
      <c r="DZ225" s="62">
        <f>IF('SERVIÇOS EXECUTADOS'!$F225=0,0,(COUNTIF('SERVIÇOS EXECUTADOS'!$I225:$DH225,DZ$10)/'SERVIÇOS EXECUTADOS'!$F225*100))</f>
        <v>0</v>
      </c>
      <c r="EA225" s="62">
        <f>IF('SERVIÇOS EXECUTADOS'!$F225=0,0,(COUNTIF('SERVIÇOS EXECUTADOS'!$I225:$DH225,EA$10)/'SERVIÇOS EXECUTADOS'!$F225*100))</f>
        <v>0</v>
      </c>
      <c r="EB225" s="62">
        <f>IF('SERVIÇOS EXECUTADOS'!$F225=0,0,(COUNTIF('SERVIÇOS EXECUTADOS'!$I225:$DH225,EB$10)/'SERVIÇOS EXECUTADOS'!$F225*100))</f>
        <v>0</v>
      </c>
      <c r="EC225" s="62">
        <f>IF('SERVIÇOS EXECUTADOS'!$F225=0,0,(COUNTIF('SERVIÇOS EXECUTADOS'!$I225:$DH225,EC$10)/'SERVIÇOS EXECUTADOS'!$F225*100))</f>
        <v>0</v>
      </c>
      <c r="ED225" s="62">
        <f>IF('SERVIÇOS EXECUTADOS'!$F225=0,0,(COUNTIF('SERVIÇOS EXECUTADOS'!$I225:$DH225,ED$10)/'SERVIÇOS EXECUTADOS'!$F225*100))</f>
        <v>0</v>
      </c>
      <c r="EE225" s="62">
        <f>IF('SERVIÇOS EXECUTADOS'!$F225=0,0,(COUNTIF('SERVIÇOS EXECUTADOS'!$I225:$DH225,EE$10)/'SERVIÇOS EXECUTADOS'!$F225*100))</f>
        <v>0</v>
      </c>
      <c r="EF225" s="62">
        <f>IF('SERVIÇOS EXECUTADOS'!$F225=0,0,(COUNTIF('SERVIÇOS EXECUTADOS'!$I225:$DH225,EF$10)/'SERVIÇOS EXECUTADOS'!$F225*100))</f>
        <v>0</v>
      </c>
      <c r="EG225" s="62">
        <f>IF('SERVIÇOS EXECUTADOS'!$F225=0,0,(COUNTIF('SERVIÇOS EXECUTADOS'!$I225:$DH225,EG$10)/'SERVIÇOS EXECUTADOS'!$F225*100))</f>
        <v>0</v>
      </c>
      <c r="EH225" s="62">
        <f>IF('SERVIÇOS EXECUTADOS'!$F225=0,0,(COUNTIF('SERVIÇOS EXECUTADOS'!$I225:$DH225,EH$10)/'SERVIÇOS EXECUTADOS'!$F225*100))</f>
        <v>0</v>
      </c>
      <c r="EI225" s="62">
        <f>IF('SERVIÇOS EXECUTADOS'!$F225=0,0,(COUNTIF('SERVIÇOS EXECUTADOS'!$I225:$DH225,EI$10)/'SERVIÇOS EXECUTADOS'!$F225*100))</f>
        <v>0</v>
      </c>
      <c r="EJ225" s="62">
        <f>IF('SERVIÇOS EXECUTADOS'!$F225=0,0,(COUNTIF('SERVIÇOS EXECUTADOS'!$I225:$DH225,EJ$10)/'SERVIÇOS EXECUTADOS'!$F225*100))</f>
        <v>0</v>
      </c>
      <c r="EK225" s="62">
        <f>IF('SERVIÇOS EXECUTADOS'!$F225=0,0,(COUNTIF('SERVIÇOS EXECUTADOS'!$I225:$DH225,EK$10)/'SERVIÇOS EXECUTADOS'!$F225*100))</f>
        <v>0</v>
      </c>
      <c r="EL225" s="62">
        <f>IF('SERVIÇOS EXECUTADOS'!$F225=0,0,(COUNTIF('SERVIÇOS EXECUTADOS'!$I225:$DH225,EL$10)/'SERVIÇOS EXECUTADOS'!$F225*100))</f>
        <v>0</v>
      </c>
      <c r="EM225" s="62">
        <f>IF('SERVIÇOS EXECUTADOS'!$F225=0,0,(COUNTIF('SERVIÇOS EXECUTADOS'!$I225:$DH225,EM$10)/'SERVIÇOS EXECUTADOS'!$F225*100))</f>
        <v>0</v>
      </c>
      <c r="EN225" s="62">
        <f>IF('SERVIÇOS EXECUTADOS'!$F225=0,0,(COUNTIF('SERVIÇOS EXECUTADOS'!$I225:$DH225,EN$10)/'SERVIÇOS EXECUTADOS'!$F225*100))</f>
        <v>0</v>
      </c>
      <c r="EO225" s="62">
        <f>IF('SERVIÇOS EXECUTADOS'!$F225=0,0,(COUNTIF('SERVIÇOS EXECUTADOS'!$I225:$DH225,EO$10)/'SERVIÇOS EXECUTADOS'!$F225*100))</f>
        <v>0</v>
      </c>
      <c r="EP225" s="62">
        <f>IF('SERVIÇOS EXECUTADOS'!$F225=0,0,(COUNTIF('SERVIÇOS EXECUTADOS'!$I225:$DH225,EP$10)/'SERVIÇOS EXECUTADOS'!$F225*100))</f>
        <v>0</v>
      </c>
      <c r="EQ225" s="62">
        <f>IF('SERVIÇOS EXECUTADOS'!$F225=0,0,(COUNTIF('SERVIÇOS EXECUTADOS'!$I225:$DH225,EQ$10)/'SERVIÇOS EXECUTADOS'!$F225*100))</f>
        <v>0</v>
      </c>
      <c r="ER225" s="62">
        <f>IF('SERVIÇOS EXECUTADOS'!$F225=0,0,(COUNTIF('SERVIÇOS EXECUTADOS'!$I225:$DH225,ER$10)/'SERVIÇOS EXECUTADOS'!$F225*100))</f>
        <v>0</v>
      </c>
      <c r="ES225" s="62">
        <f>IF('SERVIÇOS EXECUTADOS'!$F225=0,0,(COUNTIF('SERVIÇOS EXECUTADOS'!$I225:$DH225,ES$10)/'SERVIÇOS EXECUTADOS'!$F225*100))</f>
        <v>0</v>
      </c>
      <c r="ET225" s="62">
        <f>IF('SERVIÇOS EXECUTADOS'!$F225=0,0,(COUNTIF('SERVIÇOS EXECUTADOS'!$I225:$DH225,ET$10)/'SERVIÇOS EXECUTADOS'!$F225*100))</f>
        <v>0</v>
      </c>
      <c r="EU225" s="62">
        <f>IF('SERVIÇOS EXECUTADOS'!$F225=0,0,(COUNTIF('SERVIÇOS EXECUTADOS'!$I225:$DH225,EU$10)/'SERVIÇOS EXECUTADOS'!$F225*100))</f>
        <v>0</v>
      </c>
      <c r="EV225" s="62">
        <f>IF('SERVIÇOS EXECUTADOS'!$F225=0,0,(COUNTIF('SERVIÇOS EXECUTADOS'!$I225:$DH225,EV$10)/'SERVIÇOS EXECUTADOS'!$F225*100))</f>
        <v>0</v>
      </c>
      <c r="EW225" s="62">
        <f>IF('SERVIÇOS EXECUTADOS'!$F225=0,0,(COUNTIF('SERVIÇOS EXECUTADOS'!$I225:$DH225,EW$10)/'SERVIÇOS EXECUTADOS'!$F225*100))</f>
        <v>0</v>
      </c>
    </row>
    <row r="226" spans="1:153" ht="12" customHeight="1" outlineLevel="2">
      <c r="A226" s="1"/>
      <c r="B226" s="197" t="s">
        <v>374</v>
      </c>
      <c r="C226" s="196" t="s">
        <v>375</v>
      </c>
      <c r="D226" s="486"/>
      <c r="E226" s="192">
        <f t="shared" si="84"/>
        <v>0</v>
      </c>
      <c r="F226" s="489"/>
      <c r="G226" s="271" t="s">
        <v>147</v>
      </c>
      <c r="H226" s="132">
        <f t="shared" si="87"/>
        <v>0</v>
      </c>
      <c r="I226" s="59"/>
      <c r="J226" s="59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  <c r="AX226" s="63"/>
      <c r="AY226" s="63"/>
      <c r="AZ226" s="63"/>
      <c r="BA226" s="63"/>
      <c r="BB226" s="63"/>
      <c r="BC226" s="63"/>
      <c r="BD226" s="63"/>
      <c r="BE226" s="63"/>
      <c r="BF226" s="63"/>
      <c r="BG226" s="63"/>
      <c r="BH226" s="63"/>
      <c r="BI226" s="63"/>
      <c r="BJ226" s="63"/>
      <c r="BK226" s="63"/>
      <c r="BL226" s="63"/>
      <c r="BM226" s="63"/>
      <c r="BN226" s="63"/>
      <c r="BO226" s="63"/>
      <c r="BP226" s="63"/>
      <c r="BQ226" s="63"/>
      <c r="BR226" s="63"/>
      <c r="BS226" s="63"/>
      <c r="BT226" s="63"/>
      <c r="BU226" s="63"/>
      <c r="BV226" s="63"/>
      <c r="BW226" s="63"/>
      <c r="BX226" s="63"/>
      <c r="BY226" s="63"/>
      <c r="BZ226" s="63"/>
      <c r="CA226" s="63"/>
      <c r="CB226" s="63"/>
      <c r="CC226" s="63"/>
      <c r="CD226" s="63"/>
      <c r="CE226" s="63"/>
      <c r="CF226" s="63"/>
      <c r="CG226" s="63"/>
      <c r="CH226" s="63"/>
      <c r="CI226" s="63"/>
      <c r="CJ226" s="63"/>
      <c r="CK226" s="63"/>
      <c r="CL226" s="63"/>
      <c r="CM226" s="63"/>
      <c r="CN226" s="63"/>
      <c r="CO226" s="63"/>
      <c r="CP226" s="63"/>
      <c r="CQ226" s="63"/>
      <c r="CR226" s="63"/>
      <c r="CS226" s="63"/>
      <c r="CT226" s="63"/>
      <c r="CU226" s="63"/>
      <c r="CV226" s="63"/>
      <c r="CW226" s="63"/>
      <c r="CX226" s="63"/>
      <c r="CY226" s="63"/>
      <c r="CZ226" s="63"/>
      <c r="DA226" s="63"/>
      <c r="DB226" s="63"/>
      <c r="DC226" s="63"/>
      <c r="DD226" s="63"/>
      <c r="DE226" s="63"/>
      <c r="DF226" s="63"/>
      <c r="DG226" s="63"/>
      <c r="DH226" s="63"/>
      <c r="DI226" s="60">
        <f t="shared" si="88"/>
        <v>0</v>
      </c>
      <c r="DJ226" s="61">
        <f t="shared" si="89"/>
        <v>0</v>
      </c>
      <c r="DK226" s="61">
        <f t="shared" si="90"/>
        <v>0</v>
      </c>
      <c r="DL226" s="62">
        <f t="shared" si="91"/>
        <v>0</v>
      </c>
      <c r="DM226" s="62">
        <f t="shared" si="86"/>
        <v>0</v>
      </c>
      <c r="DN226" s="64" t="str">
        <f t="shared" si="92"/>
        <v/>
      </c>
      <c r="DO226" s="252" t="b">
        <f t="shared" si="85"/>
        <v>0</v>
      </c>
      <c r="DP226" s="188"/>
      <c r="DS226" s="62">
        <f>IF('SERVIÇOS EXECUTADOS'!$F226=0,0,(COUNTIF('SERVIÇOS EXECUTADOS'!$I226:$DH226,DS$10)/'SERVIÇOS EXECUTADOS'!$F226*100))</f>
        <v>0</v>
      </c>
      <c r="DT226" s="62">
        <f>IF('SERVIÇOS EXECUTADOS'!$F226=0,0,(COUNTIF('SERVIÇOS EXECUTADOS'!$I226:$DH226,DT$10)/'SERVIÇOS EXECUTADOS'!$F226*100))</f>
        <v>0</v>
      </c>
      <c r="DU226" s="62">
        <f>IF('SERVIÇOS EXECUTADOS'!$F226=0,0,(COUNTIF('SERVIÇOS EXECUTADOS'!$I226:$DH226,DU$10)/'SERVIÇOS EXECUTADOS'!$F226*100))</f>
        <v>0</v>
      </c>
      <c r="DV226" s="62">
        <f>IF('SERVIÇOS EXECUTADOS'!$F226=0,0,(COUNTIF('SERVIÇOS EXECUTADOS'!$I226:$DH226,DV$10)/'SERVIÇOS EXECUTADOS'!$F226*100))</f>
        <v>0</v>
      </c>
      <c r="DW226" s="62">
        <f>IF('SERVIÇOS EXECUTADOS'!$F226=0,0,(COUNTIF('SERVIÇOS EXECUTADOS'!$I226:$DH226,DW$10)/'SERVIÇOS EXECUTADOS'!$F226*100))</f>
        <v>0</v>
      </c>
      <c r="DX226" s="62">
        <f>IF('SERVIÇOS EXECUTADOS'!$F226=0,0,(COUNTIF('SERVIÇOS EXECUTADOS'!$I226:$DH226,DX$10)/'SERVIÇOS EXECUTADOS'!$F226*100))</f>
        <v>0</v>
      </c>
      <c r="DY226" s="62">
        <f>IF('SERVIÇOS EXECUTADOS'!$F226=0,0,(COUNTIF('SERVIÇOS EXECUTADOS'!$I226:$DH226,DY$10)/'SERVIÇOS EXECUTADOS'!$F226*100))</f>
        <v>0</v>
      </c>
      <c r="DZ226" s="62">
        <f>IF('SERVIÇOS EXECUTADOS'!$F226=0,0,(COUNTIF('SERVIÇOS EXECUTADOS'!$I226:$DH226,DZ$10)/'SERVIÇOS EXECUTADOS'!$F226*100))</f>
        <v>0</v>
      </c>
      <c r="EA226" s="62">
        <f>IF('SERVIÇOS EXECUTADOS'!$F226=0,0,(COUNTIF('SERVIÇOS EXECUTADOS'!$I226:$DH226,EA$10)/'SERVIÇOS EXECUTADOS'!$F226*100))</f>
        <v>0</v>
      </c>
      <c r="EB226" s="62">
        <f>IF('SERVIÇOS EXECUTADOS'!$F226=0,0,(COUNTIF('SERVIÇOS EXECUTADOS'!$I226:$DH226,EB$10)/'SERVIÇOS EXECUTADOS'!$F226*100))</f>
        <v>0</v>
      </c>
      <c r="EC226" s="62">
        <f>IF('SERVIÇOS EXECUTADOS'!$F226=0,0,(COUNTIF('SERVIÇOS EXECUTADOS'!$I226:$DH226,EC$10)/'SERVIÇOS EXECUTADOS'!$F226*100))</f>
        <v>0</v>
      </c>
      <c r="ED226" s="62">
        <f>IF('SERVIÇOS EXECUTADOS'!$F226=0,0,(COUNTIF('SERVIÇOS EXECUTADOS'!$I226:$DH226,ED$10)/'SERVIÇOS EXECUTADOS'!$F226*100))</f>
        <v>0</v>
      </c>
      <c r="EE226" s="62">
        <f>IF('SERVIÇOS EXECUTADOS'!$F226=0,0,(COUNTIF('SERVIÇOS EXECUTADOS'!$I226:$DH226,EE$10)/'SERVIÇOS EXECUTADOS'!$F226*100))</f>
        <v>0</v>
      </c>
      <c r="EF226" s="62">
        <f>IF('SERVIÇOS EXECUTADOS'!$F226=0,0,(COUNTIF('SERVIÇOS EXECUTADOS'!$I226:$DH226,EF$10)/'SERVIÇOS EXECUTADOS'!$F226*100))</f>
        <v>0</v>
      </c>
      <c r="EG226" s="62">
        <f>IF('SERVIÇOS EXECUTADOS'!$F226=0,0,(COUNTIF('SERVIÇOS EXECUTADOS'!$I226:$DH226,EG$10)/'SERVIÇOS EXECUTADOS'!$F226*100))</f>
        <v>0</v>
      </c>
      <c r="EH226" s="62">
        <f>IF('SERVIÇOS EXECUTADOS'!$F226=0,0,(COUNTIF('SERVIÇOS EXECUTADOS'!$I226:$DH226,EH$10)/'SERVIÇOS EXECUTADOS'!$F226*100))</f>
        <v>0</v>
      </c>
      <c r="EI226" s="62">
        <f>IF('SERVIÇOS EXECUTADOS'!$F226=0,0,(COUNTIF('SERVIÇOS EXECUTADOS'!$I226:$DH226,EI$10)/'SERVIÇOS EXECUTADOS'!$F226*100))</f>
        <v>0</v>
      </c>
      <c r="EJ226" s="62">
        <f>IF('SERVIÇOS EXECUTADOS'!$F226=0,0,(COUNTIF('SERVIÇOS EXECUTADOS'!$I226:$DH226,EJ$10)/'SERVIÇOS EXECUTADOS'!$F226*100))</f>
        <v>0</v>
      </c>
      <c r="EK226" s="62">
        <f>IF('SERVIÇOS EXECUTADOS'!$F226=0,0,(COUNTIF('SERVIÇOS EXECUTADOS'!$I226:$DH226,EK$10)/'SERVIÇOS EXECUTADOS'!$F226*100))</f>
        <v>0</v>
      </c>
      <c r="EL226" s="62">
        <f>IF('SERVIÇOS EXECUTADOS'!$F226=0,0,(COUNTIF('SERVIÇOS EXECUTADOS'!$I226:$DH226,EL$10)/'SERVIÇOS EXECUTADOS'!$F226*100))</f>
        <v>0</v>
      </c>
      <c r="EM226" s="62">
        <f>IF('SERVIÇOS EXECUTADOS'!$F226=0,0,(COUNTIF('SERVIÇOS EXECUTADOS'!$I226:$DH226,EM$10)/'SERVIÇOS EXECUTADOS'!$F226*100))</f>
        <v>0</v>
      </c>
      <c r="EN226" s="62">
        <f>IF('SERVIÇOS EXECUTADOS'!$F226=0,0,(COUNTIF('SERVIÇOS EXECUTADOS'!$I226:$DH226,EN$10)/'SERVIÇOS EXECUTADOS'!$F226*100))</f>
        <v>0</v>
      </c>
      <c r="EO226" s="62">
        <f>IF('SERVIÇOS EXECUTADOS'!$F226=0,0,(COUNTIF('SERVIÇOS EXECUTADOS'!$I226:$DH226,EO$10)/'SERVIÇOS EXECUTADOS'!$F226*100))</f>
        <v>0</v>
      </c>
      <c r="EP226" s="62">
        <f>IF('SERVIÇOS EXECUTADOS'!$F226=0,0,(COUNTIF('SERVIÇOS EXECUTADOS'!$I226:$DH226,EP$10)/'SERVIÇOS EXECUTADOS'!$F226*100))</f>
        <v>0</v>
      </c>
      <c r="EQ226" s="62">
        <f>IF('SERVIÇOS EXECUTADOS'!$F226=0,0,(COUNTIF('SERVIÇOS EXECUTADOS'!$I226:$DH226,EQ$10)/'SERVIÇOS EXECUTADOS'!$F226*100))</f>
        <v>0</v>
      </c>
      <c r="ER226" s="62">
        <f>IF('SERVIÇOS EXECUTADOS'!$F226=0,0,(COUNTIF('SERVIÇOS EXECUTADOS'!$I226:$DH226,ER$10)/'SERVIÇOS EXECUTADOS'!$F226*100))</f>
        <v>0</v>
      </c>
      <c r="ES226" s="62">
        <f>IF('SERVIÇOS EXECUTADOS'!$F226=0,0,(COUNTIF('SERVIÇOS EXECUTADOS'!$I226:$DH226,ES$10)/'SERVIÇOS EXECUTADOS'!$F226*100))</f>
        <v>0</v>
      </c>
      <c r="ET226" s="62">
        <f>IF('SERVIÇOS EXECUTADOS'!$F226=0,0,(COUNTIF('SERVIÇOS EXECUTADOS'!$I226:$DH226,ET$10)/'SERVIÇOS EXECUTADOS'!$F226*100))</f>
        <v>0</v>
      </c>
      <c r="EU226" s="62">
        <f>IF('SERVIÇOS EXECUTADOS'!$F226=0,0,(COUNTIF('SERVIÇOS EXECUTADOS'!$I226:$DH226,EU$10)/'SERVIÇOS EXECUTADOS'!$F226*100))</f>
        <v>0</v>
      </c>
      <c r="EV226" s="62">
        <f>IF('SERVIÇOS EXECUTADOS'!$F226=0,0,(COUNTIF('SERVIÇOS EXECUTADOS'!$I226:$DH226,EV$10)/'SERVIÇOS EXECUTADOS'!$F226*100))</f>
        <v>0</v>
      </c>
      <c r="EW226" s="62">
        <f>IF('SERVIÇOS EXECUTADOS'!$F226=0,0,(COUNTIF('SERVIÇOS EXECUTADOS'!$I226:$DH226,EW$10)/'SERVIÇOS EXECUTADOS'!$F226*100))</f>
        <v>0</v>
      </c>
    </row>
    <row r="227" spans="1:153" ht="12" customHeight="1" outlineLevel="2">
      <c r="A227" s="1"/>
      <c r="B227" s="197" t="s">
        <v>376</v>
      </c>
      <c r="C227" s="196" t="s">
        <v>377</v>
      </c>
      <c r="D227" s="486"/>
      <c r="E227" s="192">
        <f t="shared" si="84"/>
        <v>0</v>
      </c>
      <c r="F227" s="489"/>
      <c r="G227" s="271" t="s">
        <v>147</v>
      </c>
      <c r="H227" s="132">
        <f t="shared" si="87"/>
        <v>0</v>
      </c>
      <c r="I227" s="59"/>
      <c r="J227" s="59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3"/>
      <c r="BH227" s="63"/>
      <c r="BI227" s="63"/>
      <c r="BJ227" s="63"/>
      <c r="BK227" s="63"/>
      <c r="BL227" s="63"/>
      <c r="BM227" s="63"/>
      <c r="BN227" s="63"/>
      <c r="BO227" s="63"/>
      <c r="BP227" s="63"/>
      <c r="BQ227" s="63"/>
      <c r="BR227" s="63"/>
      <c r="BS227" s="63"/>
      <c r="BT227" s="63"/>
      <c r="BU227" s="63"/>
      <c r="BV227" s="63"/>
      <c r="BW227" s="63"/>
      <c r="BX227" s="63"/>
      <c r="BY227" s="63"/>
      <c r="BZ227" s="63"/>
      <c r="CA227" s="63"/>
      <c r="CB227" s="63"/>
      <c r="CC227" s="63"/>
      <c r="CD227" s="63"/>
      <c r="CE227" s="63"/>
      <c r="CF227" s="63"/>
      <c r="CG227" s="63"/>
      <c r="CH227" s="63"/>
      <c r="CI227" s="63"/>
      <c r="CJ227" s="63"/>
      <c r="CK227" s="63"/>
      <c r="CL227" s="63"/>
      <c r="CM227" s="63"/>
      <c r="CN227" s="63"/>
      <c r="CO227" s="63"/>
      <c r="CP227" s="63"/>
      <c r="CQ227" s="63"/>
      <c r="CR227" s="63"/>
      <c r="CS227" s="63"/>
      <c r="CT227" s="63"/>
      <c r="CU227" s="63"/>
      <c r="CV227" s="63"/>
      <c r="CW227" s="63"/>
      <c r="CX227" s="63"/>
      <c r="CY227" s="63"/>
      <c r="CZ227" s="63"/>
      <c r="DA227" s="63"/>
      <c r="DB227" s="63"/>
      <c r="DC227" s="63"/>
      <c r="DD227" s="63"/>
      <c r="DE227" s="63"/>
      <c r="DF227" s="63"/>
      <c r="DG227" s="63"/>
      <c r="DH227" s="63"/>
      <c r="DI227" s="60">
        <f t="shared" si="88"/>
        <v>0</v>
      </c>
      <c r="DJ227" s="61">
        <f t="shared" si="89"/>
        <v>0</v>
      </c>
      <c r="DK227" s="61">
        <f t="shared" si="90"/>
        <v>0</v>
      </c>
      <c r="DL227" s="62">
        <f t="shared" si="91"/>
        <v>0</v>
      </c>
      <c r="DM227" s="62">
        <f t="shared" si="86"/>
        <v>0</v>
      </c>
      <c r="DN227" s="64" t="str">
        <f t="shared" si="92"/>
        <v/>
      </c>
      <c r="DO227" s="252" t="b">
        <f t="shared" si="85"/>
        <v>0</v>
      </c>
      <c r="DP227" s="188"/>
      <c r="DS227" s="62">
        <f>IF('SERVIÇOS EXECUTADOS'!$F227=0,0,(COUNTIF('SERVIÇOS EXECUTADOS'!$I227:$DH227,DS$10)/'SERVIÇOS EXECUTADOS'!$F227*100))</f>
        <v>0</v>
      </c>
      <c r="DT227" s="62">
        <f>IF('SERVIÇOS EXECUTADOS'!$F227=0,0,(COUNTIF('SERVIÇOS EXECUTADOS'!$I227:$DH227,DT$10)/'SERVIÇOS EXECUTADOS'!$F227*100))</f>
        <v>0</v>
      </c>
      <c r="DU227" s="62">
        <f>IF('SERVIÇOS EXECUTADOS'!$F227=0,0,(COUNTIF('SERVIÇOS EXECUTADOS'!$I227:$DH227,DU$10)/'SERVIÇOS EXECUTADOS'!$F227*100))</f>
        <v>0</v>
      </c>
      <c r="DV227" s="62">
        <f>IF('SERVIÇOS EXECUTADOS'!$F227=0,0,(COUNTIF('SERVIÇOS EXECUTADOS'!$I227:$DH227,DV$10)/'SERVIÇOS EXECUTADOS'!$F227*100))</f>
        <v>0</v>
      </c>
      <c r="DW227" s="62">
        <f>IF('SERVIÇOS EXECUTADOS'!$F227=0,0,(COUNTIF('SERVIÇOS EXECUTADOS'!$I227:$DH227,DW$10)/'SERVIÇOS EXECUTADOS'!$F227*100))</f>
        <v>0</v>
      </c>
      <c r="DX227" s="62">
        <f>IF('SERVIÇOS EXECUTADOS'!$F227=0,0,(COUNTIF('SERVIÇOS EXECUTADOS'!$I227:$DH227,DX$10)/'SERVIÇOS EXECUTADOS'!$F227*100))</f>
        <v>0</v>
      </c>
      <c r="DY227" s="62">
        <f>IF('SERVIÇOS EXECUTADOS'!$F227=0,0,(COUNTIF('SERVIÇOS EXECUTADOS'!$I227:$DH227,DY$10)/'SERVIÇOS EXECUTADOS'!$F227*100))</f>
        <v>0</v>
      </c>
      <c r="DZ227" s="62">
        <f>IF('SERVIÇOS EXECUTADOS'!$F227=0,0,(COUNTIF('SERVIÇOS EXECUTADOS'!$I227:$DH227,DZ$10)/'SERVIÇOS EXECUTADOS'!$F227*100))</f>
        <v>0</v>
      </c>
      <c r="EA227" s="62">
        <f>IF('SERVIÇOS EXECUTADOS'!$F227=0,0,(COUNTIF('SERVIÇOS EXECUTADOS'!$I227:$DH227,EA$10)/'SERVIÇOS EXECUTADOS'!$F227*100))</f>
        <v>0</v>
      </c>
      <c r="EB227" s="62">
        <f>IF('SERVIÇOS EXECUTADOS'!$F227=0,0,(COUNTIF('SERVIÇOS EXECUTADOS'!$I227:$DH227,EB$10)/'SERVIÇOS EXECUTADOS'!$F227*100))</f>
        <v>0</v>
      </c>
      <c r="EC227" s="62">
        <f>IF('SERVIÇOS EXECUTADOS'!$F227=0,0,(COUNTIF('SERVIÇOS EXECUTADOS'!$I227:$DH227,EC$10)/'SERVIÇOS EXECUTADOS'!$F227*100))</f>
        <v>0</v>
      </c>
      <c r="ED227" s="62">
        <f>IF('SERVIÇOS EXECUTADOS'!$F227=0,0,(COUNTIF('SERVIÇOS EXECUTADOS'!$I227:$DH227,ED$10)/'SERVIÇOS EXECUTADOS'!$F227*100))</f>
        <v>0</v>
      </c>
      <c r="EE227" s="62">
        <f>IF('SERVIÇOS EXECUTADOS'!$F227=0,0,(COUNTIF('SERVIÇOS EXECUTADOS'!$I227:$DH227,EE$10)/'SERVIÇOS EXECUTADOS'!$F227*100))</f>
        <v>0</v>
      </c>
      <c r="EF227" s="62">
        <f>IF('SERVIÇOS EXECUTADOS'!$F227=0,0,(COUNTIF('SERVIÇOS EXECUTADOS'!$I227:$DH227,EF$10)/'SERVIÇOS EXECUTADOS'!$F227*100))</f>
        <v>0</v>
      </c>
      <c r="EG227" s="62">
        <f>IF('SERVIÇOS EXECUTADOS'!$F227=0,0,(COUNTIF('SERVIÇOS EXECUTADOS'!$I227:$DH227,EG$10)/'SERVIÇOS EXECUTADOS'!$F227*100))</f>
        <v>0</v>
      </c>
      <c r="EH227" s="62">
        <f>IF('SERVIÇOS EXECUTADOS'!$F227=0,0,(COUNTIF('SERVIÇOS EXECUTADOS'!$I227:$DH227,EH$10)/'SERVIÇOS EXECUTADOS'!$F227*100))</f>
        <v>0</v>
      </c>
      <c r="EI227" s="62">
        <f>IF('SERVIÇOS EXECUTADOS'!$F227=0,0,(COUNTIF('SERVIÇOS EXECUTADOS'!$I227:$DH227,EI$10)/'SERVIÇOS EXECUTADOS'!$F227*100))</f>
        <v>0</v>
      </c>
      <c r="EJ227" s="62">
        <f>IF('SERVIÇOS EXECUTADOS'!$F227=0,0,(COUNTIF('SERVIÇOS EXECUTADOS'!$I227:$DH227,EJ$10)/'SERVIÇOS EXECUTADOS'!$F227*100))</f>
        <v>0</v>
      </c>
      <c r="EK227" s="62">
        <f>IF('SERVIÇOS EXECUTADOS'!$F227=0,0,(COUNTIF('SERVIÇOS EXECUTADOS'!$I227:$DH227,EK$10)/'SERVIÇOS EXECUTADOS'!$F227*100))</f>
        <v>0</v>
      </c>
      <c r="EL227" s="62">
        <f>IF('SERVIÇOS EXECUTADOS'!$F227=0,0,(COUNTIF('SERVIÇOS EXECUTADOS'!$I227:$DH227,EL$10)/'SERVIÇOS EXECUTADOS'!$F227*100))</f>
        <v>0</v>
      </c>
      <c r="EM227" s="62">
        <f>IF('SERVIÇOS EXECUTADOS'!$F227=0,0,(COUNTIF('SERVIÇOS EXECUTADOS'!$I227:$DH227,EM$10)/'SERVIÇOS EXECUTADOS'!$F227*100))</f>
        <v>0</v>
      </c>
      <c r="EN227" s="62">
        <f>IF('SERVIÇOS EXECUTADOS'!$F227=0,0,(COUNTIF('SERVIÇOS EXECUTADOS'!$I227:$DH227,EN$10)/'SERVIÇOS EXECUTADOS'!$F227*100))</f>
        <v>0</v>
      </c>
      <c r="EO227" s="62">
        <f>IF('SERVIÇOS EXECUTADOS'!$F227=0,0,(COUNTIF('SERVIÇOS EXECUTADOS'!$I227:$DH227,EO$10)/'SERVIÇOS EXECUTADOS'!$F227*100))</f>
        <v>0</v>
      </c>
      <c r="EP227" s="62">
        <f>IF('SERVIÇOS EXECUTADOS'!$F227=0,0,(COUNTIF('SERVIÇOS EXECUTADOS'!$I227:$DH227,EP$10)/'SERVIÇOS EXECUTADOS'!$F227*100))</f>
        <v>0</v>
      </c>
      <c r="EQ227" s="62">
        <f>IF('SERVIÇOS EXECUTADOS'!$F227=0,0,(COUNTIF('SERVIÇOS EXECUTADOS'!$I227:$DH227,EQ$10)/'SERVIÇOS EXECUTADOS'!$F227*100))</f>
        <v>0</v>
      </c>
      <c r="ER227" s="62">
        <f>IF('SERVIÇOS EXECUTADOS'!$F227=0,0,(COUNTIF('SERVIÇOS EXECUTADOS'!$I227:$DH227,ER$10)/'SERVIÇOS EXECUTADOS'!$F227*100))</f>
        <v>0</v>
      </c>
      <c r="ES227" s="62">
        <f>IF('SERVIÇOS EXECUTADOS'!$F227=0,0,(COUNTIF('SERVIÇOS EXECUTADOS'!$I227:$DH227,ES$10)/'SERVIÇOS EXECUTADOS'!$F227*100))</f>
        <v>0</v>
      </c>
      <c r="ET227" s="62">
        <f>IF('SERVIÇOS EXECUTADOS'!$F227=0,0,(COUNTIF('SERVIÇOS EXECUTADOS'!$I227:$DH227,ET$10)/'SERVIÇOS EXECUTADOS'!$F227*100))</f>
        <v>0</v>
      </c>
      <c r="EU227" s="62">
        <f>IF('SERVIÇOS EXECUTADOS'!$F227=0,0,(COUNTIF('SERVIÇOS EXECUTADOS'!$I227:$DH227,EU$10)/'SERVIÇOS EXECUTADOS'!$F227*100))</f>
        <v>0</v>
      </c>
      <c r="EV227" s="62">
        <f>IF('SERVIÇOS EXECUTADOS'!$F227=0,0,(COUNTIF('SERVIÇOS EXECUTADOS'!$I227:$DH227,EV$10)/'SERVIÇOS EXECUTADOS'!$F227*100))</f>
        <v>0</v>
      </c>
      <c r="EW227" s="62">
        <f>IF('SERVIÇOS EXECUTADOS'!$F227=0,0,(COUNTIF('SERVIÇOS EXECUTADOS'!$I227:$DH227,EW$10)/'SERVIÇOS EXECUTADOS'!$F227*100))</f>
        <v>0</v>
      </c>
    </row>
    <row r="228" spans="1:153" ht="12" customHeight="1" outlineLevel="2">
      <c r="A228" s="1"/>
      <c r="B228" s="197" t="s">
        <v>378</v>
      </c>
      <c r="C228" s="196"/>
      <c r="D228" s="486"/>
      <c r="E228" s="192">
        <f t="shared" si="84"/>
        <v>0</v>
      </c>
      <c r="F228" s="489"/>
      <c r="G228" s="271" t="s">
        <v>122</v>
      </c>
      <c r="H228" s="132">
        <f t="shared" si="87"/>
        <v>0</v>
      </c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59"/>
      <c r="BF228" s="59"/>
      <c r="BG228" s="59"/>
      <c r="BH228" s="59"/>
      <c r="BI228" s="59"/>
      <c r="BJ228" s="59"/>
      <c r="BK228" s="59"/>
      <c r="BL228" s="59"/>
      <c r="BM228" s="59"/>
      <c r="BN228" s="59"/>
      <c r="BO228" s="59"/>
      <c r="BP228" s="59"/>
      <c r="BQ228" s="59"/>
      <c r="BR228" s="59"/>
      <c r="BS228" s="59"/>
      <c r="BT228" s="59"/>
      <c r="BU228" s="59"/>
      <c r="BV228" s="59"/>
      <c r="BW228" s="59"/>
      <c r="BX228" s="59"/>
      <c r="BY228" s="59"/>
      <c r="BZ228" s="59"/>
      <c r="CA228" s="59"/>
      <c r="CB228" s="59"/>
      <c r="CC228" s="59"/>
      <c r="CD228" s="59"/>
      <c r="CE228" s="59"/>
      <c r="CF228" s="59"/>
      <c r="CG228" s="59"/>
      <c r="CH228" s="59"/>
      <c r="CI228" s="59"/>
      <c r="CJ228" s="59"/>
      <c r="CK228" s="59"/>
      <c r="CL228" s="59"/>
      <c r="CM228" s="59"/>
      <c r="CN228" s="59"/>
      <c r="CO228" s="59"/>
      <c r="CP228" s="59"/>
      <c r="CQ228" s="59"/>
      <c r="CR228" s="59"/>
      <c r="CS228" s="59"/>
      <c r="CT228" s="59"/>
      <c r="CU228" s="59"/>
      <c r="CV228" s="59"/>
      <c r="CW228" s="59"/>
      <c r="CX228" s="59"/>
      <c r="CY228" s="59"/>
      <c r="CZ228" s="59"/>
      <c r="DA228" s="59"/>
      <c r="DB228" s="59"/>
      <c r="DC228" s="59"/>
      <c r="DD228" s="59"/>
      <c r="DE228" s="59"/>
      <c r="DF228" s="59"/>
      <c r="DG228" s="59"/>
      <c r="DH228" s="59"/>
      <c r="DI228" s="60">
        <f t="shared" si="88"/>
        <v>0</v>
      </c>
      <c r="DJ228" s="61">
        <f t="shared" si="89"/>
        <v>0</v>
      </c>
      <c r="DK228" s="61">
        <f t="shared" si="90"/>
        <v>0</v>
      </c>
      <c r="DL228" s="62">
        <f t="shared" si="91"/>
        <v>0</v>
      </c>
      <c r="DM228" s="62">
        <f t="shared" si="86"/>
        <v>0</v>
      </c>
      <c r="DN228" s="64" t="str">
        <f t="shared" si="92"/>
        <v/>
      </c>
      <c r="DO228" s="252" t="b">
        <f t="shared" si="85"/>
        <v>0</v>
      </c>
      <c r="DP228" s="188"/>
      <c r="DS228" s="62">
        <f>IF('SERVIÇOS EXECUTADOS'!$F228=0,0,(COUNTIF('SERVIÇOS EXECUTADOS'!$I228:$DH228,DS$10)/'SERVIÇOS EXECUTADOS'!$F228*100))</f>
        <v>0</v>
      </c>
      <c r="DT228" s="62">
        <f>IF('SERVIÇOS EXECUTADOS'!$F228=0,0,(COUNTIF('SERVIÇOS EXECUTADOS'!$I228:$DH228,DT$10)/'SERVIÇOS EXECUTADOS'!$F228*100))</f>
        <v>0</v>
      </c>
      <c r="DU228" s="62">
        <f>IF('SERVIÇOS EXECUTADOS'!$F228=0,0,(COUNTIF('SERVIÇOS EXECUTADOS'!$I228:$DH228,DU$10)/'SERVIÇOS EXECUTADOS'!$F228*100))</f>
        <v>0</v>
      </c>
      <c r="DV228" s="62">
        <f>IF('SERVIÇOS EXECUTADOS'!$F228=0,0,(COUNTIF('SERVIÇOS EXECUTADOS'!$I228:$DH228,DV$10)/'SERVIÇOS EXECUTADOS'!$F228*100))</f>
        <v>0</v>
      </c>
      <c r="DW228" s="62">
        <f>IF('SERVIÇOS EXECUTADOS'!$F228=0,0,(COUNTIF('SERVIÇOS EXECUTADOS'!$I228:$DH228,DW$10)/'SERVIÇOS EXECUTADOS'!$F228*100))</f>
        <v>0</v>
      </c>
      <c r="DX228" s="62">
        <f>IF('SERVIÇOS EXECUTADOS'!$F228=0,0,(COUNTIF('SERVIÇOS EXECUTADOS'!$I228:$DH228,DX$10)/'SERVIÇOS EXECUTADOS'!$F228*100))</f>
        <v>0</v>
      </c>
      <c r="DY228" s="62">
        <f>IF('SERVIÇOS EXECUTADOS'!$F228=0,0,(COUNTIF('SERVIÇOS EXECUTADOS'!$I228:$DH228,DY$10)/'SERVIÇOS EXECUTADOS'!$F228*100))</f>
        <v>0</v>
      </c>
      <c r="DZ228" s="62">
        <f>IF('SERVIÇOS EXECUTADOS'!$F228=0,0,(COUNTIF('SERVIÇOS EXECUTADOS'!$I228:$DH228,DZ$10)/'SERVIÇOS EXECUTADOS'!$F228*100))</f>
        <v>0</v>
      </c>
      <c r="EA228" s="62">
        <f>IF('SERVIÇOS EXECUTADOS'!$F228=0,0,(COUNTIF('SERVIÇOS EXECUTADOS'!$I228:$DH228,EA$10)/'SERVIÇOS EXECUTADOS'!$F228*100))</f>
        <v>0</v>
      </c>
      <c r="EB228" s="62">
        <f>IF('SERVIÇOS EXECUTADOS'!$F228=0,0,(COUNTIF('SERVIÇOS EXECUTADOS'!$I228:$DH228,EB$10)/'SERVIÇOS EXECUTADOS'!$F228*100))</f>
        <v>0</v>
      </c>
      <c r="EC228" s="62">
        <f>IF('SERVIÇOS EXECUTADOS'!$F228=0,0,(COUNTIF('SERVIÇOS EXECUTADOS'!$I228:$DH228,EC$10)/'SERVIÇOS EXECUTADOS'!$F228*100))</f>
        <v>0</v>
      </c>
      <c r="ED228" s="62">
        <f>IF('SERVIÇOS EXECUTADOS'!$F228=0,0,(COUNTIF('SERVIÇOS EXECUTADOS'!$I228:$DH228,ED$10)/'SERVIÇOS EXECUTADOS'!$F228*100))</f>
        <v>0</v>
      </c>
      <c r="EE228" s="62">
        <f>IF('SERVIÇOS EXECUTADOS'!$F228=0,0,(COUNTIF('SERVIÇOS EXECUTADOS'!$I228:$DH228,EE$10)/'SERVIÇOS EXECUTADOS'!$F228*100))</f>
        <v>0</v>
      </c>
      <c r="EF228" s="62">
        <f>IF('SERVIÇOS EXECUTADOS'!$F228=0,0,(COUNTIF('SERVIÇOS EXECUTADOS'!$I228:$DH228,EF$10)/'SERVIÇOS EXECUTADOS'!$F228*100))</f>
        <v>0</v>
      </c>
      <c r="EG228" s="62">
        <f>IF('SERVIÇOS EXECUTADOS'!$F228=0,0,(COUNTIF('SERVIÇOS EXECUTADOS'!$I228:$DH228,EG$10)/'SERVIÇOS EXECUTADOS'!$F228*100))</f>
        <v>0</v>
      </c>
      <c r="EH228" s="62">
        <f>IF('SERVIÇOS EXECUTADOS'!$F228=0,0,(COUNTIF('SERVIÇOS EXECUTADOS'!$I228:$DH228,EH$10)/'SERVIÇOS EXECUTADOS'!$F228*100))</f>
        <v>0</v>
      </c>
      <c r="EI228" s="62">
        <f>IF('SERVIÇOS EXECUTADOS'!$F228=0,0,(COUNTIF('SERVIÇOS EXECUTADOS'!$I228:$DH228,EI$10)/'SERVIÇOS EXECUTADOS'!$F228*100))</f>
        <v>0</v>
      </c>
      <c r="EJ228" s="62">
        <f>IF('SERVIÇOS EXECUTADOS'!$F228=0,0,(COUNTIF('SERVIÇOS EXECUTADOS'!$I228:$DH228,EJ$10)/'SERVIÇOS EXECUTADOS'!$F228*100))</f>
        <v>0</v>
      </c>
      <c r="EK228" s="62">
        <f>IF('SERVIÇOS EXECUTADOS'!$F228=0,0,(COUNTIF('SERVIÇOS EXECUTADOS'!$I228:$DH228,EK$10)/'SERVIÇOS EXECUTADOS'!$F228*100))</f>
        <v>0</v>
      </c>
      <c r="EL228" s="62">
        <f>IF('SERVIÇOS EXECUTADOS'!$F228=0,0,(COUNTIF('SERVIÇOS EXECUTADOS'!$I228:$DH228,EL$10)/'SERVIÇOS EXECUTADOS'!$F228*100))</f>
        <v>0</v>
      </c>
      <c r="EM228" s="62">
        <f>IF('SERVIÇOS EXECUTADOS'!$F228=0,0,(COUNTIF('SERVIÇOS EXECUTADOS'!$I228:$DH228,EM$10)/'SERVIÇOS EXECUTADOS'!$F228*100))</f>
        <v>0</v>
      </c>
      <c r="EN228" s="62">
        <f>IF('SERVIÇOS EXECUTADOS'!$F228=0,0,(COUNTIF('SERVIÇOS EXECUTADOS'!$I228:$DH228,EN$10)/'SERVIÇOS EXECUTADOS'!$F228*100))</f>
        <v>0</v>
      </c>
      <c r="EO228" s="62">
        <f>IF('SERVIÇOS EXECUTADOS'!$F228=0,0,(COUNTIF('SERVIÇOS EXECUTADOS'!$I228:$DH228,EO$10)/'SERVIÇOS EXECUTADOS'!$F228*100))</f>
        <v>0</v>
      </c>
      <c r="EP228" s="62">
        <f>IF('SERVIÇOS EXECUTADOS'!$F228=0,0,(COUNTIF('SERVIÇOS EXECUTADOS'!$I228:$DH228,EP$10)/'SERVIÇOS EXECUTADOS'!$F228*100))</f>
        <v>0</v>
      </c>
      <c r="EQ228" s="62">
        <f>IF('SERVIÇOS EXECUTADOS'!$F228=0,0,(COUNTIF('SERVIÇOS EXECUTADOS'!$I228:$DH228,EQ$10)/'SERVIÇOS EXECUTADOS'!$F228*100))</f>
        <v>0</v>
      </c>
      <c r="ER228" s="62">
        <f>IF('SERVIÇOS EXECUTADOS'!$F228=0,0,(COUNTIF('SERVIÇOS EXECUTADOS'!$I228:$DH228,ER$10)/'SERVIÇOS EXECUTADOS'!$F228*100))</f>
        <v>0</v>
      </c>
      <c r="ES228" s="62">
        <f>IF('SERVIÇOS EXECUTADOS'!$F228=0,0,(COUNTIF('SERVIÇOS EXECUTADOS'!$I228:$DH228,ES$10)/'SERVIÇOS EXECUTADOS'!$F228*100))</f>
        <v>0</v>
      </c>
      <c r="ET228" s="62">
        <f>IF('SERVIÇOS EXECUTADOS'!$F228=0,0,(COUNTIF('SERVIÇOS EXECUTADOS'!$I228:$DH228,ET$10)/'SERVIÇOS EXECUTADOS'!$F228*100))</f>
        <v>0</v>
      </c>
      <c r="EU228" s="62">
        <f>IF('SERVIÇOS EXECUTADOS'!$F228=0,0,(COUNTIF('SERVIÇOS EXECUTADOS'!$I228:$DH228,EU$10)/'SERVIÇOS EXECUTADOS'!$F228*100))</f>
        <v>0</v>
      </c>
      <c r="EV228" s="62">
        <f>IF('SERVIÇOS EXECUTADOS'!$F228=0,0,(COUNTIF('SERVIÇOS EXECUTADOS'!$I228:$DH228,EV$10)/'SERVIÇOS EXECUTADOS'!$F228*100))</f>
        <v>0</v>
      </c>
      <c r="EW228" s="62">
        <f>IF('SERVIÇOS EXECUTADOS'!$F228=0,0,(COUNTIF('SERVIÇOS EXECUTADOS'!$I228:$DH228,EW$10)/'SERVIÇOS EXECUTADOS'!$F228*100))</f>
        <v>0</v>
      </c>
    </row>
    <row r="229" spans="1:153" ht="12" customHeight="1" outlineLevel="2">
      <c r="A229" s="1"/>
      <c r="B229" s="197" t="s">
        <v>379</v>
      </c>
      <c r="C229" s="196"/>
      <c r="D229" s="486"/>
      <c r="E229" s="192">
        <f t="shared" si="84"/>
        <v>0</v>
      </c>
      <c r="F229" s="489"/>
      <c r="G229" s="271" t="s">
        <v>147</v>
      </c>
      <c r="H229" s="132">
        <f t="shared" si="87"/>
        <v>0</v>
      </c>
      <c r="I229" s="59"/>
      <c r="J229" s="59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  <c r="BN229" s="63"/>
      <c r="BO229" s="63"/>
      <c r="BP229" s="63"/>
      <c r="BQ229" s="63"/>
      <c r="BR229" s="63"/>
      <c r="BS229" s="63"/>
      <c r="BT229" s="63"/>
      <c r="BU229" s="63"/>
      <c r="BV229" s="63"/>
      <c r="BW229" s="63"/>
      <c r="BX229" s="63"/>
      <c r="BY229" s="63"/>
      <c r="BZ229" s="63"/>
      <c r="CA229" s="63"/>
      <c r="CB229" s="63"/>
      <c r="CC229" s="63"/>
      <c r="CD229" s="63"/>
      <c r="CE229" s="63"/>
      <c r="CF229" s="63"/>
      <c r="CG229" s="63"/>
      <c r="CH229" s="63"/>
      <c r="CI229" s="63"/>
      <c r="CJ229" s="63"/>
      <c r="CK229" s="63"/>
      <c r="CL229" s="63"/>
      <c r="CM229" s="63"/>
      <c r="CN229" s="63"/>
      <c r="CO229" s="63"/>
      <c r="CP229" s="63"/>
      <c r="CQ229" s="63"/>
      <c r="CR229" s="63"/>
      <c r="CS229" s="63"/>
      <c r="CT229" s="63"/>
      <c r="CU229" s="63"/>
      <c r="CV229" s="63"/>
      <c r="CW229" s="63"/>
      <c r="CX229" s="63"/>
      <c r="CY229" s="63"/>
      <c r="CZ229" s="63"/>
      <c r="DA229" s="63"/>
      <c r="DB229" s="63"/>
      <c r="DC229" s="63"/>
      <c r="DD229" s="63"/>
      <c r="DE229" s="63"/>
      <c r="DF229" s="63"/>
      <c r="DG229" s="63"/>
      <c r="DH229" s="63"/>
      <c r="DI229" s="60">
        <f t="shared" si="88"/>
        <v>0</v>
      </c>
      <c r="DJ229" s="61">
        <f t="shared" si="89"/>
        <v>0</v>
      </c>
      <c r="DK229" s="61">
        <f t="shared" si="90"/>
        <v>0</v>
      </c>
      <c r="DL229" s="62">
        <f t="shared" si="91"/>
        <v>0</v>
      </c>
      <c r="DM229" s="62">
        <f t="shared" si="86"/>
        <v>0</v>
      </c>
      <c r="DN229" s="64" t="str">
        <f t="shared" si="92"/>
        <v/>
      </c>
      <c r="DO229" s="252" t="b">
        <f t="shared" si="85"/>
        <v>0</v>
      </c>
      <c r="DP229" s="188"/>
      <c r="DS229" s="62">
        <f>IF('SERVIÇOS EXECUTADOS'!$F229=0,0,(COUNTIF('SERVIÇOS EXECUTADOS'!$I229:$DH229,DS$10)/'SERVIÇOS EXECUTADOS'!$F229*100))</f>
        <v>0</v>
      </c>
      <c r="DT229" s="62">
        <f>IF('SERVIÇOS EXECUTADOS'!$F229=0,0,(COUNTIF('SERVIÇOS EXECUTADOS'!$I229:$DH229,DT$10)/'SERVIÇOS EXECUTADOS'!$F229*100))</f>
        <v>0</v>
      </c>
      <c r="DU229" s="62">
        <f>IF('SERVIÇOS EXECUTADOS'!$F229=0,0,(COUNTIF('SERVIÇOS EXECUTADOS'!$I229:$DH229,DU$10)/'SERVIÇOS EXECUTADOS'!$F229*100))</f>
        <v>0</v>
      </c>
      <c r="DV229" s="62">
        <f>IF('SERVIÇOS EXECUTADOS'!$F229=0,0,(COUNTIF('SERVIÇOS EXECUTADOS'!$I229:$DH229,DV$10)/'SERVIÇOS EXECUTADOS'!$F229*100))</f>
        <v>0</v>
      </c>
      <c r="DW229" s="62">
        <f>IF('SERVIÇOS EXECUTADOS'!$F229=0,0,(COUNTIF('SERVIÇOS EXECUTADOS'!$I229:$DH229,DW$10)/'SERVIÇOS EXECUTADOS'!$F229*100))</f>
        <v>0</v>
      </c>
      <c r="DX229" s="62">
        <f>IF('SERVIÇOS EXECUTADOS'!$F229=0,0,(COUNTIF('SERVIÇOS EXECUTADOS'!$I229:$DH229,DX$10)/'SERVIÇOS EXECUTADOS'!$F229*100))</f>
        <v>0</v>
      </c>
      <c r="DY229" s="62">
        <f>IF('SERVIÇOS EXECUTADOS'!$F229=0,0,(COUNTIF('SERVIÇOS EXECUTADOS'!$I229:$DH229,DY$10)/'SERVIÇOS EXECUTADOS'!$F229*100))</f>
        <v>0</v>
      </c>
      <c r="DZ229" s="62">
        <f>IF('SERVIÇOS EXECUTADOS'!$F229=0,0,(COUNTIF('SERVIÇOS EXECUTADOS'!$I229:$DH229,DZ$10)/'SERVIÇOS EXECUTADOS'!$F229*100))</f>
        <v>0</v>
      </c>
      <c r="EA229" s="62">
        <f>IF('SERVIÇOS EXECUTADOS'!$F229=0,0,(COUNTIF('SERVIÇOS EXECUTADOS'!$I229:$DH229,EA$10)/'SERVIÇOS EXECUTADOS'!$F229*100))</f>
        <v>0</v>
      </c>
      <c r="EB229" s="62">
        <f>IF('SERVIÇOS EXECUTADOS'!$F229=0,0,(COUNTIF('SERVIÇOS EXECUTADOS'!$I229:$DH229,EB$10)/'SERVIÇOS EXECUTADOS'!$F229*100))</f>
        <v>0</v>
      </c>
      <c r="EC229" s="62">
        <f>IF('SERVIÇOS EXECUTADOS'!$F229=0,0,(COUNTIF('SERVIÇOS EXECUTADOS'!$I229:$DH229,EC$10)/'SERVIÇOS EXECUTADOS'!$F229*100))</f>
        <v>0</v>
      </c>
      <c r="ED229" s="62">
        <f>IF('SERVIÇOS EXECUTADOS'!$F229=0,0,(COUNTIF('SERVIÇOS EXECUTADOS'!$I229:$DH229,ED$10)/'SERVIÇOS EXECUTADOS'!$F229*100))</f>
        <v>0</v>
      </c>
      <c r="EE229" s="62">
        <f>IF('SERVIÇOS EXECUTADOS'!$F229=0,0,(COUNTIF('SERVIÇOS EXECUTADOS'!$I229:$DH229,EE$10)/'SERVIÇOS EXECUTADOS'!$F229*100))</f>
        <v>0</v>
      </c>
      <c r="EF229" s="62">
        <f>IF('SERVIÇOS EXECUTADOS'!$F229=0,0,(COUNTIF('SERVIÇOS EXECUTADOS'!$I229:$DH229,EF$10)/'SERVIÇOS EXECUTADOS'!$F229*100))</f>
        <v>0</v>
      </c>
      <c r="EG229" s="62">
        <f>IF('SERVIÇOS EXECUTADOS'!$F229=0,0,(COUNTIF('SERVIÇOS EXECUTADOS'!$I229:$DH229,EG$10)/'SERVIÇOS EXECUTADOS'!$F229*100))</f>
        <v>0</v>
      </c>
      <c r="EH229" s="62">
        <f>IF('SERVIÇOS EXECUTADOS'!$F229=0,0,(COUNTIF('SERVIÇOS EXECUTADOS'!$I229:$DH229,EH$10)/'SERVIÇOS EXECUTADOS'!$F229*100))</f>
        <v>0</v>
      </c>
      <c r="EI229" s="62">
        <f>IF('SERVIÇOS EXECUTADOS'!$F229=0,0,(COUNTIF('SERVIÇOS EXECUTADOS'!$I229:$DH229,EI$10)/'SERVIÇOS EXECUTADOS'!$F229*100))</f>
        <v>0</v>
      </c>
      <c r="EJ229" s="62">
        <f>IF('SERVIÇOS EXECUTADOS'!$F229=0,0,(COUNTIF('SERVIÇOS EXECUTADOS'!$I229:$DH229,EJ$10)/'SERVIÇOS EXECUTADOS'!$F229*100))</f>
        <v>0</v>
      </c>
      <c r="EK229" s="62">
        <f>IF('SERVIÇOS EXECUTADOS'!$F229=0,0,(COUNTIF('SERVIÇOS EXECUTADOS'!$I229:$DH229,EK$10)/'SERVIÇOS EXECUTADOS'!$F229*100))</f>
        <v>0</v>
      </c>
      <c r="EL229" s="62">
        <f>IF('SERVIÇOS EXECUTADOS'!$F229=0,0,(COUNTIF('SERVIÇOS EXECUTADOS'!$I229:$DH229,EL$10)/'SERVIÇOS EXECUTADOS'!$F229*100))</f>
        <v>0</v>
      </c>
      <c r="EM229" s="62">
        <f>IF('SERVIÇOS EXECUTADOS'!$F229=0,0,(COUNTIF('SERVIÇOS EXECUTADOS'!$I229:$DH229,EM$10)/'SERVIÇOS EXECUTADOS'!$F229*100))</f>
        <v>0</v>
      </c>
      <c r="EN229" s="62">
        <f>IF('SERVIÇOS EXECUTADOS'!$F229=0,0,(COUNTIF('SERVIÇOS EXECUTADOS'!$I229:$DH229,EN$10)/'SERVIÇOS EXECUTADOS'!$F229*100))</f>
        <v>0</v>
      </c>
      <c r="EO229" s="62">
        <f>IF('SERVIÇOS EXECUTADOS'!$F229=0,0,(COUNTIF('SERVIÇOS EXECUTADOS'!$I229:$DH229,EO$10)/'SERVIÇOS EXECUTADOS'!$F229*100))</f>
        <v>0</v>
      </c>
      <c r="EP229" s="62">
        <f>IF('SERVIÇOS EXECUTADOS'!$F229=0,0,(COUNTIF('SERVIÇOS EXECUTADOS'!$I229:$DH229,EP$10)/'SERVIÇOS EXECUTADOS'!$F229*100))</f>
        <v>0</v>
      </c>
      <c r="EQ229" s="62">
        <f>IF('SERVIÇOS EXECUTADOS'!$F229=0,0,(COUNTIF('SERVIÇOS EXECUTADOS'!$I229:$DH229,EQ$10)/'SERVIÇOS EXECUTADOS'!$F229*100))</f>
        <v>0</v>
      </c>
      <c r="ER229" s="62">
        <f>IF('SERVIÇOS EXECUTADOS'!$F229=0,0,(COUNTIF('SERVIÇOS EXECUTADOS'!$I229:$DH229,ER$10)/'SERVIÇOS EXECUTADOS'!$F229*100))</f>
        <v>0</v>
      </c>
      <c r="ES229" s="62">
        <f>IF('SERVIÇOS EXECUTADOS'!$F229=0,0,(COUNTIF('SERVIÇOS EXECUTADOS'!$I229:$DH229,ES$10)/'SERVIÇOS EXECUTADOS'!$F229*100))</f>
        <v>0</v>
      </c>
      <c r="ET229" s="62">
        <f>IF('SERVIÇOS EXECUTADOS'!$F229=0,0,(COUNTIF('SERVIÇOS EXECUTADOS'!$I229:$DH229,ET$10)/'SERVIÇOS EXECUTADOS'!$F229*100))</f>
        <v>0</v>
      </c>
      <c r="EU229" s="62">
        <f>IF('SERVIÇOS EXECUTADOS'!$F229=0,0,(COUNTIF('SERVIÇOS EXECUTADOS'!$I229:$DH229,EU$10)/'SERVIÇOS EXECUTADOS'!$F229*100))</f>
        <v>0</v>
      </c>
      <c r="EV229" s="62">
        <f>IF('SERVIÇOS EXECUTADOS'!$F229=0,0,(COUNTIF('SERVIÇOS EXECUTADOS'!$I229:$DH229,EV$10)/'SERVIÇOS EXECUTADOS'!$F229*100))</f>
        <v>0</v>
      </c>
      <c r="EW229" s="62">
        <f>IF('SERVIÇOS EXECUTADOS'!$F229=0,0,(COUNTIF('SERVIÇOS EXECUTADOS'!$I229:$DH229,EW$10)/'SERVIÇOS EXECUTADOS'!$F229*100))</f>
        <v>0</v>
      </c>
    </row>
    <row r="230" spans="1:153" ht="12" customHeight="1" outlineLevel="2">
      <c r="A230" s="1"/>
      <c r="B230" s="197" t="s">
        <v>380</v>
      </c>
      <c r="C230" s="196"/>
      <c r="D230" s="486"/>
      <c r="E230" s="192">
        <f t="shared" si="84"/>
        <v>0</v>
      </c>
      <c r="F230" s="489"/>
      <c r="G230" s="271" t="s">
        <v>147</v>
      </c>
      <c r="H230" s="132">
        <f t="shared" si="87"/>
        <v>0</v>
      </c>
      <c r="I230" s="59"/>
      <c r="J230" s="59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  <c r="BA230" s="63"/>
      <c r="BB230" s="63"/>
      <c r="BC230" s="63"/>
      <c r="BD230" s="63"/>
      <c r="BE230" s="63"/>
      <c r="BF230" s="63"/>
      <c r="BG230" s="63"/>
      <c r="BH230" s="63"/>
      <c r="BI230" s="63"/>
      <c r="BJ230" s="63"/>
      <c r="BK230" s="63"/>
      <c r="BL230" s="63"/>
      <c r="BM230" s="63"/>
      <c r="BN230" s="63"/>
      <c r="BO230" s="63"/>
      <c r="BP230" s="63"/>
      <c r="BQ230" s="63"/>
      <c r="BR230" s="63"/>
      <c r="BS230" s="63"/>
      <c r="BT230" s="63"/>
      <c r="BU230" s="63"/>
      <c r="BV230" s="63"/>
      <c r="BW230" s="63"/>
      <c r="BX230" s="63"/>
      <c r="BY230" s="63"/>
      <c r="BZ230" s="63"/>
      <c r="CA230" s="63"/>
      <c r="CB230" s="63"/>
      <c r="CC230" s="63"/>
      <c r="CD230" s="63"/>
      <c r="CE230" s="63"/>
      <c r="CF230" s="63"/>
      <c r="CG230" s="63"/>
      <c r="CH230" s="63"/>
      <c r="CI230" s="63"/>
      <c r="CJ230" s="63"/>
      <c r="CK230" s="63"/>
      <c r="CL230" s="63"/>
      <c r="CM230" s="63"/>
      <c r="CN230" s="63"/>
      <c r="CO230" s="63"/>
      <c r="CP230" s="63"/>
      <c r="CQ230" s="63"/>
      <c r="CR230" s="63"/>
      <c r="CS230" s="63"/>
      <c r="CT230" s="63"/>
      <c r="CU230" s="63"/>
      <c r="CV230" s="63"/>
      <c r="CW230" s="63"/>
      <c r="CX230" s="63"/>
      <c r="CY230" s="63"/>
      <c r="CZ230" s="63"/>
      <c r="DA230" s="63"/>
      <c r="DB230" s="63"/>
      <c r="DC230" s="63"/>
      <c r="DD230" s="63"/>
      <c r="DE230" s="63"/>
      <c r="DF230" s="63"/>
      <c r="DG230" s="63"/>
      <c r="DH230" s="63"/>
      <c r="DI230" s="60">
        <f t="shared" si="88"/>
        <v>0</v>
      </c>
      <c r="DJ230" s="61">
        <f t="shared" si="89"/>
        <v>0</v>
      </c>
      <c r="DK230" s="61">
        <f t="shared" si="90"/>
        <v>0</v>
      </c>
      <c r="DL230" s="62">
        <f t="shared" si="91"/>
        <v>0</v>
      </c>
      <c r="DM230" s="62">
        <f t="shared" si="86"/>
        <v>0</v>
      </c>
      <c r="DN230" s="64" t="str">
        <f t="shared" si="92"/>
        <v/>
      </c>
      <c r="DO230" s="252" t="b">
        <f t="shared" si="85"/>
        <v>0</v>
      </c>
      <c r="DP230" s="188"/>
      <c r="DS230" s="62">
        <f>IF('SERVIÇOS EXECUTADOS'!$F230=0,0,(COUNTIF('SERVIÇOS EXECUTADOS'!$I230:$DH230,DS$10)/'SERVIÇOS EXECUTADOS'!$F230*100))</f>
        <v>0</v>
      </c>
      <c r="DT230" s="62">
        <f>IF('SERVIÇOS EXECUTADOS'!$F230=0,0,(COUNTIF('SERVIÇOS EXECUTADOS'!$I230:$DH230,DT$10)/'SERVIÇOS EXECUTADOS'!$F230*100))</f>
        <v>0</v>
      </c>
      <c r="DU230" s="62">
        <f>IF('SERVIÇOS EXECUTADOS'!$F230=0,0,(COUNTIF('SERVIÇOS EXECUTADOS'!$I230:$DH230,DU$10)/'SERVIÇOS EXECUTADOS'!$F230*100))</f>
        <v>0</v>
      </c>
      <c r="DV230" s="62">
        <f>IF('SERVIÇOS EXECUTADOS'!$F230=0,0,(COUNTIF('SERVIÇOS EXECUTADOS'!$I230:$DH230,DV$10)/'SERVIÇOS EXECUTADOS'!$F230*100))</f>
        <v>0</v>
      </c>
      <c r="DW230" s="62">
        <f>IF('SERVIÇOS EXECUTADOS'!$F230=0,0,(COUNTIF('SERVIÇOS EXECUTADOS'!$I230:$DH230,DW$10)/'SERVIÇOS EXECUTADOS'!$F230*100))</f>
        <v>0</v>
      </c>
      <c r="DX230" s="62">
        <f>IF('SERVIÇOS EXECUTADOS'!$F230=0,0,(COUNTIF('SERVIÇOS EXECUTADOS'!$I230:$DH230,DX$10)/'SERVIÇOS EXECUTADOS'!$F230*100))</f>
        <v>0</v>
      </c>
      <c r="DY230" s="62">
        <f>IF('SERVIÇOS EXECUTADOS'!$F230=0,0,(COUNTIF('SERVIÇOS EXECUTADOS'!$I230:$DH230,DY$10)/'SERVIÇOS EXECUTADOS'!$F230*100))</f>
        <v>0</v>
      </c>
      <c r="DZ230" s="62">
        <f>IF('SERVIÇOS EXECUTADOS'!$F230=0,0,(COUNTIF('SERVIÇOS EXECUTADOS'!$I230:$DH230,DZ$10)/'SERVIÇOS EXECUTADOS'!$F230*100))</f>
        <v>0</v>
      </c>
      <c r="EA230" s="62">
        <f>IF('SERVIÇOS EXECUTADOS'!$F230=0,0,(COUNTIF('SERVIÇOS EXECUTADOS'!$I230:$DH230,EA$10)/'SERVIÇOS EXECUTADOS'!$F230*100))</f>
        <v>0</v>
      </c>
      <c r="EB230" s="62">
        <f>IF('SERVIÇOS EXECUTADOS'!$F230=0,0,(COUNTIF('SERVIÇOS EXECUTADOS'!$I230:$DH230,EB$10)/'SERVIÇOS EXECUTADOS'!$F230*100))</f>
        <v>0</v>
      </c>
      <c r="EC230" s="62">
        <f>IF('SERVIÇOS EXECUTADOS'!$F230=0,0,(COUNTIF('SERVIÇOS EXECUTADOS'!$I230:$DH230,EC$10)/'SERVIÇOS EXECUTADOS'!$F230*100))</f>
        <v>0</v>
      </c>
      <c r="ED230" s="62">
        <f>IF('SERVIÇOS EXECUTADOS'!$F230=0,0,(COUNTIF('SERVIÇOS EXECUTADOS'!$I230:$DH230,ED$10)/'SERVIÇOS EXECUTADOS'!$F230*100))</f>
        <v>0</v>
      </c>
      <c r="EE230" s="62">
        <f>IF('SERVIÇOS EXECUTADOS'!$F230=0,0,(COUNTIF('SERVIÇOS EXECUTADOS'!$I230:$DH230,EE$10)/'SERVIÇOS EXECUTADOS'!$F230*100))</f>
        <v>0</v>
      </c>
      <c r="EF230" s="62">
        <f>IF('SERVIÇOS EXECUTADOS'!$F230=0,0,(COUNTIF('SERVIÇOS EXECUTADOS'!$I230:$DH230,EF$10)/'SERVIÇOS EXECUTADOS'!$F230*100))</f>
        <v>0</v>
      </c>
      <c r="EG230" s="62">
        <f>IF('SERVIÇOS EXECUTADOS'!$F230=0,0,(COUNTIF('SERVIÇOS EXECUTADOS'!$I230:$DH230,EG$10)/'SERVIÇOS EXECUTADOS'!$F230*100))</f>
        <v>0</v>
      </c>
      <c r="EH230" s="62">
        <f>IF('SERVIÇOS EXECUTADOS'!$F230=0,0,(COUNTIF('SERVIÇOS EXECUTADOS'!$I230:$DH230,EH$10)/'SERVIÇOS EXECUTADOS'!$F230*100))</f>
        <v>0</v>
      </c>
      <c r="EI230" s="62">
        <f>IF('SERVIÇOS EXECUTADOS'!$F230=0,0,(COUNTIF('SERVIÇOS EXECUTADOS'!$I230:$DH230,EI$10)/'SERVIÇOS EXECUTADOS'!$F230*100))</f>
        <v>0</v>
      </c>
      <c r="EJ230" s="62">
        <f>IF('SERVIÇOS EXECUTADOS'!$F230=0,0,(COUNTIF('SERVIÇOS EXECUTADOS'!$I230:$DH230,EJ$10)/'SERVIÇOS EXECUTADOS'!$F230*100))</f>
        <v>0</v>
      </c>
      <c r="EK230" s="62">
        <f>IF('SERVIÇOS EXECUTADOS'!$F230=0,0,(COUNTIF('SERVIÇOS EXECUTADOS'!$I230:$DH230,EK$10)/'SERVIÇOS EXECUTADOS'!$F230*100))</f>
        <v>0</v>
      </c>
      <c r="EL230" s="62">
        <f>IF('SERVIÇOS EXECUTADOS'!$F230=0,0,(COUNTIF('SERVIÇOS EXECUTADOS'!$I230:$DH230,EL$10)/'SERVIÇOS EXECUTADOS'!$F230*100))</f>
        <v>0</v>
      </c>
      <c r="EM230" s="62">
        <f>IF('SERVIÇOS EXECUTADOS'!$F230=0,0,(COUNTIF('SERVIÇOS EXECUTADOS'!$I230:$DH230,EM$10)/'SERVIÇOS EXECUTADOS'!$F230*100))</f>
        <v>0</v>
      </c>
      <c r="EN230" s="62">
        <f>IF('SERVIÇOS EXECUTADOS'!$F230=0,0,(COUNTIF('SERVIÇOS EXECUTADOS'!$I230:$DH230,EN$10)/'SERVIÇOS EXECUTADOS'!$F230*100))</f>
        <v>0</v>
      </c>
      <c r="EO230" s="62">
        <f>IF('SERVIÇOS EXECUTADOS'!$F230=0,0,(COUNTIF('SERVIÇOS EXECUTADOS'!$I230:$DH230,EO$10)/'SERVIÇOS EXECUTADOS'!$F230*100))</f>
        <v>0</v>
      </c>
      <c r="EP230" s="62">
        <f>IF('SERVIÇOS EXECUTADOS'!$F230=0,0,(COUNTIF('SERVIÇOS EXECUTADOS'!$I230:$DH230,EP$10)/'SERVIÇOS EXECUTADOS'!$F230*100))</f>
        <v>0</v>
      </c>
      <c r="EQ230" s="62">
        <f>IF('SERVIÇOS EXECUTADOS'!$F230=0,0,(COUNTIF('SERVIÇOS EXECUTADOS'!$I230:$DH230,EQ$10)/'SERVIÇOS EXECUTADOS'!$F230*100))</f>
        <v>0</v>
      </c>
      <c r="ER230" s="62">
        <f>IF('SERVIÇOS EXECUTADOS'!$F230=0,0,(COUNTIF('SERVIÇOS EXECUTADOS'!$I230:$DH230,ER$10)/'SERVIÇOS EXECUTADOS'!$F230*100))</f>
        <v>0</v>
      </c>
      <c r="ES230" s="62">
        <f>IF('SERVIÇOS EXECUTADOS'!$F230=0,0,(COUNTIF('SERVIÇOS EXECUTADOS'!$I230:$DH230,ES$10)/'SERVIÇOS EXECUTADOS'!$F230*100))</f>
        <v>0</v>
      </c>
      <c r="ET230" s="62">
        <f>IF('SERVIÇOS EXECUTADOS'!$F230=0,0,(COUNTIF('SERVIÇOS EXECUTADOS'!$I230:$DH230,ET$10)/'SERVIÇOS EXECUTADOS'!$F230*100))</f>
        <v>0</v>
      </c>
      <c r="EU230" s="62">
        <f>IF('SERVIÇOS EXECUTADOS'!$F230=0,0,(COUNTIF('SERVIÇOS EXECUTADOS'!$I230:$DH230,EU$10)/'SERVIÇOS EXECUTADOS'!$F230*100))</f>
        <v>0</v>
      </c>
      <c r="EV230" s="62">
        <f>IF('SERVIÇOS EXECUTADOS'!$F230=0,0,(COUNTIF('SERVIÇOS EXECUTADOS'!$I230:$DH230,EV$10)/'SERVIÇOS EXECUTADOS'!$F230*100))</f>
        <v>0</v>
      </c>
      <c r="EW230" s="62">
        <f>IF('SERVIÇOS EXECUTADOS'!$F230=0,0,(COUNTIF('SERVIÇOS EXECUTADOS'!$I230:$DH230,EW$10)/'SERVIÇOS EXECUTADOS'!$F230*100))</f>
        <v>0</v>
      </c>
    </row>
    <row r="231" spans="1:153" ht="12" customHeight="1" outlineLevel="2">
      <c r="A231" s="1"/>
      <c r="B231" s="197" t="s">
        <v>381</v>
      </c>
      <c r="C231" s="196"/>
      <c r="D231" s="486"/>
      <c r="E231" s="192">
        <f t="shared" si="84"/>
        <v>0</v>
      </c>
      <c r="F231" s="489"/>
      <c r="G231" s="271" t="s">
        <v>122</v>
      </c>
      <c r="H231" s="132">
        <f t="shared" si="87"/>
        <v>0</v>
      </c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9"/>
      <c r="BS231" s="59"/>
      <c r="BT231" s="59"/>
      <c r="BU231" s="59"/>
      <c r="BV231" s="59"/>
      <c r="BW231" s="59"/>
      <c r="BX231" s="59"/>
      <c r="BY231" s="59"/>
      <c r="BZ231" s="59"/>
      <c r="CA231" s="59"/>
      <c r="CB231" s="59"/>
      <c r="CC231" s="59"/>
      <c r="CD231" s="59"/>
      <c r="CE231" s="59"/>
      <c r="CF231" s="59"/>
      <c r="CG231" s="59"/>
      <c r="CH231" s="59"/>
      <c r="CI231" s="59"/>
      <c r="CJ231" s="59"/>
      <c r="CK231" s="59"/>
      <c r="CL231" s="59"/>
      <c r="CM231" s="59"/>
      <c r="CN231" s="59"/>
      <c r="CO231" s="59"/>
      <c r="CP231" s="59"/>
      <c r="CQ231" s="59"/>
      <c r="CR231" s="59"/>
      <c r="CS231" s="59"/>
      <c r="CT231" s="59"/>
      <c r="CU231" s="59"/>
      <c r="CV231" s="59"/>
      <c r="CW231" s="59"/>
      <c r="CX231" s="59"/>
      <c r="CY231" s="59"/>
      <c r="CZ231" s="59"/>
      <c r="DA231" s="59"/>
      <c r="DB231" s="59"/>
      <c r="DC231" s="59"/>
      <c r="DD231" s="59"/>
      <c r="DE231" s="59"/>
      <c r="DF231" s="59"/>
      <c r="DG231" s="59"/>
      <c r="DH231" s="59"/>
      <c r="DI231" s="60">
        <f t="shared" si="88"/>
        <v>0</v>
      </c>
      <c r="DJ231" s="61">
        <f t="shared" si="89"/>
        <v>0</v>
      </c>
      <c r="DK231" s="61">
        <f t="shared" si="90"/>
        <v>0</v>
      </c>
      <c r="DL231" s="62">
        <f t="shared" si="91"/>
        <v>0</v>
      </c>
      <c r="DM231" s="62">
        <f t="shared" si="86"/>
        <v>0</v>
      </c>
      <c r="DN231" s="64" t="str">
        <f t="shared" si="92"/>
        <v/>
      </c>
      <c r="DO231" s="252" t="b">
        <f t="shared" si="85"/>
        <v>0</v>
      </c>
      <c r="DP231" s="188"/>
      <c r="DS231" s="62">
        <f>IF('SERVIÇOS EXECUTADOS'!$F231=0,0,(COUNTIF('SERVIÇOS EXECUTADOS'!$I231:$DH231,DS$10)/'SERVIÇOS EXECUTADOS'!$F231*100))</f>
        <v>0</v>
      </c>
      <c r="DT231" s="62">
        <f>IF('SERVIÇOS EXECUTADOS'!$F231=0,0,(COUNTIF('SERVIÇOS EXECUTADOS'!$I231:$DH231,DT$10)/'SERVIÇOS EXECUTADOS'!$F231*100))</f>
        <v>0</v>
      </c>
      <c r="DU231" s="62">
        <f>IF('SERVIÇOS EXECUTADOS'!$F231=0,0,(COUNTIF('SERVIÇOS EXECUTADOS'!$I231:$DH231,DU$10)/'SERVIÇOS EXECUTADOS'!$F231*100))</f>
        <v>0</v>
      </c>
      <c r="DV231" s="62">
        <f>IF('SERVIÇOS EXECUTADOS'!$F231=0,0,(COUNTIF('SERVIÇOS EXECUTADOS'!$I231:$DH231,DV$10)/'SERVIÇOS EXECUTADOS'!$F231*100))</f>
        <v>0</v>
      </c>
      <c r="DW231" s="62">
        <f>IF('SERVIÇOS EXECUTADOS'!$F231=0,0,(COUNTIF('SERVIÇOS EXECUTADOS'!$I231:$DH231,DW$10)/'SERVIÇOS EXECUTADOS'!$F231*100))</f>
        <v>0</v>
      </c>
      <c r="DX231" s="62">
        <f>IF('SERVIÇOS EXECUTADOS'!$F231=0,0,(COUNTIF('SERVIÇOS EXECUTADOS'!$I231:$DH231,DX$10)/'SERVIÇOS EXECUTADOS'!$F231*100))</f>
        <v>0</v>
      </c>
      <c r="DY231" s="62">
        <f>IF('SERVIÇOS EXECUTADOS'!$F231=0,0,(COUNTIF('SERVIÇOS EXECUTADOS'!$I231:$DH231,DY$10)/'SERVIÇOS EXECUTADOS'!$F231*100))</f>
        <v>0</v>
      </c>
      <c r="DZ231" s="62">
        <f>IF('SERVIÇOS EXECUTADOS'!$F231=0,0,(COUNTIF('SERVIÇOS EXECUTADOS'!$I231:$DH231,DZ$10)/'SERVIÇOS EXECUTADOS'!$F231*100))</f>
        <v>0</v>
      </c>
      <c r="EA231" s="62">
        <f>IF('SERVIÇOS EXECUTADOS'!$F231=0,0,(COUNTIF('SERVIÇOS EXECUTADOS'!$I231:$DH231,EA$10)/'SERVIÇOS EXECUTADOS'!$F231*100))</f>
        <v>0</v>
      </c>
      <c r="EB231" s="62">
        <f>IF('SERVIÇOS EXECUTADOS'!$F231=0,0,(COUNTIF('SERVIÇOS EXECUTADOS'!$I231:$DH231,EB$10)/'SERVIÇOS EXECUTADOS'!$F231*100))</f>
        <v>0</v>
      </c>
      <c r="EC231" s="62">
        <f>IF('SERVIÇOS EXECUTADOS'!$F231=0,0,(COUNTIF('SERVIÇOS EXECUTADOS'!$I231:$DH231,EC$10)/'SERVIÇOS EXECUTADOS'!$F231*100))</f>
        <v>0</v>
      </c>
      <c r="ED231" s="62">
        <f>IF('SERVIÇOS EXECUTADOS'!$F231=0,0,(COUNTIF('SERVIÇOS EXECUTADOS'!$I231:$DH231,ED$10)/'SERVIÇOS EXECUTADOS'!$F231*100))</f>
        <v>0</v>
      </c>
      <c r="EE231" s="62">
        <f>IF('SERVIÇOS EXECUTADOS'!$F231=0,0,(COUNTIF('SERVIÇOS EXECUTADOS'!$I231:$DH231,EE$10)/'SERVIÇOS EXECUTADOS'!$F231*100))</f>
        <v>0</v>
      </c>
      <c r="EF231" s="62">
        <f>IF('SERVIÇOS EXECUTADOS'!$F231=0,0,(COUNTIF('SERVIÇOS EXECUTADOS'!$I231:$DH231,EF$10)/'SERVIÇOS EXECUTADOS'!$F231*100))</f>
        <v>0</v>
      </c>
      <c r="EG231" s="62">
        <f>IF('SERVIÇOS EXECUTADOS'!$F231=0,0,(COUNTIF('SERVIÇOS EXECUTADOS'!$I231:$DH231,EG$10)/'SERVIÇOS EXECUTADOS'!$F231*100))</f>
        <v>0</v>
      </c>
      <c r="EH231" s="62">
        <f>IF('SERVIÇOS EXECUTADOS'!$F231=0,0,(COUNTIF('SERVIÇOS EXECUTADOS'!$I231:$DH231,EH$10)/'SERVIÇOS EXECUTADOS'!$F231*100))</f>
        <v>0</v>
      </c>
      <c r="EI231" s="62">
        <f>IF('SERVIÇOS EXECUTADOS'!$F231=0,0,(COUNTIF('SERVIÇOS EXECUTADOS'!$I231:$DH231,EI$10)/'SERVIÇOS EXECUTADOS'!$F231*100))</f>
        <v>0</v>
      </c>
      <c r="EJ231" s="62">
        <f>IF('SERVIÇOS EXECUTADOS'!$F231=0,0,(COUNTIF('SERVIÇOS EXECUTADOS'!$I231:$DH231,EJ$10)/'SERVIÇOS EXECUTADOS'!$F231*100))</f>
        <v>0</v>
      </c>
      <c r="EK231" s="62">
        <f>IF('SERVIÇOS EXECUTADOS'!$F231=0,0,(COUNTIF('SERVIÇOS EXECUTADOS'!$I231:$DH231,EK$10)/'SERVIÇOS EXECUTADOS'!$F231*100))</f>
        <v>0</v>
      </c>
      <c r="EL231" s="62">
        <f>IF('SERVIÇOS EXECUTADOS'!$F231=0,0,(COUNTIF('SERVIÇOS EXECUTADOS'!$I231:$DH231,EL$10)/'SERVIÇOS EXECUTADOS'!$F231*100))</f>
        <v>0</v>
      </c>
      <c r="EM231" s="62">
        <f>IF('SERVIÇOS EXECUTADOS'!$F231=0,0,(COUNTIF('SERVIÇOS EXECUTADOS'!$I231:$DH231,EM$10)/'SERVIÇOS EXECUTADOS'!$F231*100))</f>
        <v>0</v>
      </c>
      <c r="EN231" s="62">
        <f>IF('SERVIÇOS EXECUTADOS'!$F231=0,0,(COUNTIF('SERVIÇOS EXECUTADOS'!$I231:$DH231,EN$10)/'SERVIÇOS EXECUTADOS'!$F231*100))</f>
        <v>0</v>
      </c>
      <c r="EO231" s="62">
        <f>IF('SERVIÇOS EXECUTADOS'!$F231=0,0,(COUNTIF('SERVIÇOS EXECUTADOS'!$I231:$DH231,EO$10)/'SERVIÇOS EXECUTADOS'!$F231*100))</f>
        <v>0</v>
      </c>
      <c r="EP231" s="62">
        <f>IF('SERVIÇOS EXECUTADOS'!$F231=0,0,(COUNTIF('SERVIÇOS EXECUTADOS'!$I231:$DH231,EP$10)/'SERVIÇOS EXECUTADOS'!$F231*100))</f>
        <v>0</v>
      </c>
      <c r="EQ231" s="62">
        <f>IF('SERVIÇOS EXECUTADOS'!$F231=0,0,(COUNTIF('SERVIÇOS EXECUTADOS'!$I231:$DH231,EQ$10)/'SERVIÇOS EXECUTADOS'!$F231*100))</f>
        <v>0</v>
      </c>
      <c r="ER231" s="62">
        <f>IF('SERVIÇOS EXECUTADOS'!$F231=0,0,(COUNTIF('SERVIÇOS EXECUTADOS'!$I231:$DH231,ER$10)/'SERVIÇOS EXECUTADOS'!$F231*100))</f>
        <v>0</v>
      </c>
      <c r="ES231" s="62">
        <f>IF('SERVIÇOS EXECUTADOS'!$F231=0,0,(COUNTIF('SERVIÇOS EXECUTADOS'!$I231:$DH231,ES$10)/'SERVIÇOS EXECUTADOS'!$F231*100))</f>
        <v>0</v>
      </c>
      <c r="ET231" s="62">
        <f>IF('SERVIÇOS EXECUTADOS'!$F231=0,0,(COUNTIF('SERVIÇOS EXECUTADOS'!$I231:$DH231,ET$10)/'SERVIÇOS EXECUTADOS'!$F231*100))</f>
        <v>0</v>
      </c>
      <c r="EU231" s="62">
        <f>IF('SERVIÇOS EXECUTADOS'!$F231=0,0,(COUNTIF('SERVIÇOS EXECUTADOS'!$I231:$DH231,EU$10)/'SERVIÇOS EXECUTADOS'!$F231*100))</f>
        <v>0</v>
      </c>
      <c r="EV231" s="62">
        <f>IF('SERVIÇOS EXECUTADOS'!$F231=0,0,(COUNTIF('SERVIÇOS EXECUTADOS'!$I231:$DH231,EV$10)/'SERVIÇOS EXECUTADOS'!$F231*100))</f>
        <v>0</v>
      </c>
      <c r="EW231" s="62">
        <f>IF('SERVIÇOS EXECUTADOS'!$F231=0,0,(COUNTIF('SERVIÇOS EXECUTADOS'!$I231:$DH231,EW$10)/'SERVIÇOS EXECUTADOS'!$F231*100))</f>
        <v>0</v>
      </c>
    </row>
    <row r="232" spans="1:153" ht="12" customHeight="1" outlineLevel="1">
      <c r="A232" s="1"/>
      <c r="B232" s="305" t="s">
        <v>382</v>
      </c>
      <c r="C232" s="306" t="s">
        <v>383</v>
      </c>
      <c r="D232" s="307">
        <f>SUM(D233:D268)</f>
        <v>0</v>
      </c>
      <c r="E232" s="308">
        <f t="shared" si="84"/>
        <v>0</v>
      </c>
      <c r="F232" s="312"/>
      <c r="G232" s="312"/>
      <c r="H232" s="312">
        <f t="shared" si="87"/>
        <v>0</v>
      </c>
      <c r="I232" s="310"/>
      <c r="J232" s="310"/>
      <c r="K232" s="310"/>
      <c r="L232" s="310"/>
      <c r="M232" s="310"/>
      <c r="N232" s="310"/>
      <c r="O232" s="310"/>
      <c r="P232" s="310"/>
      <c r="Q232" s="310"/>
      <c r="R232" s="310"/>
      <c r="S232" s="310"/>
      <c r="T232" s="310"/>
      <c r="U232" s="310"/>
      <c r="V232" s="310"/>
      <c r="W232" s="310"/>
      <c r="X232" s="310"/>
      <c r="Y232" s="310"/>
      <c r="Z232" s="310"/>
      <c r="AA232" s="310"/>
      <c r="AB232" s="310"/>
      <c r="AC232" s="310"/>
      <c r="AD232" s="310"/>
      <c r="AE232" s="310"/>
      <c r="AF232" s="310"/>
      <c r="AG232" s="310"/>
      <c r="AH232" s="310"/>
      <c r="AI232" s="310"/>
      <c r="AJ232" s="310"/>
      <c r="AK232" s="310"/>
      <c r="AL232" s="310"/>
      <c r="AM232" s="310"/>
      <c r="AN232" s="310"/>
      <c r="AO232" s="310"/>
      <c r="AP232" s="310"/>
      <c r="AQ232" s="310"/>
      <c r="AR232" s="310"/>
      <c r="AS232" s="310"/>
      <c r="AT232" s="310"/>
      <c r="AU232" s="310"/>
      <c r="AV232" s="310"/>
      <c r="AW232" s="310"/>
      <c r="AX232" s="310"/>
      <c r="AY232" s="310"/>
      <c r="AZ232" s="310"/>
      <c r="BA232" s="310"/>
      <c r="BB232" s="310"/>
      <c r="BC232" s="310"/>
      <c r="BD232" s="310"/>
      <c r="BE232" s="310"/>
      <c r="BF232" s="310"/>
      <c r="BG232" s="310"/>
      <c r="BH232" s="310"/>
      <c r="BI232" s="310"/>
      <c r="BJ232" s="310"/>
      <c r="BK232" s="310"/>
      <c r="BL232" s="310"/>
      <c r="BM232" s="310"/>
      <c r="BN232" s="310"/>
      <c r="BO232" s="310"/>
      <c r="BP232" s="310"/>
      <c r="BQ232" s="310"/>
      <c r="BR232" s="310"/>
      <c r="BS232" s="310"/>
      <c r="BT232" s="310"/>
      <c r="BU232" s="310"/>
      <c r="BV232" s="310"/>
      <c r="BW232" s="310"/>
      <c r="BX232" s="310"/>
      <c r="BY232" s="310"/>
      <c r="BZ232" s="310"/>
      <c r="CA232" s="310"/>
      <c r="CB232" s="310"/>
      <c r="CC232" s="310"/>
      <c r="CD232" s="310"/>
      <c r="CE232" s="310"/>
      <c r="CF232" s="310"/>
      <c r="CG232" s="310"/>
      <c r="CH232" s="310"/>
      <c r="CI232" s="310"/>
      <c r="CJ232" s="310"/>
      <c r="CK232" s="310"/>
      <c r="CL232" s="310"/>
      <c r="CM232" s="310"/>
      <c r="CN232" s="310"/>
      <c r="CO232" s="310"/>
      <c r="CP232" s="310"/>
      <c r="CQ232" s="310"/>
      <c r="CR232" s="310"/>
      <c r="CS232" s="310"/>
      <c r="CT232" s="310"/>
      <c r="CU232" s="310"/>
      <c r="CV232" s="310"/>
      <c r="CW232" s="310"/>
      <c r="CX232" s="310"/>
      <c r="CY232" s="310"/>
      <c r="CZ232" s="310"/>
      <c r="DA232" s="310"/>
      <c r="DB232" s="310"/>
      <c r="DC232" s="310"/>
      <c r="DD232" s="310"/>
      <c r="DE232" s="310"/>
      <c r="DF232" s="310"/>
      <c r="DG232" s="310"/>
      <c r="DH232" s="310"/>
      <c r="DI232" s="311"/>
      <c r="DJ232" s="312"/>
      <c r="DK232" s="309"/>
      <c r="DL232" s="313"/>
      <c r="DM232" s="313">
        <f t="shared" si="86"/>
        <v>0</v>
      </c>
      <c r="DN232" s="350">
        <f>SUM(DN233:DN268)</f>
        <v>0</v>
      </c>
      <c r="DO232" s="314" t="b">
        <f t="shared" si="85"/>
        <v>1</v>
      </c>
      <c r="DP232" s="315"/>
      <c r="DQ232" s="316"/>
      <c r="DR232" s="316"/>
      <c r="DS232" s="317">
        <f>IF('SERVIÇOS EXECUTADOS'!$F232=0,0,(COUNTIF('SERVIÇOS EXECUTADOS'!$I232:$DH232,DS$10)/'SERVIÇOS EXECUTADOS'!$F232*100))</f>
        <v>0</v>
      </c>
      <c r="DT232" s="317">
        <f>IF('SERVIÇOS EXECUTADOS'!$F232=0,0,(COUNTIF('SERVIÇOS EXECUTADOS'!$I232:$DH232,DT$10)/'SERVIÇOS EXECUTADOS'!$F232*100))</f>
        <v>0</v>
      </c>
      <c r="DU232" s="317">
        <f>IF('SERVIÇOS EXECUTADOS'!$F232=0,0,(COUNTIF('SERVIÇOS EXECUTADOS'!$I232:$DH232,DU$10)/'SERVIÇOS EXECUTADOS'!$F232*100))</f>
        <v>0</v>
      </c>
      <c r="DV232" s="317">
        <f>IF('SERVIÇOS EXECUTADOS'!$F232=0,0,(COUNTIF('SERVIÇOS EXECUTADOS'!$I232:$DH232,DV$10)/'SERVIÇOS EXECUTADOS'!$F232*100))</f>
        <v>0</v>
      </c>
      <c r="DW232" s="317">
        <f>IF('SERVIÇOS EXECUTADOS'!$F232=0,0,(COUNTIF('SERVIÇOS EXECUTADOS'!$I232:$DH232,DW$10)/'SERVIÇOS EXECUTADOS'!$F232*100))</f>
        <v>0</v>
      </c>
      <c r="DX232" s="317">
        <f>IF('SERVIÇOS EXECUTADOS'!$F232=0,0,(COUNTIF('SERVIÇOS EXECUTADOS'!$I232:$DH232,DX$10)/'SERVIÇOS EXECUTADOS'!$F232*100))</f>
        <v>0</v>
      </c>
      <c r="DY232" s="317">
        <f>IF('SERVIÇOS EXECUTADOS'!$F232=0,0,(COUNTIF('SERVIÇOS EXECUTADOS'!$I232:$DH232,DY$10)/'SERVIÇOS EXECUTADOS'!$F232*100))</f>
        <v>0</v>
      </c>
      <c r="DZ232" s="317">
        <f>IF('SERVIÇOS EXECUTADOS'!$F232=0,0,(COUNTIF('SERVIÇOS EXECUTADOS'!$I232:$DH232,DZ$10)/'SERVIÇOS EXECUTADOS'!$F232*100))</f>
        <v>0</v>
      </c>
      <c r="EA232" s="317">
        <f>IF('SERVIÇOS EXECUTADOS'!$F232=0,0,(COUNTIF('SERVIÇOS EXECUTADOS'!$I232:$DH232,EA$10)/'SERVIÇOS EXECUTADOS'!$F232*100))</f>
        <v>0</v>
      </c>
      <c r="EB232" s="317">
        <f>IF('SERVIÇOS EXECUTADOS'!$F232=0,0,(COUNTIF('SERVIÇOS EXECUTADOS'!$I232:$DH232,EB$10)/'SERVIÇOS EXECUTADOS'!$F232*100))</f>
        <v>0</v>
      </c>
      <c r="EC232" s="317">
        <f>IF('SERVIÇOS EXECUTADOS'!$F232=0,0,(COUNTIF('SERVIÇOS EXECUTADOS'!$I232:$DH232,EC$10)/'SERVIÇOS EXECUTADOS'!$F232*100))</f>
        <v>0</v>
      </c>
      <c r="ED232" s="317">
        <f>IF('SERVIÇOS EXECUTADOS'!$F232=0,0,(COUNTIF('SERVIÇOS EXECUTADOS'!$I232:$DH232,ED$10)/'SERVIÇOS EXECUTADOS'!$F232*100))</f>
        <v>0</v>
      </c>
      <c r="EE232" s="317">
        <f>IF('SERVIÇOS EXECUTADOS'!$F232=0,0,(COUNTIF('SERVIÇOS EXECUTADOS'!$I232:$DH232,EE$10)/'SERVIÇOS EXECUTADOS'!$F232*100))</f>
        <v>0</v>
      </c>
      <c r="EF232" s="317">
        <f>IF('SERVIÇOS EXECUTADOS'!$F232=0,0,(COUNTIF('SERVIÇOS EXECUTADOS'!$I232:$DH232,EF$10)/'SERVIÇOS EXECUTADOS'!$F232*100))</f>
        <v>0</v>
      </c>
      <c r="EG232" s="317">
        <f>IF('SERVIÇOS EXECUTADOS'!$F232=0,0,(COUNTIF('SERVIÇOS EXECUTADOS'!$I232:$DH232,EG$10)/'SERVIÇOS EXECUTADOS'!$F232*100))</f>
        <v>0</v>
      </c>
      <c r="EH232" s="317">
        <f>IF('SERVIÇOS EXECUTADOS'!$F232=0,0,(COUNTIF('SERVIÇOS EXECUTADOS'!$I232:$DH232,EH$10)/'SERVIÇOS EXECUTADOS'!$F232*100))</f>
        <v>0</v>
      </c>
      <c r="EI232" s="317">
        <f>IF('SERVIÇOS EXECUTADOS'!$F232=0,0,(COUNTIF('SERVIÇOS EXECUTADOS'!$I232:$DH232,EI$10)/'SERVIÇOS EXECUTADOS'!$F232*100))</f>
        <v>0</v>
      </c>
      <c r="EJ232" s="317">
        <f>IF('SERVIÇOS EXECUTADOS'!$F232=0,0,(COUNTIF('SERVIÇOS EXECUTADOS'!$I232:$DH232,EJ$10)/'SERVIÇOS EXECUTADOS'!$F232*100))</f>
        <v>0</v>
      </c>
      <c r="EK232" s="317">
        <f>IF('SERVIÇOS EXECUTADOS'!$F232=0,0,(COUNTIF('SERVIÇOS EXECUTADOS'!$I232:$DH232,EK$10)/'SERVIÇOS EXECUTADOS'!$F232*100))</f>
        <v>0</v>
      </c>
      <c r="EL232" s="317">
        <f>IF('SERVIÇOS EXECUTADOS'!$F232=0,0,(COUNTIF('SERVIÇOS EXECUTADOS'!$I232:$DH232,EL$10)/'SERVIÇOS EXECUTADOS'!$F232*100))</f>
        <v>0</v>
      </c>
      <c r="EM232" s="317">
        <f>IF('SERVIÇOS EXECUTADOS'!$F232=0,0,(COUNTIF('SERVIÇOS EXECUTADOS'!$I232:$DH232,EM$10)/'SERVIÇOS EXECUTADOS'!$F232*100))</f>
        <v>0</v>
      </c>
      <c r="EN232" s="317">
        <f>IF('SERVIÇOS EXECUTADOS'!$F232=0,0,(COUNTIF('SERVIÇOS EXECUTADOS'!$I232:$DH232,EN$10)/'SERVIÇOS EXECUTADOS'!$F232*100))</f>
        <v>0</v>
      </c>
      <c r="EO232" s="317">
        <f>IF('SERVIÇOS EXECUTADOS'!$F232=0,0,(COUNTIF('SERVIÇOS EXECUTADOS'!$I232:$DH232,EO$10)/'SERVIÇOS EXECUTADOS'!$F232*100))</f>
        <v>0</v>
      </c>
      <c r="EP232" s="317">
        <f>IF('SERVIÇOS EXECUTADOS'!$F232=0,0,(COUNTIF('SERVIÇOS EXECUTADOS'!$I232:$DH232,EP$10)/'SERVIÇOS EXECUTADOS'!$F232*100))</f>
        <v>0</v>
      </c>
      <c r="EQ232" s="317">
        <f>IF('SERVIÇOS EXECUTADOS'!$F232=0,0,(COUNTIF('SERVIÇOS EXECUTADOS'!$I232:$DH232,EQ$10)/'SERVIÇOS EXECUTADOS'!$F232*100))</f>
        <v>0</v>
      </c>
      <c r="ER232" s="317">
        <f>IF('SERVIÇOS EXECUTADOS'!$F232=0,0,(COUNTIF('SERVIÇOS EXECUTADOS'!$I232:$DH232,ER$10)/'SERVIÇOS EXECUTADOS'!$F232*100))</f>
        <v>0</v>
      </c>
      <c r="ES232" s="317">
        <f>IF('SERVIÇOS EXECUTADOS'!$F232=0,0,(COUNTIF('SERVIÇOS EXECUTADOS'!$I232:$DH232,ES$10)/'SERVIÇOS EXECUTADOS'!$F232*100))</f>
        <v>0</v>
      </c>
      <c r="ET232" s="317">
        <f>IF('SERVIÇOS EXECUTADOS'!$F232=0,0,(COUNTIF('SERVIÇOS EXECUTADOS'!$I232:$DH232,ET$10)/'SERVIÇOS EXECUTADOS'!$F232*100))</f>
        <v>0</v>
      </c>
      <c r="EU232" s="317">
        <f>IF('SERVIÇOS EXECUTADOS'!$F232=0,0,(COUNTIF('SERVIÇOS EXECUTADOS'!$I232:$DH232,EU$10)/'SERVIÇOS EXECUTADOS'!$F232*100))</f>
        <v>0</v>
      </c>
      <c r="EV232" s="317">
        <f>IF('SERVIÇOS EXECUTADOS'!$F232=0,0,(COUNTIF('SERVIÇOS EXECUTADOS'!$I232:$DH232,EV$10)/'SERVIÇOS EXECUTADOS'!$F232*100))</f>
        <v>0</v>
      </c>
      <c r="EW232" s="317">
        <f>IF('SERVIÇOS EXECUTADOS'!$F232=0,0,(COUNTIF('SERVIÇOS EXECUTADOS'!$I232:$DH232,EW$10)/'SERVIÇOS EXECUTADOS'!$F232*100))</f>
        <v>0</v>
      </c>
    </row>
    <row r="233" spans="1:153" ht="12" customHeight="1" outlineLevel="2">
      <c r="A233" s="1"/>
      <c r="B233" s="197" t="s">
        <v>384</v>
      </c>
      <c r="C233" s="196" t="s">
        <v>385</v>
      </c>
      <c r="D233" s="486"/>
      <c r="E233" s="192">
        <f t="shared" si="84"/>
        <v>0</v>
      </c>
      <c r="F233" s="489"/>
      <c r="G233" s="271" t="s">
        <v>122</v>
      </c>
      <c r="H233" s="131">
        <f t="shared" si="87"/>
        <v>0</v>
      </c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3"/>
      <c r="BH233" s="63"/>
      <c r="BI233" s="63"/>
      <c r="BJ233" s="63"/>
      <c r="BK233" s="63"/>
      <c r="BL233" s="63"/>
      <c r="BM233" s="63"/>
      <c r="BN233" s="63"/>
      <c r="BO233" s="63"/>
      <c r="BP233" s="63"/>
      <c r="BQ233" s="63"/>
      <c r="BR233" s="63"/>
      <c r="BS233" s="63"/>
      <c r="BT233" s="63"/>
      <c r="BU233" s="63"/>
      <c r="BV233" s="63"/>
      <c r="BW233" s="63"/>
      <c r="BX233" s="63"/>
      <c r="BY233" s="63"/>
      <c r="BZ233" s="63"/>
      <c r="CA233" s="63"/>
      <c r="CB233" s="63"/>
      <c r="CC233" s="63"/>
      <c r="CD233" s="63"/>
      <c r="CE233" s="63"/>
      <c r="CF233" s="63"/>
      <c r="CG233" s="63"/>
      <c r="CH233" s="63"/>
      <c r="CI233" s="63"/>
      <c r="CJ233" s="63"/>
      <c r="CK233" s="63"/>
      <c r="CL233" s="63"/>
      <c r="CM233" s="63"/>
      <c r="CN233" s="63"/>
      <c r="CO233" s="63"/>
      <c r="CP233" s="63"/>
      <c r="CQ233" s="63"/>
      <c r="CR233" s="63"/>
      <c r="CS233" s="63"/>
      <c r="CT233" s="63"/>
      <c r="CU233" s="63"/>
      <c r="CV233" s="63"/>
      <c r="CW233" s="63"/>
      <c r="CX233" s="63"/>
      <c r="CY233" s="63"/>
      <c r="CZ233" s="63"/>
      <c r="DA233" s="63"/>
      <c r="DB233" s="63"/>
      <c r="DC233" s="63"/>
      <c r="DD233" s="63"/>
      <c r="DE233" s="63"/>
      <c r="DF233" s="63"/>
      <c r="DG233" s="63"/>
      <c r="DH233" s="63"/>
      <c r="DI233" s="60">
        <f t="shared" ref="DI233:DI268" si="93">COUNTIF(I233:DH233,"&lt;"&amp;$G$2)</f>
        <v>0</v>
      </c>
      <c r="DJ233" s="61">
        <f t="shared" ref="DJ233:DJ268" si="94">COUNTIF(I233:DH233,$G$2)</f>
        <v>0</v>
      </c>
      <c r="DK233" s="61">
        <f t="shared" ref="DK233:DK268" si="95">+DJ233+DI233</f>
        <v>0</v>
      </c>
      <c r="DL233" s="62">
        <f t="shared" ref="DL233:DL268" si="96">IF(F233=0,0,(DJ233/F233)*100)</f>
        <v>0</v>
      </c>
      <c r="DM233" s="62">
        <f t="shared" si="86"/>
        <v>0</v>
      </c>
      <c r="DN233" s="64" t="str">
        <f t="shared" ref="DN233:DN268" si="97">IFERROR(DK233/F233*E233,"")</f>
        <v/>
      </c>
      <c r="DO233" s="252" t="b">
        <f t="shared" si="85"/>
        <v>0</v>
      </c>
      <c r="DP233" s="188"/>
      <c r="DS233" s="62">
        <f>IF('SERVIÇOS EXECUTADOS'!$F233=0,0,(COUNTIF('SERVIÇOS EXECUTADOS'!$I233:$DH233,DS$10)/'SERVIÇOS EXECUTADOS'!$F233*100))</f>
        <v>0</v>
      </c>
      <c r="DT233" s="62">
        <f>IF('SERVIÇOS EXECUTADOS'!$F233=0,0,(COUNTIF('SERVIÇOS EXECUTADOS'!$I233:$DH233,DT$10)/'SERVIÇOS EXECUTADOS'!$F233*100))</f>
        <v>0</v>
      </c>
      <c r="DU233" s="62">
        <f>IF('SERVIÇOS EXECUTADOS'!$F233=0,0,(COUNTIF('SERVIÇOS EXECUTADOS'!$I233:$DH233,DU$10)/'SERVIÇOS EXECUTADOS'!$F233*100))</f>
        <v>0</v>
      </c>
      <c r="DV233" s="62">
        <f>IF('SERVIÇOS EXECUTADOS'!$F233=0,0,(COUNTIF('SERVIÇOS EXECUTADOS'!$I233:$DH233,DV$10)/'SERVIÇOS EXECUTADOS'!$F233*100))</f>
        <v>0</v>
      </c>
      <c r="DW233" s="62">
        <f>IF('SERVIÇOS EXECUTADOS'!$F233=0,0,(COUNTIF('SERVIÇOS EXECUTADOS'!$I233:$DH233,DW$10)/'SERVIÇOS EXECUTADOS'!$F233*100))</f>
        <v>0</v>
      </c>
      <c r="DX233" s="62">
        <f>IF('SERVIÇOS EXECUTADOS'!$F233=0,0,(COUNTIF('SERVIÇOS EXECUTADOS'!$I233:$DH233,DX$10)/'SERVIÇOS EXECUTADOS'!$F233*100))</f>
        <v>0</v>
      </c>
      <c r="DY233" s="62">
        <f>IF('SERVIÇOS EXECUTADOS'!$F233=0,0,(COUNTIF('SERVIÇOS EXECUTADOS'!$I233:$DH233,DY$10)/'SERVIÇOS EXECUTADOS'!$F233*100))</f>
        <v>0</v>
      </c>
      <c r="DZ233" s="62">
        <f>IF('SERVIÇOS EXECUTADOS'!$F233=0,0,(COUNTIF('SERVIÇOS EXECUTADOS'!$I233:$DH233,DZ$10)/'SERVIÇOS EXECUTADOS'!$F233*100))</f>
        <v>0</v>
      </c>
      <c r="EA233" s="62">
        <f>IF('SERVIÇOS EXECUTADOS'!$F233=0,0,(COUNTIF('SERVIÇOS EXECUTADOS'!$I233:$DH233,EA$10)/'SERVIÇOS EXECUTADOS'!$F233*100))</f>
        <v>0</v>
      </c>
      <c r="EB233" s="62">
        <f>IF('SERVIÇOS EXECUTADOS'!$F233=0,0,(COUNTIF('SERVIÇOS EXECUTADOS'!$I233:$DH233,EB$10)/'SERVIÇOS EXECUTADOS'!$F233*100))</f>
        <v>0</v>
      </c>
      <c r="EC233" s="62">
        <f>IF('SERVIÇOS EXECUTADOS'!$F233=0,0,(COUNTIF('SERVIÇOS EXECUTADOS'!$I233:$DH233,EC$10)/'SERVIÇOS EXECUTADOS'!$F233*100))</f>
        <v>0</v>
      </c>
      <c r="ED233" s="62">
        <f>IF('SERVIÇOS EXECUTADOS'!$F233=0,0,(COUNTIF('SERVIÇOS EXECUTADOS'!$I233:$DH233,ED$10)/'SERVIÇOS EXECUTADOS'!$F233*100))</f>
        <v>0</v>
      </c>
      <c r="EE233" s="62">
        <f>IF('SERVIÇOS EXECUTADOS'!$F233=0,0,(COUNTIF('SERVIÇOS EXECUTADOS'!$I233:$DH233,EE$10)/'SERVIÇOS EXECUTADOS'!$F233*100))</f>
        <v>0</v>
      </c>
      <c r="EF233" s="62">
        <f>IF('SERVIÇOS EXECUTADOS'!$F233=0,0,(COUNTIF('SERVIÇOS EXECUTADOS'!$I233:$DH233,EF$10)/'SERVIÇOS EXECUTADOS'!$F233*100))</f>
        <v>0</v>
      </c>
      <c r="EG233" s="62">
        <f>IF('SERVIÇOS EXECUTADOS'!$F233=0,0,(COUNTIF('SERVIÇOS EXECUTADOS'!$I233:$DH233,EG$10)/'SERVIÇOS EXECUTADOS'!$F233*100))</f>
        <v>0</v>
      </c>
      <c r="EH233" s="62">
        <f>IF('SERVIÇOS EXECUTADOS'!$F233=0,0,(COUNTIF('SERVIÇOS EXECUTADOS'!$I233:$DH233,EH$10)/'SERVIÇOS EXECUTADOS'!$F233*100))</f>
        <v>0</v>
      </c>
      <c r="EI233" s="62">
        <f>IF('SERVIÇOS EXECUTADOS'!$F233=0,0,(COUNTIF('SERVIÇOS EXECUTADOS'!$I233:$DH233,EI$10)/'SERVIÇOS EXECUTADOS'!$F233*100))</f>
        <v>0</v>
      </c>
      <c r="EJ233" s="62">
        <f>IF('SERVIÇOS EXECUTADOS'!$F233=0,0,(COUNTIF('SERVIÇOS EXECUTADOS'!$I233:$DH233,EJ$10)/'SERVIÇOS EXECUTADOS'!$F233*100))</f>
        <v>0</v>
      </c>
      <c r="EK233" s="62">
        <f>IF('SERVIÇOS EXECUTADOS'!$F233=0,0,(COUNTIF('SERVIÇOS EXECUTADOS'!$I233:$DH233,EK$10)/'SERVIÇOS EXECUTADOS'!$F233*100))</f>
        <v>0</v>
      </c>
      <c r="EL233" s="62">
        <f>IF('SERVIÇOS EXECUTADOS'!$F233=0,0,(COUNTIF('SERVIÇOS EXECUTADOS'!$I233:$DH233,EL$10)/'SERVIÇOS EXECUTADOS'!$F233*100))</f>
        <v>0</v>
      </c>
      <c r="EM233" s="62">
        <f>IF('SERVIÇOS EXECUTADOS'!$F233=0,0,(COUNTIF('SERVIÇOS EXECUTADOS'!$I233:$DH233,EM$10)/'SERVIÇOS EXECUTADOS'!$F233*100))</f>
        <v>0</v>
      </c>
      <c r="EN233" s="62">
        <f>IF('SERVIÇOS EXECUTADOS'!$F233=0,0,(COUNTIF('SERVIÇOS EXECUTADOS'!$I233:$DH233,EN$10)/'SERVIÇOS EXECUTADOS'!$F233*100))</f>
        <v>0</v>
      </c>
      <c r="EO233" s="62">
        <f>IF('SERVIÇOS EXECUTADOS'!$F233=0,0,(COUNTIF('SERVIÇOS EXECUTADOS'!$I233:$DH233,EO$10)/'SERVIÇOS EXECUTADOS'!$F233*100))</f>
        <v>0</v>
      </c>
      <c r="EP233" s="62">
        <f>IF('SERVIÇOS EXECUTADOS'!$F233=0,0,(COUNTIF('SERVIÇOS EXECUTADOS'!$I233:$DH233,EP$10)/'SERVIÇOS EXECUTADOS'!$F233*100))</f>
        <v>0</v>
      </c>
      <c r="EQ233" s="62">
        <f>IF('SERVIÇOS EXECUTADOS'!$F233=0,0,(COUNTIF('SERVIÇOS EXECUTADOS'!$I233:$DH233,EQ$10)/'SERVIÇOS EXECUTADOS'!$F233*100))</f>
        <v>0</v>
      </c>
      <c r="ER233" s="62">
        <f>IF('SERVIÇOS EXECUTADOS'!$F233=0,0,(COUNTIF('SERVIÇOS EXECUTADOS'!$I233:$DH233,ER$10)/'SERVIÇOS EXECUTADOS'!$F233*100))</f>
        <v>0</v>
      </c>
      <c r="ES233" s="62">
        <f>IF('SERVIÇOS EXECUTADOS'!$F233=0,0,(COUNTIF('SERVIÇOS EXECUTADOS'!$I233:$DH233,ES$10)/'SERVIÇOS EXECUTADOS'!$F233*100))</f>
        <v>0</v>
      </c>
      <c r="ET233" s="62">
        <f>IF('SERVIÇOS EXECUTADOS'!$F233=0,0,(COUNTIF('SERVIÇOS EXECUTADOS'!$I233:$DH233,ET$10)/'SERVIÇOS EXECUTADOS'!$F233*100))</f>
        <v>0</v>
      </c>
      <c r="EU233" s="62">
        <f>IF('SERVIÇOS EXECUTADOS'!$F233=0,0,(COUNTIF('SERVIÇOS EXECUTADOS'!$I233:$DH233,EU$10)/'SERVIÇOS EXECUTADOS'!$F233*100))</f>
        <v>0</v>
      </c>
      <c r="EV233" s="62">
        <f>IF('SERVIÇOS EXECUTADOS'!$F233=0,0,(COUNTIF('SERVIÇOS EXECUTADOS'!$I233:$DH233,EV$10)/'SERVIÇOS EXECUTADOS'!$F233*100))</f>
        <v>0</v>
      </c>
      <c r="EW233" s="62">
        <f>IF('SERVIÇOS EXECUTADOS'!$F233=0,0,(COUNTIF('SERVIÇOS EXECUTADOS'!$I233:$DH233,EW$10)/'SERVIÇOS EXECUTADOS'!$F233*100))</f>
        <v>0</v>
      </c>
    </row>
    <row r="234" spans="1:153" ht="12" customHeight="1" outlineLevel="2">
      <c r="A234" s="1"/>
      <c r="B234" s="197" t="s">
        <v>386</v>
      </c>
      <c r="C234" s="196" t="s">
        <v>387</v>
      </c>
      <c r="D234" s="486"/>
      <c r="E234" s="192">
        <f t="shared" si="84"/>
        <v>0</v>
      </c>
      <c r="F234" s="489"/>
      <c r="G234" s="271" t="s">
        <v>122</v>
      </c>
      <c r="H234" s="131">
        <f t="shared" si="87"/>
        <v>0</v>
      </c>
      <c r="I234" s="68"/>
      <c r="J234" s="68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  <c r="AX234" s="63"/>
      <c r="AY234" s="63"/>
      <c r="AZ234" s="63"/>
      <c r="BA234" s="63"/>
      <c r="BB234" s="63"/>
      <c r="BC234" s="63"/>
      <c r="BD234" s="63"/>
      <c r="BE234" s="63"/>
      <c r="BF234" s="63"/>
      <c r="BG234" s="63"/>
      <c r="BH234" s="63"/>
      <c r="BI234" s="63"/>
      <c r="BJ234" s="63"/>
      <c r="BK234" s="63"/>
      <c r="BL234" s="63"/>
      <c r="BM234" s="63"/>
      <c r="BN234" s="63"/>
      <c r="BO234" s="63"/>
      <c r="BP234" s="63"/>
      <c r="BQ234" s="63"/>
      <c r="BR234" s="63"/>
      <c r="BS234" s="63"/>
      <c r="BT234" s="63"/>
      <c r="BU234" s="63"/>
      <c r="BV234" s="63"/>
      <c r="BW234" s="63"/>
      <c r="BX234" s="63"/>
      <c r="BY234" s="63"/>
      <c r="BZ234" s="63"/>
      <c r="CA234" s="63"/>
      <c r="CB234" s="63"/>
      <c r="CC234" s="63"/>
      <c r="CD234" s="63"/>
      <c r="CE234" s="63"/>
      <c r="CF234" s="63"/>
      <c r="CG234" s="63"/>
      <c r="CH234" s="63"/>
      <c r="CI234" s="63"/>
      <c r="CJ234" s="63"/>
      <c r="CK234" s="63"/>
      <c r="CL234" s="63"/>
      <c r="CM234" s="63"/>
      <c r="CN234" s="63"/>
      <c r="CO234" s="63"/>
      <c r="CP234" s="63"/>
      <c r="CQ234" s="63"/>
      <c r="CR234" s="63"/>
      <c r="CS234" s="63"/>
      <c r="CT234" s="63"/>
      <c r="CU234" s="63"/>
      <c r="CV234" s="63"/>
      <c r="CW234" s="63"/>
      <c r="CX234" s="63"/>
      <c r="CY234" s="63"/>
      <c r="CZ234" s="63"/>
      <c r="DA234" s="63"/>
      <c r="DB234" s="63"/>
      <c r="DC234" s="63"/>
      <c r="DD234" s="63"/>
      <c r="DE234" s="63"/>
      <c r="DF234" s="63"/>
      <c r="DG234" s="63"/>
      <c r="DH234" s="63"/>
      <c r="DI234" s="60">
        <f t="shared" si="93"/>
        <v>0</v>
      </c>
      <c r="DJ234" s="61">
        <f t="shared" si="94"/>
        <v>0</v>
      </c>
      <c r="DK234" s="61">
        <f t="shared" si="95"/>
        <v>0</v>
      </c>
      <c r="DL234" s="62">
        <f t="shared" si="96"/>
        <v>0</v>
      </c>
      <c r="DM234" s="62">
        <f t="shared" si="86"/>
        <v>0</v>
      </c>
      <c r="DN234" s="64" t="str">
        <f t="shared" si="97"/>
        <v/>
      </c>
      <c r="DO234" s="252" t="b">
        <f t="shared" si="85"/>
        <v>0</v>
      </c>
      <c r="DP234" s="188"/>
      <c r="DS234" s="62">
        <f>IF('SERVIÇOS EXECUTADOS'!$F234=0,0,(COUNTIF('SERVIÇOS EXECUTADOS'!$I234:$DH234,DS$10)/'SERVIÇOS EXECUTADOS'!$F234*100))</f>
        <v>0</v>
      </c>
      <c r="DT234" s="62">
        <f>IF('SERVIÇOS EXECUTADOS'!$F234=0,0,(COUNTIF('SERVIÇOS EXECUTADOS'!$I234:$DH234,DT$10)/'SERVIÇOS EXECUTADOS'!$F234*100))</f>
        <v>0</v>
      </c>
      <c r="DU234" s="62">
        <f>IF('SERVIÇOS EXECUTADOS'!$F234=0,0,(COUNTIF('SERVIÇOS EXECUTADOS'!$I234:$DH234,DU$10)/'SERVIÇOS EXECUTADOS'!$F234*100))</f>
        <v>0</v>
      </c>
      <c r="DV234" s="62">
        <f>IF('SERVIÇOS EXECUTADOS'!$F234=0,0,(COUNTIF('SERVIÇOS EXECUTADOS'!$I234:$DH234,DV$10)/'SERVIÇOS EXECUTADOS'!$F234*100))</f>
        <v>0</v>
      </c>
      <c r="DW234" s="62">
        <f>IF('SERVIÇOS EXECUTADOS'!$F234=0,0,(COUNTIF('SERVIÇOS EXECUTADOS'!$I234:$DH234,DW$10)/'SERVIÇOS EXECUTADOS'!$F234*100))</f>
        <v>0</v>
      </c>
      <c r="DX234" s="62">
        <f>IF('SERVIÇOS EXECUTADOS'!$F234=0,0,(COUNTIF('SERVIÇOS EXECUTADOS'!$I234:$DH234,DX$10)/'SERVIÇOS EXECUTADOS'!$F234*100))</f>
        <v>0</v>
      </c>
      <c r="DY234" s="62">
        <f>IF('SERVIÇOS EXECUTADOS'!$F234=0,0,(COUNTIF('SERVIÇOS EXECUTADOS'!$I234:$DH234,DY$10)/'SERVIÇOS EXECUTADOS'!$F234*100))</f>
        <v>0</v>
      </c>
      <c r="DZ234" s="62">
        <f>IF('SERVIÇOS EXECUTADOS'!$F234=0,0,(COUNTIF('SERVIÇOS EXECUTADOS'!$I234:$DH234,DZ$10)/'SERVIÇOS EXECUTADOS'!$F234*100))</f>
        <v>0</v>
      </c>
      <c r="EA234" s="62">
        <f>IF('SERVIÇOS EXECUTADOS'!$F234=0,0,(COUNTIF('SERVIÇOS EXECUTADOS'!$I234:$DH234,EA$10)/'SERVIÇOS EXECUTADOS'!$F234*100))</f>
        <v>0</v>
      </c>
      <c r="EB234" s="62">
        <f>IF('SERVIÇOS EXECUTADOS'!$F234=0,0,(COUNTIF('SERVIÇOS EXECUTADOS'!$I234:$DH234,EB$10)/'SERVIÇOS EXECUTADOS'!$F234*100))</f>
        <v>0</v>
      </c>
      <c r="EC234" s="62">
        <f>IF('SERVIÇOS EXECUTADOS'!$F234=0,0,(COUNTIF('SERVIÇOS EXECUTADOS'!$I234:$DH234,EC$10)/'SERVIÇOS EXECUTADOS'!$F234*100))</f>
        <v>0</v>
      </c>
      <c r="ED234" s="62">
        <f>IF('SERVIÇOS EXECUTADOS'!$F234=0,0,(COUNTIF('SERVIÇOS EXECUTADOS'!$I234:$DH234,ED$10)/'SERVIÇOS EXECUTADOS'!$F234*100))</f>
        <v>0</v>
      </c>
      <c r="EE234" s="62">
        <f>IF('SERVIÇOS EXECUTADOS'!$F234=0,0,(COUNTIF('SERVIÇOS EXECUTADOS'!$I234:$DH234,EE$10)/'SERVIÇOS EXECUTADOS'!$F234*100))</f>
        <v>0</v>
      </c>
      <c r="EF234" s="62">
        <f>IF('SERVIÇOS EXECUTADOS'!$F234=0,0,(COUNTIF('SERVIÇOS EXECUTADOS'!$I234:$DH234,EF$10)/'SERVIÇOS EXECUTADOS'!$F234*100))</f>
        <v>0</v>
      </c>
      <c r="EG234" s="62">
        <f>IF('SERVIÇOS EXECUTADOS'!$F234=0,0,(COUNTIF('SERVIÇOS EXECUTADOS'!$I234:$DH234,EG$10)/'SERVIÇOS EXECUTADOS'!$F234*100))</f>
        <v>0</v>
      </c>
      <c r="EH234" s="62">
        <f>IF('SERVIÇOS EXECUTADOS'!$F234=0,0,(COUNTIF('SERVIÇOS EXECUTADOS'!$I234:$DH234,EH$10)/'SERVIÇOS EXECUTADOS'!$F234*100))</f>
        <v>0</v>
      </c>
      <c r="EI234" s="62">
        <f>IF('SERVIÇOS EXECUTADOS'!$F234=0,0,(COUNTIF('SERVIÇOS EXECUTADOS'!$I234:$DH234,EI$10)/'SERVIÇOS EXECUTADOS'!$F234*100))</f>
        <v>0</v>
      </c>
      <c r="EJ234" s="62">
        <f>IF('SERVIÇOS EXECUTADOS'!$F234=0,0,(COUNTIF('SERVIÇOS EXECUTADOS'!$I234:$DH234,EJ$10)/'SERVIÇOS EXECUTADOS'!$F234*100))</f>
        <v>0</v>
      </c>
      <c r="EK234" s="62">
        <f>IF('SERVIÇOS EXECUTADOS'!$F234=0,0,(COUNTIF('SERVIÇOS EXECUTADOS'!$I234:$DH234,EK$10)/'SERVIÇOS EXECUTADOS'!$F234*100))</f>
        <v>0</v>
      </c>
      <c r="EL234" s="62">
        <f>IF('SERVIÇOS EXECUTADOS'!$F234=0,0,(COUNTIF('SERVIÇOS EXECUTADOS'!$I234:$DH234,EL$10)/'SERVIÇOS EXECUTADOS'!$F234*100))</f>
        <v>0</v>
      </c>
      <c r="EM234" s="62">
        <f>IF('SERVIÇOS EXECUTADOS'!$F234=0,0,(COUNTIF('SERVIÇOS EXECUTADOS'!$I234:$DH234,EM$10)/'SERVIÇOS EXECUTADOS'!$F234*100))</f>
        <v>0</v>
      </c>
      <c r="EN234" s="62">
        <f>IF('SERVIÇOS EXECUTADOS'!$F234=0,0,(COUNTIF('SERVIÇOS EXECUTADOS'!$I234:$DH234,EN$10)/'SERVIÇOS EXECUTADOS'!$F234*100))</f>
        <v>0</v>
      </c>
      <c r="EO234" s="62">
        <f>IF('SERVIÇOS EXECUTADOS'!$F234=0,0,(COUNTIF('SERVIÇOS EXECUTADOS'!$I234:$DH234,EO$10)/'SERVIÇOS EXECUTADOS'!$F234*100))</f>
        <v>0</v>
      </c>
      <c r="EP234" s="62">
        <f>IF('SERVIÇOS EXECUTADOS'!$F234=0,0,(COUNTIF('SERVIÇOS EXECUTADOS'!$I234:$DH234,EP$10)/'SERVIÇOS EXECUTADOS'!$F234*100))</f>
        <v>0</v>
      </c>
      <c r="EQ234" s="62">
        <f>IF('SERVIÇOS EXECUTADOS'!$F234=0,0,(COUNTIF('SERVIÇOS EXECUTADOS'!$I234:$DH234,EQ$10)/'SERVIÇOS EXECUTADOS'!$F234*100))</f>
        <v>0</v>
      </c>
      <c r="ER234" s="62">
        <f>IF('SERVIÇOS EXECUTADOS'!$F234=0,0,(COUNTIF('SERVIÇOS EXECUTADOS'!$I234:$DH234,ER$10)/'SERVIÇOS EXECUTADOS'!$F234*100))</f>
        <v>0</v>
      </c>
      <c r="ES234" s="62">
        <f>IF('SERVIÇOS EXECUTADOS'!$F234=0,0,(COUNTIF('SERVIÇOS EXECUTADOS'!$I234:$DH234,ES$10)/'SERVIÇOS EXECUTADOS'!$F234*100))</f>
        <v>0</v>
      </c>
      <c r="ET234" s="62">
        <f>IF('SERVIÇOS EXECUTADOS'!$F234=0,0,(COUNTIF('SERVIÇOS EXECUTADOS'!$I234:$DH234,ET$10)/'SERVIÇOS EXECUTADOS'!$F234*100))</f>
        <v>0</v>
      </c>
      <c r="EU234" s="62">
        <f>IF('SERVIÇOS EXECUTADOS'!$F234=0,0,(COUNTIF('SERVIÇOS EXECUTADOS'!$I234:$DH234,EU$10)/'SERVIÇOS EXECUTADOS'!$F234*100))</f>
        <v>0</v>
      </c>
      <c r="EV234" s="62">
        <f>IF('SERVIÇOS EXECUTADOS'!$F234=0,0,(COUNTIF('SERVIÇOS EXECUTADOS'!$I234:$DH234,EV$10)/'SERVIÇOS EXECUTADOS'!$F234*100))</f>
        <v>0</v>
      </c>
      <c r="EW234" s="62">
        <f>IF('SERVIÇOS EXECUTADOS'!$F234=0,0,(COUNTIF('SERVIÇOS EXECUTADOS'!$I234:$DH234,EW$10)/'SERVIÇOS EXECUTADOS'!$F234*100))</f>
        <v>0</v>
      </c>
    </row>
    <row r="235" spans="1:153" ht="12" customHeight="1" outlineLevel="2">
      <c r="A235" s="1"/>
      <c r="B235" s="197" t="s">
        <v>388</v>
      </c>
      <c r="C235" s="196" t="s">
        <v>389</v>
      </c>
      <c r="D235" s="486"/>
      <c r="E235" s="192">
        <f t="shared" si="84"/>
        <v>0</v>
      </c>
      <c r="F235" s="489"/>
      <c r="G235" s="271" t="s">
        <v>122</v>
      </c>
      <c r="H235" s="131">
        <f t="shared" si="87"/>
        <v>0</v>
      </c>
      <c r="I235" s="68"/>
      <c r="J235" s="68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3"/>
      <c r="BH235" s="63"/>
      <c r="BI235" s="63"/>
      <c r="BJ235" s="63"/>
      <c r="BK235" s="63"/>
      <c r="BL235" s="63"/>
      <c r="BM235" s="63"/>
      <c r="BN235" s="63"/>
      <c r="BO235" s="63"/>
      <c r="BP235" s="63"/>
      <c r="BQ235" s="63"/>
      <c r="BR235" s="63"/>
      <c r="BS235" s="63"/>
      <c r="BT235" s="63"/>
      <c r="BU235" s="63"/>
      <c r="BV235" s="63"/>
      <c r="BW235" s="63"/>
      <c r="BX235" s="63"/>
      <c r="BY235" s="63"/>
      <c r="BZ235" s="63"/>
      <c r="CA235" s="63"/>
      <c r="CB235" s="63"/>
      <c r="CC235" s="63"/>
      <c r="CD235" s="63"/>
      <c r="CE235" s="63"/>
      <c r="CF235" s="63"/>
      <c r="CG235" s="63"/>
      <c r="CH235" s="63"/>
      <c r="CI235" s="63"/>
      <c r="CJ235" s="63"/>
      <c r="CK235" s="63"/>
      <c r="CL235" s="63"/>
      <c r="CM235" s="63"/>
      <c r="CN235" s="63"/>
      <c r="CO235" s="63"/>
      <c r="CP235" s="63"/>
      <c r="CQ235" s="63"/>
      <c r="CR235" s="63"/>
      <c r="CS235" s="63"/>
      <c r="CT235" s="63"/>
      <c r="CU235" s="63"/>
      <c r="CV235" s="63"/>
      <c r="CW235" s="63"/>
      <c r="CX235" s="63"/>
      <c r="CY235" s="63"/>
      <c r="CZ235" s="63"/>
      <c r="DA235" s="63"/>
      <c r="DB235" s="63"/>
      <c r="DC235" s="63"/>
      <c r="DD235" s="63"/>
      <c r="DE235" s="63"/>
      <c r="DF235" s="63"/>
      <c r="DG235" s="63"/>
      <c r="DH235" s="63"/>
      <c r="DI235" s="60">
        <f t="shared" si="93"/>
        <v>0</v>
      </c>
      <c r="DJ235" s="61">
        <f t="shared" si="94"/>
        <v>0</v>
      </c>
      <c r="DK235" s="61">
        <f t="shared" si="95"/>
        <v>0</v>
      </c>
      <c r="DL235" s="62">
        <f t="shared" si="96"/>
        <v>0</v>
      </c>
      <c r="DM235" s="62">
        <f t="shared" si="86"/>
        <v>0</v>
      </c>
      <c r="DN235" s="64" t="str">
        <f t="shared" si="97"/>
        <v/>
      </c>
      <c r="DO235" s="252" t="b">
        <f t="shared" si="85"/>
        <v>0</v>
      </c>
      <c r="DP235" s="188"/>
      <c r="DS235" s="62">
        <f>IF('SERVIÇOS EXECUTADOS'!$F235=0,0,(COUNTIF('SERVIÇOS EXECUTADOS'!$I235:$DH235,DS$10)/'SERVIÇOS EXECUTADOS'!$F235*100))</f>
        <v>0</v>
      </c>
      <c r="DT235" s="62">
        <f>IF('SERVIÇOS EXECUTADOS'!$F235=0,0,(COUNTIF('SERVIÇOS EXECUTADOS'!$I235:$DH235,DT$10)/'SERVIÇOS EXECUTADOS'!$F235*100))</f>
        <v>0</v>
      </c>
      <c r="DU235" s="62">
        <f>IF('SERVIÇOS EXECUTADOS'!$F235=0,0,(COUNTIF('SERVIÇOS EXECUTADOS'!$I235:$DH235,DU$10)/'SERVIÇOS EXECUTADOS'!$F235*100))</f>
        <v>0</v>
      </c>
      <c r="DV235" s="62">
        <f>IF('SERVIÇOS EXECUTADOS'!$F235=0,0,(COUNTIF('SERVIÇOS EXECUTADOS'!$I235:$DH235,DV$10)/'SERVIÇOS EXECUTADOS'!$F235*100))</f>
        <v>0</v>
      </c>
      <c r="DW235" s="62">
        <f>IF('SERVIÇOS EXECUTADOS'!$F235=0,0,(COUNTIF('SERVIÇOS EXECUTADOS'!$I235:$DH235,DW$10)/'SERVIÇOS EXECUTADOS'!$F235*100))</f>
        <v>0</v>
      </c>
      <c r="DX235" s="62">
        <f>IF('SERVIÇOS EXECUTADOS'!$F235=0,0,(COUNTIF('SERVIÇOS EXECUTADOS'!$I235:$DH235,DX$10)/'SERVIÇOS EXECUTADOS'!$F235*100))</f>
        <v>0</v>
      </c>
      <c r="DY235" s="62">
        <f>IF('SERVIÇOS EXECUTADOS'!$F235=0,0,(COUNTIF('SERVIÇOS EXECUTADOS'!$I235:$DH235,DY$10)/'SERVIÇOS EXECUTADOS'!$F235*100))</f>
        <v>0</v>
      </c>
      <c r="DZ235" s="62">
        <f>IF('SERVIÇOS EXECUTADOS'!$F235=0,0,(COUNTIF('SERVIÇOS EXECUTADOS'!$I235:$DH235,DZ$10)/'SERVIÇOS EXECUTADOS'!$F235*100))</f>
        <v>0</v>
      </c>
      <c r="EA235" s="62">
        <f>IF('SERVIÇOS EXECUTADOS'!$F235=0,0,(COUNTIF('SERVIÇOS EXECUTADOS'!$I235:$DH235,EA$10)/'SERVIÇOS EXECUTADOS'!$F235*100))</f>
        <v>0</v>
      </c>
      <c r="EB235" s="62">
        <f>IF('SERVIÇOS EXECUTADOS'!$F235=0,0,(COUNTIF('SERVIÇOS EXECUTADOS'!$I235:$DH235,EB$10)/'SERVIÇOS EXECUTADOS'!$F235*100))</f>
        <v>0</v>
      </c>
      <c r="EC235" s="62">
        <f>IF('SERVIÇOS EXECUTADOS'!$F235=0,0,(COUNTIF('SERVIÇOS EXECUTADOS'!$I235:$DH235,EC$10)/'SERVIÇOS EXECUTADOS'!$F235*100))</f>
        <v>0</v>
      </c>
      <c r="ED235" s="62">
        <f>IF('SERVIÇOS EXECUTADOS'!$F235=0,0,(COUNTIF('SERVIÇOS EXECUTADOS'!$I235:$DH235,ED$10)/'SERVIÇOS EXECUTADOS'!$F235*100))</f>
        <v>0</v>
      </c>
      <c r="EE235" s="62">
        <f>IF('SERVIÇOS EXECUTADOS'!$F235=0,0,(COUNTIF('SERVIÇOS EXECUTADOS'!$I235:$DH235,EE$10)/'SERVIÇOS EXECUTADOS'!$F235*100))</f>
        <v>0</v>
      </c>
      <c r="EF235" s="62">
        <f>IF('SERVIÇOS EXECUTADOS'!$F235=0,0,(COUNTIF('SERVIÇOS EXECUTADOS'!$I235:$DH235,EF$10)/'SERVIÇOS EXECUTADOS'!$F235*100))</f>
        <v>0</v>
      </c>
      <c r="EG235" s="62">
        <f>IF('SERVIÇOS EXECUTADOS'!$F235=0,0,(COUNTIF('SERVIÇOS EXECUTADOS'!$I235:$DH235,EG$10)/'SERVIÇOS EXECUTADOS'!$F235*100))</f>
        <v>0</v>
      </c>
      <c r="EH235" s="62">
        <f>IF('SERVIÇOS EXECUTADOS'!$F235=0,0,(COUNTIF('SERVIÇOS EXECUTADOS'!$I235:$DH235,EH$10)/'SERVIÇOS EXECUTADOS'!$F235*100))</f>
        <v>0</v>
      </c>
      <c r="EI235" s="62">
        <f>IF('SERVIÇOS EXECUTADOS'!$F235=0,0,(COUNTIF('SERVIÇOS EXECUTADOS'!$I235:$DH235,EI$10)/'SERVIÇOS EXECUTADOS'!$F235*100))</f>
        <v>0</v>
      </c>
      <c r="EJ235" s="62">
        <f>IF('SERVIÇOS EXECUTADOS'!$F235=0,0,(COUNTIF('SERVIÇOS EXECUTADOS'!$I235:$DH235,EJ$10)/'SERVIÇOS EXECUTADOS'!$F235*100))</f>
        <v>0</v>
      </c>
      <c r="EK235" s="62">
        <f>IF('SERVIÇOS EXECUTADOS'!$F235=0,0,(COUNTIF('SERVIÇOS EXECUTADOS'!$I235:$DH235,EK$10)/'SERVIÇOS EXECUTADOS'!$F235*100))</f>
        <v>0</v>
      </c>
      <c r="EL235" s="62">
        <f>IF('SERVIÇOS EXECUTADOS'!$F235=0,0,(COUNTIF('SERVIÇOS EXECUTADOS'!$I235:$DH235,EL$10)/'SERVIÇOS EXECUTADOS'!$F235*100))</f>
        <v>0</v>
      </c>
      <c r="EM235" s="62">
        <f>IF('SERVIÇOS EXECUTADOS'!$F235=0,0,(COUNTIF('SERVIÇOS EXECUTADOS'!$I235:$DH235,EM$10)/'SERVIÇOS EXECUTADOS'!$F235*100))</f>
        <v>0</v>
      </c>
      <c r="EN235" s="62">
        <f>IF('SERVIÇOS EXECUTADOS'!$F235=0,0,(COUNTIF('SERVIÇOS EXECUTADOS'!$I235:$DH235,EN$10)/'SERVIÇOS EXECUTADOS'!$F235*100))</f>
        <v>0</v>
      </c>
      <c r="EO235" s="62">
        <f>IF('SERVIÇOS EXECUTADOS'!$F235=0,0,(COUNTIF('SERVIÇOS EXECUTADOS'!$I235:$DH235,EO$10)/'SERVIÇOS EXECUTADOS'!$F235*100))</f>
        <v>0</v>
      </c>
      <c r="EP235" s="62">
        <f>IF('SERVIÇOS EXECUTADOS'!$F235=0,0,(COUNTIF('SERVIÇOS EXECUTADOS'!$I235:$DH235,EP$10)/'SERVIÇOS EXECUTADOS'!$F235*100))</f>
        <v>0</v>
      </c>
      <c r="EQ235" s="62">
        <f>IF('SERVIÇOS EXECUTADOS'!$F235=0,0,(COUNTIF('SERVIÇOS EXECUTADOS'!$I235:$DH235,EQ$10)/'SERVIÇOS EXECUTADOS'!$F235*100))</f>
        <v>0</v>
      </c>
      <c r="ER235" s="62">
        <f>IF('SERVIÇOS EXECUTADOS'!$F235=0,0,(COUNTIF('SERVIÇOS EXECUTADOS'!$I235:$DH235,ER$10)/'SERVIÇOS EXECUTADOS'!$F235*100))</f>
        <v>0</v>
      </c>
      <c r="ES235" s="62">
        <f>IF('SERVIÇOS EXECUTADOS'!$F235=0,0,(COUNTIF('SERVIÇOS EXECUTADOS'!$I235:$DH235,ES$10)/'SERVIÇOS EXECUTADOS'!$F235*100))</f>
        <v>0</v>
      </c>
      <c r="ET235" s="62">
        <f>IF('SERVIÇOS EXECUTADOS'!$F235=0,0,(COUNTIF('SERVIÇOS EXECUTADOS'!$I235:$DH235,ET$10)/'SERVIÇOS EXECUTADOS'!$F235*100))</f>
        <v>0</v>
      </c>
      <c r="EU235" s="62">
        <f>IF('SERVIÇOS EXECUTADOS'!$F235=0,0,(COUNTIF('SERVIÇOS EXECUTADOS'!$I235:$DH235,EU$10)/'SERVIÇOS EXECUTADOS'!$F235*100))</f>
        <v>0</v>
      </c>
      <c r="EV235" s="62">
        <f>IF('SERVIÇOS EXECUTADOS'!$F235=0,0,(COUNTIF('SERVIÇOS EXECUTADOS'!$I235:$DH235,EV$10)/'SERVIÇOS EXECUTADOS'!$F235*100))</f>
        <v>0</v>
      </c>
      <c r="EW235" s="62">
        <f>IF('SERVIÇOS EXECUTADOS'!$F235=0,0,(COUNTIF('SERVIÇOS EXECUTADOS'!$I235:$DH235,EW$10)/'SERVIÇOS EXECUTADOS'!$F235*100))</f>
        <v>0</v>
      </c>
    </row>
    <row r="236" spans="1:153" ht="12" customHeight="1" outlineLevel="2">
      <c r="A236" s="1"/>
      <c r="B236" s="197" t="s">
        <v>390</v>
      </c>
      <c r="C236" s="196" t="s">
        <v>391</v>
      </c>
      <c r="D236" s="486"/>
      <c r="E236" s="192">
        <f t="shared" si="84"/>
        <v>0</v>
      </c>
      <c r="F236" s="489"/>
      <c r="G236" s="271" t="s">
        <v>122</v>
      </c>
      <c r="H236" s="131">
        <f t="shared" si="87"/>
        <v>0</v>
      </c>
      <c r="I236" s="68"/>
      <c r="J236" s="68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  <c r="AX236" s="63"/>
      <c r="AY236" s="63"/>
      <c r="AZ236" s="63"/>
      <c r="BA236" s="63"/>
      <c r="BB236" s="63"/>
      <c r="BC236" s="63"/>
      <c r="BD236" s="63"/>
      <c r="BE236" s="63"/>
      <c r="BF236" s="63"/>
      <c r="BG236" s="63"/>
      <c r="BH236" s="63"/>
      <c r="BI236" s="63"/>
      <c r="BJ236" s="63"/>
      <c r="BK236" s="63"/>
      <c r="BL236" s="63"/>
      <c r="BM236" s="63"/>
      <c r="BN236" s="63"/>
      <c r="BO236" s="63"/>
      <c r="BP236" s="63"/>
      <c r="BQ236" s="63"/>
      <c r="BR236" s="63"/>
      <c r="BS236" s="63"/>
      <c r="BT236" s="63"/>
      <c r="BU236" s="63"/>
      <c r="BV236" s="63"/>
      <c r="BW236" s="63"/>
      <c r="BX236" s="63"/>
      <c r="BY236" s="63"/>
      <c r="BZ236" s="63"/>
      <c r="CA236" s="63"/>
      <c r="CB236" s="63"/>
      <c r="CC236" s="63"/>
      <c r="CD236" s="63"/>
      <c r="CE236" s="63"/>
      <c r="CF236" s="63"/>
      <c r="CG236" s="63"/>
      <c r="CH236" s="63"/>
      <c r="CI236" s="63"/>
      <c r="CJ236" s="63"/>
      <c r="CK236" s="63"/>
      <c r="CL236" s="63"/>
      <c r="CM236" s="63"/>
      <c r="CN236" s="63"/>
      <c r="CO236" s="63"/>
      <c r="CP236" s="63"/>
      <c r="CQ236" s="63"/>
      <c r="CR236" s="63"/>
      <c r="CS236" s="63"/>
      <c r="CT236" s="63"/>
      <c r="CU236" s="63"/>
      <c r="CV236" s="63"/>
      <c r="CW236" s="63"/>
      <c r="CX236" s="63"/>
      <c r="CY236" s="63"/>
      <c r="CZ236" s="63"/>
      <c r="DA236" s="63"/>
      <c r="DB236" s="63"/>
      <c r="DC236" s="63"/>
      <c r="DD236" s="63"/>
      <c r="DE236" s="63"/>
      <c r="DF236" s="63"/>
      <c r="DG236" s="63"/>
      <c r="DH236" s="63"/>
      <c r="DI236" s="60">
        <f t="shared" si="93"/>
        <v>0</v>
      </c>
      <c r="DJ236" s="61">
        <f t="shared" si="94"/>
        <v>0</v>
      </c>
      <c r="DK236" s="61">
        <f t="shared" si="95"/>
        <v>0</v>
      </c>
      <c r="DL236" s="62">
        <f t="shared" si="96"/>
        <v>0</v>
      </c>
      <c r="DM236" s="62">
        <f t="shared" si="86"/>
        <v>0</v>
      </c>
      <c r="DN236" s="64" t="str">
        <f t="shared" si="97"/>
        <v/>
      </c>
      <c r="DO236" s="252" t="b">
        <f t="shared" si="85"/>
        <v>0</v>
      </c>
      <c r="DP236" s="188"/>
      <c r="DS236" s="62">
        <f>IF('SERVIÇOS EXECUTADOS'!$F236=0,0,(COUNTIF('SERVIÇOS EXECUTADOS'!$I236:$DH236,DS$10)/'SERVIÇOS EXECUTADOS'!$F236*100))</f>
        <v>0</v>
      </c>
      <c r="DT236" s="62">
        <f>IF('SERVIÇOS EXECUTADOS'!$F236=0,0,(COUNTIF('SERVIÇOS EXECUTADOS'!$I236:$DH236,DT$10)/'SERVIÇOS EXECUTADOS'!$F236*100))</f>
        <v>0</v>
      </c>
      <c r="DU236" s="62">
        <f>IF('SERVIÇOS EXECUTADOS'!$F236=0,0,(COUNTIF('SERVIÇOS EXECUTADOS'!$I236:$DH236,DU$10)/'SERVIÇOS EXECUTADOS'!$F236*100))</f>
        <v>0</v>
      </c>
      <c r="DV236" s="62">
        <f>IF('SERVIÇOS EXECUTADOS'!$F236=0,0,(COUNTIF('SERVIÇOS EXECUTADOS'!$I236:$DH236,DV$10)/'SERVIÇOS EXECUTADOS'!$F236*100))</f>
        <v>0</v>
      </c>
      <c r="DW236" s="62">
        <f>IF('SERVIÇOS EXECUTADOS'!$F236=0,0,(COUNTIF('SERVIÇOS EXECUTADOS'!$I236:$DH236,DW$10)/'SERVIÇOS EXECUTADOS'!$F236*100))</f>
        <v>0</v>
      </c>
      <c r="DX236" s="62">
        <f>IF('SERVIÇOS EXECUTADOS'!$F236=0,0,(COUNTIF('SERVIÇOS EXECUTADOS'!$I236:$DH236,DX$10)/'SERVIÇOS EXECUTADOS'!$F236*100))</f>
        <v>0</v>
      </c>
      <c r="DY236" s="62">
        <f>IF('SERVIÇOS EXECUTADOS'!$F236=0,0,(COUNTIF('SERVIÇOS EXECUTADOS'!$I236:$DH236,DY$10)/'SERVIÇOS EXECUTADOS'!$F236*100))</f>
        <v>0</v>
      </c>
      <c r="DZ236" s="62">
        <f>IF('SERVIÇOS EXECUTADOS'!$F236=0,0,(COUNTIF('SERVIÇOS EXECUTADOS'!$I236:$DH236,DZ$10)/'SERVIÇOS EXECUTADOS'!$F236*100))</f>
        <v>0</v>
      </c>
      <c r="EA236" s="62">
        <f>IF('SERVIÇOS EXECUTADOS'!$F236=0,0,(COUNTIF('SERVIÇOS EXECUTADOS'!$I236:$DH236,EA$10)/'SERVIÇOS EXECUTADOS'!$F236*100))</f>
        <v>0</v>
      </c>
      <c r="EB236" s="62">
        <f>IF('SERVIÇOS EXECUTADOS'!$F236=0,0,(COUNTIF('SERVIÇOS EXECUTADOS'!$I236:$DH236,EB$10)/'SERVIÇOS EXECUTADOS'!$F236*100))</f>
        <v>0</v>
      </c>
      <c r="EC236" s="62">
        <f>IF('SERVIÇOS EXECUTADOS'!$F236=0,0,(COUNTIF('SERVIÇOS EXECUTADOS'!$I236:$DH236,EC$10)/'SERVIÇOS EXECUTADOS'!$F236*100))</f>
        <v>0</v>
      </c>
      <c r="ED236" s="62">
        <f>IF('SERVIÇOS EXECUTADOS'!$F236=0,0,(COUNTIF('SERVIÇOS EXECUTADOS'!$I236:$DH236,ED$10)/'SERVIÇOS EXECUTADOS'!$F236*100))</f>
        <v>0</v>
      </c>
      <c r="EE236" s="62">
        <f>IF('SERVIÇOS EXECUTADOS'!$F236=0,0,(COUNTIF('SERVIÇOS EXECUTADOS'!$I236:$DH236,EE$10)/'SERVIÇOS EXECUTADOS'!$F236*100))</f>
        <v>0</v>
      </c>
      <c r="EF236" s="62">
        <f>IF('SERVIÇOS EXECUTADOS'!$F236=0,0,(COUNTIF('SERVIÇOS EXECUTADOS'!$I236:$DH236,EF$10)/'SERVIÇOS EXECUTADOS'!$F236*100))</f>
        <v>0</v>
      </c>
      <c r="EG236" s="62">
        <f>IF('SERVIÇOS EXECUTADOS'!$F236=0,0,(COUNTIF('SERVIÇOS EXECUTADOS'!$I236:$DH236,EG$10)/'SERVIÇOS EXECUTADOS'!$F236*100))</f>
        <v>0</v>
      </c>
      <c r="EH236" s="62">
        <f>IF('SERVIÇOS EXECUTADOS'!$F236=0,0,(COUNTIF('SERVIÇOS EXECUTADOS'!$I236:$DH236,EH$10)/'SERVIÇOS EXECUTADOS'!$F236*100))</f>
        <v>0</v>
      </c>
      <c r="EI236" s="62">
        <f>IF('SERVIÇOS EXECUTADOS'!$F236=0,0,(COUNTIF('SERVIÇOS EXECUTADOS'!$I236:$DH236,EI$10)/'SERVIÇOS EXECUTADOS'!$F236*100))</f>
        <v>0</v>
      </c>
      <c r="EJ236" s="62">
        <f>IF('SERVIÇOS EXECUTADOS'!$F236=0,0,(COUNTIF('SERVIÇOS EXECUTADOS'!$I236:$DH236,EJ$10)/'SERVIÇOS EXECUTADOS'!$F236*100))</f>
        <v>0</v>
      </c>
      <c r="EK236" s="62">
        <f>IF('SERVIÇOS EXECUTADOS'!$F236=0,0,(COUNTIF('SERVIÇOS EXECUTADOS'!$I236:$DH236,EK$10)/'SERVIÇOS EXECUTADOS'!$F236*100))</f>
        <v>0</v>
      </c>
      <c r="EL236" s="62">
        <f>IF('SERVIÇOS EXECUTADOS'!$F236=0,0,(COUNTIF('SERVIÇOS EXECUTADOS'!$I236:$DH236,EL$10)/'SERVIÇOS EXECUTADOS'!$F236*100))</f>
        <v>0</v>
      </c>
      <c r="EM236" s="62">
        <f>IF('SERVIÇOS EXECUTADOS'!$F236=0,0,(COUNTIF('SERVIÇOS EXECUTADOS'!$I236:$DH236,EM$10)/'SERVIÇOS EXECUTADOS'!$F236*100))</f>
        <v>0</v>
      </c>
      <c r="EN236" s="62">
        <f>IF('SERVIÇOS EXECUTADOS'!$F236=0,0,(COUNTIF('SERVIÇOS EXECUTADOS'!$I236:$DH236,EN$10)/'SERVIÇOS EXECUTADOS'!$F236*100))</f>
        <v>0</v>
      </c>
      <c r="EO236" s="62">
        <f>IF('SERVIÇOS EXECUTADOS'!$F236=0,0,(COUNTIF('SERVIÇOS EXECUTADOS'!$I236:$DH236,EO$10)/'SERVIÇOS EXECUTADOS'!$F236*100))</f>
        <v>0</v>
      </c>
      <c r="EP236" s="62">
        <f>IF('SERVIÇOS EXECUTADOS'!$F236=0,0,(COUNTIF('SERVIÇOS EXECUTADOS'!$I236:$DH236,EP$10)/'SERVIÇOS EXECUTADOS'!$F236*100))</f>
        <v>0</v>
      </c>
      <c r="EQ236" s="62">
        <f>IF('SERVIÇOS EXECUTADOS'!$F236=0,0,(COUNTIF('SERVIÇOS EXECUTADOS'!$I236:$DH236,EQ$10)/'SERVIÇOS EXECUTADOS'!$F236*100))</f>
        <v>0</v>
      </c>
      <c r="ER236" s="62">
        <f>IF('SERVIÇOS EXECUTADOS'!$F236=0,0,(COUNTIF('SERVIÇOS EXECUTADOS'!$I236:$DH236,ER$10)/'SERVIÇOS EXECUTADOS'!$F236*100))</f>
        <v>0</v>
      </c>
      <c r="ES236" s="62">
        <f>IF('SERVIÇOS EXECUTADOS'!$F236=0,0,(COUNTIF('SERVIÇOS EXECUTADOS'!$I236:$DH236,ES$10)/'SERVIÇOS EXECUTADOS'!$F236*100))</f>
        <v>0</v>
      </c>
      <c r="ET236" s="62">
        <f>IF('SERVIÇOS EXECUTADOS'!$F236=0,0,(COUNTIF('SERVIÇOS EXECUTADOS'!$I236:$DH236,ET$10)/'SERVIÇOS EXECUTADOS'!$F236*100))</f>
        <v>0</v>
      </c>
      <c r="EU236" s="62">
        <f>IF('SERVIÇOS EXECUTADOS'!$F236=0,0,(COUNTIF('SERVIÇOS EXECUTADOS'!$I236:$DH236,EU$10)/'SERVIÇOS EXECUTADOS'!$F236*100))</f>
        <v>0</v>
      </c>
      <c r="EV236" s="62">
        <f>IF('SERVIÇOS EXECUTADOS'!$F236=0,0,(COUNTIF('SERVIÇOS EXECUTADOS'!$I236:$DH236,EV$10)/'SERVIÇOS EXECUTADOS'!$F236*100))</f>
        <v>0</v>
      </c>
      <c r="EW236" s="62">
        <f>IF('SERVIÇOS EXECUTADOS'!$F236=0,0,(COUNTIF('SERVIÇOS EXECUTADOS'!$I236:$DH236,EW$10)/'SERVIÇOS EXECUTADOS'!$F236*100))</f>
        <v>0</v>
      </c>
    </row>
    <row r="237" spans="1:153" ht="12" customHeight="1" outlineLevel="2">
      <c r="A237" s="1"/>
      <c r="B237" s="197" t="s">
        <v>392</v>
      </c>
      <c r="C237" s="196" t="s">
        <v>393</v>
      </c>
      <c r="D237" s="486"/>
      <c r="E237" s="192">
        <f t="shared" si="84"/>
        <v>0</v>
      </c>
      <c r="F237" s="489"/>
      <c r="G237" s="271" t="s">
        <v>122</v>
      </c>
      <c r="H237" s="131">
        <f t="shared" si="87"/>
        <v>0</v>
      </c>
      <c r="I237" s="68"/>
      <c r="J237" s="68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3"/>
      <c r="BH237" s="63"/>
      <c r="BI237" s="63"/>
      <c r="BJ237" s="63"/>
      <c r="BK237" s="63"/>
      <c r="BL237" s="63"/>
      <c r="BM237" s="63"/>
      <c r="BN237" s="63"/>
      <c r="BO237" s="63"/>
      <c r="BP237" s="63"/>
      <c r="BQ237" s="63"/>
      <c r="BR237" s="63"/>
      <c r="BS237" s="63"/>
      <c r="BT237" s="63"/>
      <c r="BU237" s="63"/>
      <c r="BV237" s="63"/>
      <c r="BW237" s="63"/>
      <c r="BX237" s="63"/>
      <c r="BY237" s="63"/>
      <c r="BZ237" s="63"/>
      <c r="CA237" s="63"/>
      <c r="CB237" s="63"/>
      <c r="CC237" s="63"/>
      <c r="CD237" s="63"/>
      <c r="CE237" s="63"/>
      <c r="CF237" s="63"/>
      <c r="CG237" s="63"/>
      <c r="CH237" s="63"/>
      <c r="CI237" s="63"/>
      <c r="CJ237" s="63"/>
      <c r="CK237" s="63"/>
      <c r="CL237" s="63"/>
      <c r="CM237" s="63"/>
      <c r="CN237" s="63"/>
      <c r="CO237" s="63"/>
      <c r="CP237" s="63"/>
      <c r="CQ237" s="63"/>
      <c r="CR237" s="63"/>
      <c r="CS237" s="63"/>
      <c r="CT237" s="63"/>
      <c r="CU237" s="63"/>
      <c r="CV237" s="63"/>
      <c r="CW237" s="63"/>
      <c r="CX237" s="63"/>
      <c r="CY237" s="63"/>
      <c r="CZ237" s="63"/>
      <c r="DA237" s="63"/>
      <c r="DB237" s="63"/>
      <c r="DC237" s="63"/>
      <c r="DD237" s="63"/>
      <c r="DE237" s="63"/>
      <c r="DF237" s="63"/>
      <c r="DG237" s="63"/>
      <c r="DH237" s="63"/>
      <c r="DI237" s="60">
        <f t="shared" si="93"/>
        <v>0</v>
      </c>
      <c r="DJ237" s="61">
        <f t="shared" si="94"/>
        <v>0</v>
      </c>
      <c r="DK237" s="61">
        <f t="shared" si="95"/>
        <v>0</v>
      </c>
      <c r="DL237" s="62">
        <f t="shared" si="96"/>
        <v>0</v>
      </c>
      <c r="DM237" s="62">
        <f t="shared" si="86"/>
        <v>0</v>
      </c>
      <c r="DN237" s="64" t="str">
        <f t="shared" si="97"/>
        <v/>
      </c>
      <c r="DO237" s="252" t="b">
        <f t="shared" si="85"/>
        <v>0</v>
      </c>
      <c r="DP237" s="188"/>
      <c r="DS237" s="62">
        <f>IF('SERVIÇOS EXECUTADOS'!$F237=0,0,(COUNTIF('SERVIÇOS EXECUTADOS'!$I237:$DH237,DS$10)/'SERVIÇOS EXECUTADOS'!$F237*100))</f>
        <v>0</v>
      </c>
      <c r="DT237" s="62">
        <f>IF('SERVIÇOS EXECUTADOS'!$F237=0,0,(COUNTIF('SERVIÇOS EXECUTADOS'!$I237:$DH237,DT$10)/'SERVIÇOS EXECUTADOS'!$F237*100))</f>
        <v>0</v>
      </c>
      <c r="DU237" s="62">
        <f>IF('SERVIÇOS EXECUTADOS'!$F237=0,0,(COUNTIF('SERVIÇOS EXECUTADOS'!$I237:$DH237,DU$10)/'SERVIÇOS EXECUTADOS'!$F237*100))</f>
        <v>0</v>
      </c>
      <c r="DV237" s="62">
        <f>IF('SERVIÇOS EXECUTADOS'!$F237=0,0,(COUNTIF('SERVIÇOS EXECUTADOS'!$I237:$DH237,DV$10)/'SERVIÇOS EXECUTADOS'!$F237*100))</f>
        <v>0</v>
      </c>
      <c r="DW237" s="62">
        <f>IF('SERVIÇOS EXECUTADOS'!$F237=0,0,(COUNTIF('SERVIÇOS EXECUTADOS'!$I237:$DH237,DW$10)/'SERVIÇOS EXECUTADOS'!$F237*100))</f>
        <v>0</v>
      </c>
      <c r="DX237" s="62">
        <f>IF('SERVIÇOS EXECUTADOS'!$F237=0,0,(COUNTIF('SERVIÇOS EXECUTADOS'!$I237:$DH237,DX$10)/'SERVIÇOS EXECUTADOS'!$F237*100))</f>
        <v>0</v>
      </c>
      <c r="DY237" s="62">
        <f>IF('SERVIÇOS EXECUTADOS'!$F237=0,0,(COUNTIF('SERVIÇOS EXECUTADOS'!$I237:$DH237,DY$10)/'SERVIÇOS EXECUTADOS'!$F237*100))</f>
        <v>0</v>
      </c>
      <c r="DZ237" s="62">
        <f>IF('SERVIÇOS EXECUTADOS'!$F237=0,0,(COUNTIF('SERVIÇOS EXECUTADOS'!$I237:$DH237,DZ$10)/'SERVIÇOS EXECUTADOS'!$F237*100))</f>
        <v>0</v>
      </c>
      <c r="EA237" s="62">
        <f>IF('SERVIÇOS EXECUTADOS'!$F237=0,0,(COUNTIF('SERVIÇOS EXECUTADOS'!$I237:$DH237,EA$10)/'SERVIÇOS EXECUTADOS'!$F237*100))</f>
        <v>0</v>
      </c>
      <c r="EB237" s="62">
        <f>IF('SERVIÇOS EXECUTADOS'!$F237=0,0,(COUNTIF('SERVIÇOS EXECUTADOS'!$I237:$DH237,EB$10)/'SERVIÇOS EXECUTADOS'!$F237*100))</f>
        <v>0</v>
      </c>
      <c r="EC237" s="62">
        <f>IF('SERVIÇOS EXECUTADOS'!$F237=0,0,(COUNTIF('SERVIÇOS EXECUTADOS'!$I237:$DH237,EC$10)/'SERVIÇOS EXECUTADOS'!$F237*100))</f>
        <v>0</v>
      </c>
      <c r="ED237" s="62">
        <f>IF('SERVIÇOS EXECUTADOS'!$F237=0,0,(COUNTIF('SERVIÇOS EXECUTADOS'!$I237:$DH237,ED$10)/'SERVIÇOS EXECUTADOS'!$F237*100))</f>
        <v>0</v>
      </c>
      <c r="EE237" s="62">
        <f>IF('SERVIÇOS EXECUTADOS'!$F237=0,0,(COUNTIF('SERVIÇOS EXECUTADOS'!$I237:$DH237,EE$10)/'SERVIÇOS EXECUTADOS'!$F237*100))</f>
        <v>0</v>
      </c>
      <c r="EF237" s="62">
        <f>IF('SERVIÇOS EXECUTADOS'!$F237=0,0,(COUNTIF('SERVIÇOS EXECUTADOS'!$I237:$DH237,EF$10)/'SERVIÇOS EXECUTADOS'!$F237*100))</f>
        <v>0</v>
      </c>
      <c r="EG237" s="62">
        <f>IF('SERVIÇOS EXECUTADOS'!$F237=0,0,(COUNTIF('SERVIÇOS EXECUTADOS'!$I237:$DH237,EG$10)/'SERVIÇOS EXECUTADOS'!$F237*100))</f>
        <v>0</v>
      </c>
      <c r="EH237" s="62">
        <f>IF('SERVIÇOS EXECUTADOS'!$F237=0,0,(COUNTIF('SERVIÇOS EXECUTADOS'!$I237:$DH237,EH$10)/'SERVIÇOS EXECUTADOS'!$F237*100))</f>
        <v>0</v>
      </c>
      <c r="EI237" s="62">
        <f>IF('SERVIÇOS EXECUTADOS'!$F237=0,0,(COUNTIF('SERVIÇOS EXECUTADOS'!$I237:$DH237,EI$10)/'SERVIÇOS EXECUTADOS'!$F237*100))</f>
        <v>0</v>
      </c>
      <c r="EJ237" s="62">
        <f>IF('SERVIÇOS EXECUTADOS'!$F237=0,0,(COUNTIF('SERVIÇOS EXECUTADOS'!$I237:$DH237,EJ$10)/'SERVIÇOS EXECUTADOS'!$F237*100))</f>
        <v>0</v>
      </c>
      <c r="EK237" s="62">
        <f>IF('SERVIÇOS EXECUTADOS'!$F237=0,0,(COUNTIF('SERVIÇOS EXECUTADOS'!$I237:$DH237,EK$10)/'SERVIÇOS EXECUTADOS'!$F237*100))</f>
        <v>0</v>
      </c>
      <c r="EL237" s="62">
        <f>IF('SERVIÇOS EXECUTADOS'!$F237=0,0,(COUNTIF('SERVIÇOS EXECUTADOS'!$I237:$DH237,EL$10)/'SERVIÇOS EXECUTADOS'!$F237*100))</f>
        <v>0</v>
      </c>
      <c r="EM237" s="62">
        <f>IF('SERVIÇOS EXECUTADOS'!$F237=0,0,(COUNTIF('SERVIÇOS EXECUTADOS'!$I237:$DH237,EM$10)/'SERVIÇOS EXECUTADOS'!$F237*100))</f>
        <v>0</v>
      </c>
      <c r="EN237" s="62">
        <f>IF('SERVIÇOS EXECUTADOS'!$F237=0,0,(COUNTIF('SERVIÇOS EXECUTADOS'!$I237:$DH237,EN$10)/'SERVIÇOS EXECUTADOS'!$F237*100))</f>
        <v>0</v>
      </c>
      <c r="EO237" s="62">
        <f>IF('SERVIÇOS EXECUTADOS'!$F237=0,0,(COUNTIF('SERVIÇOS EXECUTADOS'!$I237:$DH237,EO$10)/'SERVIÇOS EXECUTADOS'!$F237*100))</f>
        <v>0</v>
      </c>
      <c r="EP237" s="62">
        <f>IF('SERVIÇOS EXECUTADOS'!$F237=0,0,(COUNTIF('SERVIÇOS EXECUTADOS'!$I237:$DH237,EP$10)/'SERVIÇOS EXECUTADOS'!$F237*100))</f>
        <v>0</v>
      </c>
      <c r="EQ237" s="62">
        <f>IF('SERVIÇOS EXECUTADOS'!$F237=0,0,(COUNTIF('SERVIÇOS EXECUTADOS'!$I237:$DH237,EQ$10)/'SERVIÇOS EXECUTADOS'!$F237*100))</f>
        <v>0</v>
      </c>
      <c r="ER237" s="62">
        <f>IF('SERVIÇOS EXECUTADOS'!$F237=0,0,(COUNTIF('SERVIÇOS EXECUTADOS'!$I237:$DH237,ER$10)/'SERVIÇOS EXECUTADOS'!$F237*100))</f>
        <v>0</v>
      </c>
      <c r="ES237" s="62">
        <f>IF('SERVIÇOS EXECUTADOS'!$F237=0,0,(COUNTIF('SERVIÇOS EXECUTADOS'!$I237:$DH237,ES$10)/'SERVIÇOS EXECUTADOS'!$F237*100))</f>
        <v>0</v>
      </c>
      <c r="ET237" s="62">
        <f>IF('SERVIÇOS EXECUTADOS'!$F237=0,0,(COUNTIF('SERVIÇOS EXECUTADOS'!$I237:$DH237,ET$10)/'SERVIÇOS EXECUTADOS'!$F237*100))</f>
        <v>0</v>
      </c>
      <c r="EU237" s="62">
        <f>IF('SERVIÇOS EXECUTADOS'!$F237=0,0,(COUNTIF('SERVIÇOS EXECUTADOS'!$I237:$DH237,EU$10)/'SERVIÇOS EXECUTADOS'!$F237*100))</f>
        <v>0</v>
      </c>
      <c r="EV237" s="62">
        <f>IF('SERVIÇOS EXECUTADOS'!$F237=0,0,(COUNTIF('SERVIÇOS EXECUTADOS'!$I237:$DH237,EV$10)/'SERVIÇOS EXECUTADOS'!$F237*100))</f>
        <v>0</v>
      </c>
      <c r="EW237" s="62">
        <f>IF('SERVIÇOS EXECUTADOS'!$F237=0,0,(COUNTIF('SERVIÇOS EXECUTADOS'!$I237:$DH237,EW$10)/'SERVIÇOS EXECUTADOS'!$F237*100))</f>
        <v>0</v>
      </c>
    </row>
    <row r="238" spans="1:153" ht="12" customHeight="1" outlineLevel="2">
      <c r="A238" s="1"/>
      <c r="B238" s="197" t="s">
        <v>394</v>
      </c>
      <c r="C238" s="196"/>
      <c r="D238" s="486"/>
      <c r="E238" s="192">
        <f t="shared" si="84"/>
        <v>0</v>
      </c>
      <c r="F238" s="489"/>
      <c r="G238" s="271" t="s">
        <v>122</v>
      </c>
      <c r="H238" s="131">
        <f t="shared" si="87"/>
        <v>0</v>
      </c>
      <c r="I238" s="68"/>
      <c r="J238" s="68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  <c r="CA238" s="63"/>
      <c r="CB238" s="63"/>
      <c r="CC238" s="63"/>
      <c r="CD238" s="63"/>
      <c r="CE238" s="63"/>
      <c r="CF238" s="63"/>
      <c r="CG238" s="63"/>
      <c r="CH238" s="63"/>
      <c r="CI238" s="63"/>
      <c r="CJ238" s="63"/>
      <c r="CK238" s="63"/>
      <c r="CL238" s="63"/>
      <c r="CM238" s="63"/>
      <c r="CN238" s="63"/>
      <c r="CO238" s="63"/>
      <c r="CP238" s="63"/>
      <c r="CQ238" s="63"/>
      <c r="CR238" s="63"/>
      <c r="CS238" s="63"/>
      <c r="CT238" s="63"/>
      <c r="CU238" s="63"/>
      <c r="CV238" s="63"/>
      <c r="CW238" s="63"/>
      <c r="CX238" s="63"/>
      <c r="CY238" s="63"/>
      <c r="CZ238" s="63"/>
      <c r="DA238" s="63"/>
      <c r="DB238" s="63"/>
      <c r="DC238" s="63"/>
      <c r="DD238" s="63"/>
      <c r="DE238" s="63"/>
      <c r="DF238" s="63"/>
      <c r="DG238" s="63"/>
      <c r="DH238" s="63"/>
      <c r="DI238" s="60">
        <f t="shared" si="93"/>
        <v>0</v>
      </c>
      <c r="DJ238" s="61">
        <f t="shared" si="94"/>
        <v>0</v>
      </c>
      <c r="DK238" s="61">
        <f t="shared" si="95"/>
        <v>0</v>
      </c>
      <c r="DL238" s="62">
        <f t="shared" si="96"/>
        <v>0</v>
      </c>
      <c r="DM238" s="62">
        <f t="shared" si="86"/>
        <v>0</v>
      </c>
      <c r="DN238" s="64" t="str">
        <f t="shared" si="97"/>
        <v/>
      </c>
      <c r="DO238" s="252" t="b">
        <f t="shared" si="85"/>
        <v>0</v>
      </c>
      <c r="DP238" s="188"/>
      <c r="DS238" s="62">
        <f>IF('SERVIÇOS EXECUTADOS'!$F238=0,0,(COUNTIF('SERVIÇOS EXECUTADOS'!$I238:$DH238,DS$10)/'SERVIÇOS EXECUTADOS'!$F238*100))</f>
        <v>0</v>
      </c>
      <c r="DT238" s="62">
        <f>IF('SERVIÇOS EXECUTADOS'!$F238=0,0,(COUNTIF('SERVIÇOS EXECUTADOS'!$I238:$DH238,DT$10)/'SERVIÇOS EXECUTADOS'!$F238*100))</f>
        <v>0</v>
      </c>
      <c r="DU238" s="62">
        <f>IF('SERVIÇOS EXECUTADOS'!$F238=0,0,(COUNTIF('SERVIÇOS EXECUTADOS'!$I238:$DH238,DU$10)/'SERVIÇOS EXECUTADOS'!$F238*100))</f>
        <v>0</v>
      </c>
      <c r="DV238" s="62">
        <f>IF('SERVIÇOS EXECUTADOS'!$F238=0,0,(COUNTIF('SERVIÇOS EXECUTADOS'!$I238:$DH238,DV$10)/'SERVIÇOS EXECUTADOS'!$F238*100))</f>
        <v>0</v>
      </c>
      <c r="DW238" s="62">
        <f>IF('SERVIÇOS EXECUTADOS'!$F238=0,0,(COUNTIF('SERVIÇOS EXECUTADOS'!$I238:$DH238,DW$10)/'SERVIÇOS EXECUTADOS'!$F238*100))</f>
        <v>0</v>
      </c>
      <c r="DX238" s="62">
        <f>IF('SERVIÇOS EXECUTADOS'!$F238=0,0,(COUNTIF('SERVIÇOS EXECUTADOS'!$I238:$DH238,DX$10)/'SERVIÇOS EXECUTADOS'!$F238*100))</f>
        <v>0</v>
      </c>
      <c r="DY238" s="62">
        <f>IF('SERVIÇOS EXECUTADOS'!$F238=0,0,(COUNTIF('SERVIÇOS EXECUTADOS'!$I238:$DH238,DY$10)/'SERVIÇOS EXECUTADOS'!$F238*100))</f>
        <v>0</v>
      </c>
      <c r="DZ238" s="62">
        <f>IF('SERVIÇOS EXECUTADOS'!$F238=0,0,(COUNTIF('SERVIÇOS EXECUTADOS'!$I238:$DH238,DZ$10)/'SERVIÇOS EXECUTADOS'!$F238*100))</f>
        <v>0</v>
      </c>
      <c r="EA238" s="62">
        <f>IF('SERVIÇOS EXECUTADOS'!$F238=0,0,(COUNTIF('SERVIÇOS EXECUTADOS'!$I238:$DH238,EA$10)/'SERVIÇOS EXECUTADOS'!$F238*100))</f>
        <v>0</v>
      </c>
      <c r="EB238" s="62">
        <f>IF('SERVIÇOS EXECUTADOS'!$F238=0,0,(COUNTIF('SERVIÇOS EXECUTADOS'!$I238:$DH238,EB$10)/'SERVIÇOS EXECUTADOS'!$F238*100))</f>
        <v>0</v>
      </c>
      <c r="EC238" s="62">
        <f>IF('SERVIÇOS EXECUTADOS'!$F238=0,0,(COUNTIF('SERVIÇOS EXECUTADOS'!$I238:$DH238,EC$10)/'SERVIÇOS EXECUTADOS'!$F238*100))</f>
        <v>0</v>
      </c>
      <c r="ED238" s="62">
        <f>IF('SERVIÇOS EXECUTADOS'!$F238=0,0,(COUNTIF('SERVIÇOS EXECUTADOS'!$I238:$DH238,ED$10)/'SERVIÇOS EXECUTADOS'!$F238*100))</f>
        <v>0</v>
      </c>
      <c r="EE238" s="62">
        <f>IF('SERVIÇOS EXECUTADOS'!$F238=0,0,(COUNTIF('SERVIÇOS EXECUTADOS'!$I238:$DH238,EE$10)/'SERVIÇOS EXECUTADOS'!$F238*100))</f>
        <v>0</v>
      </c>
      <c r="EF238" s="62">
        <f>IF('SERVIÇOS EXECUTADOS'!$F238=0,0,(COUNTIF('SERVIÇOS EXECUTADOS'!$I238:$DH238,EF$10)/'SERVIÇOS EXECUTADOS'!$F238*100))</f>
        <v>0</v>
      </c>
      <c r="EG238" s="62">
        <f>IF('SERVIÇOS EXECUTADOS'!$F238=0,0,(COUNTIF('SERVIÇOS EXECUTADOS'!$I238:$DH238,EG$10)/'SERVIÇOS EXECUTADOS'!$F238*100))</f>
        <v>0</v>
      </c>
      <c r="EH238" s="62">
        <f>IF('SERVIÇOS EXECUTADOS'!$F238=0,0,(COUNTIF('SERVIÇOS EXECUTADOS'!$I238:$DH238,EH$10)/'SERVIÇOS EXECUTADOS'!$F238*100))</f>
        <v>0</v>
      </c>
      <c r="EI238" s="62">
        <f>IF('SERVIÇOS EXECUTADOS'!$F238=0,0,(COUNTIF('SERVIÇOS EXECUTADOS'!$I238:$DH238,EI$10)/'SERVIÇOS EXECUTADOS'!$F238*100))</f>
        <v>0</v>
      </c>
      <c r="EJ238" s="62">
        <f>IF('SERVIÇOS EXECUTADOS'!$F238=0,0,(COUNTIF('SERVIÇOS EXECUTADOS'!$I238:$DH238,EJ$10)/'SERVIÇOS EXECUTADOS'!$F238*100))</f>
        <v>0</v>
      </c>
      <c r="EK238" s="62">
        <f>IF('SERVIÇOS EXECUTADOS'!$F238=0,0,(COUNTIF('SERVIÇOS EXECUTADOS'!$I238:$DH238,EK$10)/'SERVIÇOS EXECUTADOS'!$F238*100))</f>
        <v>0</v>
      </c>
      <c r="EL238" s="62">
        <f>IF('SERVIÇOS EXECUTADOS'!$F238=0,0,(COUNTIF('SERVIÇOS EXECUTADOS'!$I238:$DH238,EL$10)/'SERVIÇOS EXECUTADOS'!$F238*100))</f>
        <v>0</v>
      </c>
      <c r="EM238" s="62">
        <f>IF('SERVIÇOS EXECUTADOS'!$F238=0,0,(COUNTIF('SERVIÇOS EXECUTADOS'!$I238:$DH238,EM$10)/'SERVIÇOS EXECUTADOS'!$F238*100))</f>
        <v>0</v>
      </c>
      <c r="EN238" s="62">
        <f>IF('SERVIÇOS EXECUTADOS'!$F238=0,0,(COUNTIF('SERVIÇOS EXECUTADOS'!$I238:$DH238,EN$10)/'SERVIÇOS EXECUTADOS'!$F238*100))</f>
        <v>0</v>
      </c>
      <c r="EO238" s="62">
        <f>IF('SERVIÇOS EXECUTADOS'!$F238=0,0,(COUNTIF('SERVIÇOS EXECUTADOS'!$I238:$DH238,EO$10)/'SERVIÇOS EXECUTADOS'!$F238*100))</f>
        <v>0</v>
      </c>
      <c r="EP238" s="62">
        <f>IF('SERVIÇOS EXECUTADOS'!$F238=0,0,(COUNTIF('SERVIÇOS EXECUTADOS'!$I238:$DH238,EP$10)/'SERVIÇOS EXECUTADOS'!$F238*100))</f>
        <v>0</v>
      </c>
      <c r="EQ238" s="62">
        <f>IF('SERVIÇOS EXECUTADOS'!$F238=0,0,(COUNTIF('SERVIÇOS EXECUTADOS'!$I238:$DH238,EQ$10)/'SERVIÇOS EXECUTADOS'!$F238*100))</f>
        <v>0</v>
      </c>
      <c r="ER238" s="62">
        <f>IF('SERVIÇOS EXECUTADOS'!$F238=0,0,(COUNTIF('SERVIÇOS EXECUTADOS'!$I238:$DH238,ER$10)/'SERVIÇOS EXECUTADOS'!$F238*100))</f>
        <v>0</v>
      </c>
      <c r="ES238" s="62">
        <f>IF('SERVIÇOS EXECUTADOS'!$F238=0,0,(COUNTIF('SERVIÇOS EXECUTADOS'!$I238:$DH238,ES$10)/'SERVIÇOS EXECUTADOS'!$F238*100))</f>
        <v>0</v>
      </c>
      <c r="ET238" s="62">
        <f>IF('SERVIÇOS EXECUTADOS'!$F238=0,0,(COUNTIF('SERVIÇOS EXECUTADOS'!$I238:$DH238,ET$10)/'SERVIÇOS EXECUTADOS'!$F238*100))</f>
        <v>0</v>
      </c>
      <c r="EU238" s="62">
        <f>IF('SERVIÇOS EXECUTADOS'!$F238=0,0,(COUNTIF('SERVIÇOS EXECUTADOS'!$I238:$DH238,EU$10)/'SERVIÇOS EXECUTADOS'!$F238*100))</f>
        <v>0</v>
      </c>
      <c r="EV238" s="62">
        <f>IF('SERVIÇOS EXECUTADOS'!$F238=0,0,(COUNTIF('SERVIÇOS EXECUTADOS'!$I238:$DH238,EV$10)/'SERVIÇOS EXECUTADOS'!$F238*100))</f>
        <v>0</v>
      </c>
      <c r="EW238" s="62">
        <f>IF('SERVIÇOS EXECUTADOS'!$F238=0,0,(COUNTIF('SERVIÇOS EXECUTADOS'!$I238:$DH238,EW$10)/'SERVIÇOS EXECUTADOS'!$F238*100))</f>
        <v>0</v>
      </c>
    </row>
    <row r="239" spans="1:153" ht="12" customHeight="1" outlineLevel="2">
      <c r="A239" s="1"/>
      <c r="B239" s="197" t="s">
        <v>395</v>
      </c>
      <c r="C239" s="196"/>
      <c r="D239" s="486"/>
      <c r="E239" s="192">
        <f t="shared" si="84"/>
        <v>0</v>
      </c>
      <c r="F239" s="489"/>
      <c r="G239" s="271" t="s">
        <v>122</v>
      </c>
      <c r="H239" s="131">
        <f t="shared" si="87"/>
        <v>0</v>
      </c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3"/>
      <c r="BH239" s="63"/>
      <c r="BI239" s="63"/>
      <c r="BJ239" s="63"/>
      <c r="BK239" s="63"/>
      <c r="BL239" s="63"/>
      <c r="BM239" s="63"/>
      <c r="BN239" s="63"/>
      <c r="BO239" s="63"/>
      <c r="BP239" s="63"/>
      <c r="BQ239" s="63"/>
      <c r="BR239" s="63"/>
      <c r="BS239" s="63"/>
      <c r="BT239" s="63"/>
      <c r="BU239" s="63"/>
      <c r="BV239" s="63"/>
      <c r="BW239" s="63"/>
      <c r="BX239" s="63"/>
      <c r="BY239" s="63"/>
      <c r="BZ239" s="63"/>
      <c r="CA239" s="63"/>
      <c r="CB239" s="63"/>
      <c r="CC239" s="63"/>
      <c r="CD239" s="63"/>
      <c r="CE239" s="63"/>
      <c r="CF239" s="63"/>
      <c r="CG239" s="63"/>
      <c r="CH239" s="63"/>
      <c r="CI239" s="63"/>
      <c r="CJ239" s="63"/>
      <c r="CK239" s="63"/>
      <c r="CL239" s="63"/>
      <c r="CM239" s="63"/>
      <c r="CN239" s="63"/>
      <c r="CO239" s="63"/>
      <c r="CP239" s="63"/>
      <c r="CQ239" s="63"/>
      <c r="CR239" s="63"/>
      <c r="CS239" s="63"/>
      <c r="CT239" s="63"/>
      <c r="CU239" s="63"/>
      <c r="CV239" s="63"/>
      <c r="CW239" s="63"/>
      <c r="CX239" s="63"/>
      <c r="CY239" s="63"/>
      <c r="CZ239" s="63"/>
      <c r="DA239" s="63"/>
      <c r="DB239" s="63"/>
      <c r="DC239" s="63"/>
      <c r="DD239" s="63"/>
      <c r="DE239" s="63"/>
      <c r="DF239" s="63"/>
      <c r="DG239" s="63"/>
      <c r="DH239" s="63"/>
      <c r="DI239" s="60">
        <f t="shared" si="93"/>
        <v>0</v>
      </c>
      <c r="DJ239" s="61">
        <f t="shared" si="94"/>
        <v>0</v>
      </c>
      <c r="DK239" s="61">
        <f t="shared" si="95"/>
        <v>0</v>
      </c>
      <c r="DL239" s="62">
        <f t="shared" si="96"/>
        <v>0</v>
      </c>
      <c r="DM239" s="62">
        <f t="shared" si="86"/>
        <v>0</v>
      </c>
      <c r="DN239" s="64" t="str">
        <f t="shared" si="97"/>
        <v/>
      </c>
      <c r="DO239" s="252" t="b">
        <f t="shared" si="85"/>
        <v>0</v>
      </c>
      <c r="DP239" s="188"/>
      <c r="DS239" s="62">
        <f>IF('SERVIÇOS EXECUTADOS'!$F239=0,0,(COUNTIF('SERVIÇOS EXECUTADOS'!$I239:$DH239,DS$10)/'SERVIÇOS EXECUTADOS'!$F239*100))</f>
        <v>0</v>
      </c>
      <c r="DT239" s="62">
        <f>IF('SERVIÇOS EXECUTADOS'!$F239=0,0,(COUNTIF('SERVIÇOS EXECUTADOS'!$I239:$DH239,DT$10)/'SERVIÇOS EXECUTADOS'!$F239*100))</f>
        <v>0</v>
      </c>
      <c r="DU239" s="62">
        <f>IF('SERVIÇOS EXECUTADOS'!$F239=0,0,(COUNTIF('SERVIÇOS EXECUTADOS'!$I239:$DH239,DU$10)/'SERVIÇOS EXECUTADOS'!$F239*100))</f>
        <v>0</v>
      </c>
      <c r="DV239" s="62">
        <f>IF('SERVIÇOS EXECUTADOS'!$F239=0,0,(COUNTIF('SERVIÇOS EXECUTADOS'!$I239:$DH239,DV$10)/'SERVIÇOS EXECUTADOS'!$F239*100))</f>
        <v>0</v>
      </c>
      <c r="DW239" s="62">
        <f>IF('SERVIÇOS EXECUTADOS'!$F239=0,0,(COUNTIF('SERVIÇOS EXECUTADOS'!$I239:$DH239,DW$10)/'SERVIÇOS EXECUTADOS'!$F239*100))</f>
        <v>0</v>
      </c>
      <c r="DX239" s="62">
        <f>IF('SERVIÇOS EXECUTADOS'!$F239=0,0,(COUNTIF('SERVIÇOS EXECUTADOS'!$I239:$DH239,DX$10)/'SERVIÇOS EXECUTADOS'!$F239*100))</f>
        <v>0</v>
      </c>
      <c r="DY239" s="62">
        <f>IF('SERVIÇOS EXECUTADOS'!$F239=0,0,(COUNTIF('SERVIÇOS EXECUTADOS'!$I239:$DH239,DY$10)/'SERVIÇOS EXECUTADOS'!$F239*100))</f>
        <v>0</v>
      </c>
      <c r="DZ239" s="62">
        <f>IF('SERVIÇOS EXECUTADOS'!$F239=0,0,(COUNTIF('SERVIÇOS EXECUTADOS'!$I239:$DH239,DZ$10)/'SERVIÇOS EXECUTADOS'!$F239*100))</f>
        <v>0</v>
      </c>
      <c r="EA239" s="62">
        <f>IF('SERVIÇOS EXECUTADOS'!$F239=0,0,(COUNTIF('SERVIÇOS EXECUTADOS'!$I239:$DH239,EA$10)/'SERVIÇOS EXECUTADOS'!$F239*100))</f>
        <v>0</v>
      </c>
      <c r="EB239" s="62">
        <f>IF('SERVIÇOS EXECUTADOS'!$F239=0,0,(COUNTIF('SERVIÇOS EXECUTADOS'!$I239:$DH239,EB$10)/'SERVIÇOS EXECUTADOS'!$F239*100))</f>
        <v>0</v>
      </c>
      <c r="EC239" s="62">
        <f>IF('SERVIÇOS EXECUTADOS'!$F239=0,0,(COUNTIF('SERVIÇOS EXECUTADOS'!$I239:$DH239,EC$10)/'SERVIÇOS EXECUTADOS'!$F239*100))</f>
        <v>0</v>
      </c>
      <c r="ED239" s="62">
        <f>IF('SERVIÇOS EXECUTADOS'!$F239=0,0,(COUNTIF('SERVIÇOS EXECUTADOS'!$I239:$DH239,ED$10)/'SERVIÇOS EXECUTADOS'!$F239*100))</f>
        <v>0</v>
      </c>
      <c r="EE239" s="62">
        <f>IF('SERVIÇOS EXECUTADOS'!$F239=0,0,(COUNTIF('SERVIÇOS EXECUTADOS'!$I239:$DH239,EE$10)/'SERVIÇOS EXECUTADOS'!$F239*100))</f>
        <v>0</v>
      </c>
      <c r="EF239" s="62">
        <f>IF('SERVIÇOS EXECUTADOS'!$F239=0,0,(COUNTIF('SERVIÇOS EXECUTADOS'!$I239:$DH239,EF$10)/'SERVIÇOS EXECUTADOS'!$F239*100))</f>
        <v>0</v>
      </c>
      <c r="EG239" s="62">
        <f>IF('SERVIÇOS EXECUTADOS'!$F239=0,0,(COUNTIF('SERVIÇOS EXECUTADOS'!$I239:$DH239,EG$10)/'SERVIÇOS EXECUTADOS'!$F239*100))</f>
        <v>0</v>
      </c>
      <c r="EH239" s="62">
        <f>IF('SERVIÇOS EXECUTADOS'!$F239=0,0,(COUNTIF('SERVIÇOS EXECUTADOS'!$I239:$DH239,EH$10)/'SERVIÇOS EXECUTADOS'!$F239*100))</f>
        <v>0</v>
      </c>
      <c r="EI239" s="62">
        <f>IF('SERVIÇOS EXECUTADOS'!$F239=0,0,(COUNTIF('SERVIÇOS EXECUTADOS'!$I239:$DH239,EI$10)/'SERVIÇOS EXECUTADOS'!$F239*100))</f>
        <v>0</v>
      </c>
      <c r="EJ239" s="62">
        <f>IF('SERVIÇOS EXECUTADOS'!$F239=0,0,(COUNTIF('SERVIÇOS EXECUTADOS'!$I239:$DH239,EJ$10)/'SERVIÇOS EXECUTADOS'!$F239*100))</f>
        <v>0</v>
      </c>
      <c r="EK239" s="62">
        <f>IF('SERVIÇOS EXECUTADOS'!$F239=0,0,(COUNTIF('SERVIÇOS EXECUTADOS'!$I239:$DH239,EK$10)/'SERVIÇOS EXECUTADOS'!$F239*100))</f>
        <v>0</v>
      </c>
      <c r="EL239" s="62">
        <f>IF('SERVIÇOS EXECUTADOS'!$F239=0,0,(COUNTIF('SERVIÇOS EXECUTADOS'!$I239:$DH239,EL$10)/'SERVIÇOS EXECUTADOS'!$F239*100))</f>
        <v>0</v>
      </c>
      <c r="EM239" s="62">
        <f>IF('SERVIÇOS EXECUTADOS'!$F239=0,0,(COUNTIF('SERVIÇOS EXECUTADOS'!$I239:$DH239,EM$10)/'SERVIÇOS EXECUTADOS'!$F239*100))</f>
        <v>0</v>
      </c>
      <c r="EN239" s="62">
        <f>IF('SERVIÇOS EXECUTADOS'!$F239=0,0,(COUNTIF('SERVIÇOS EXECUTADOS'!$I239:$DH239,EN$10)/'SERVIÇOS EXECUTADOS'!$F239*100))</f>
        <v>0</v>
      </c>
      <c r="EO239" s="62">
        <f>IF('SERVIÇOS EXECUTADOS'!$F239=0,0,(COUNTIF('SERVIÇOS EXECUTADOS'!$I239:$DH239,EO$10)/'SERVIÇOS EXECUTADOS'!$F239*100))</f>
        <v>0</v>
      </c>
      <c r="EP239" s="62">
        <f>IF('SERVIÇOS EXECUTADOS'!$F239=0,0,(COUNTIF('SERVIÇOS EXECUTADOS'!$I239:$DH239,EP$10)/'SERVIÇOS EXECUTADOS'!$F239*100))</f>
        <v>0</v>
      </c>
      <c r="EQ239" s="62">
        <f>IF('SERVIÇOS EXECUTADOS'!$F239=0,0,(COUNTIF('SERVIÇOS EXECUTADOS'!$I239:$DH239,EQ$10)/'SERVIÇOS EXECUTADOS'!$F239*100))</f>
        <v>0</v>
      </c>
      <c r="ER239" s="62">
        <f>IF('SERVIÇOS EXECUTADOS'!$F239=0,0,(COUNTIF('SERVIÇOS EXECUTADOS'!$I239:$DH239,ER$10)/'SERVIÇOS EXECUTADOS'!$F239*100))</f>
        <v>0</v>
      </c>
      <c r="ES239" s="62">
        <f>IF('SERVIÇOS EXECUTADOS'!$F239=0,0,(COUNTIF('SERVIÇOS EXECUTADOS'!$I239:$DH239,ES$10)/'SERVIÇOS EXECUTADOS'!$F239*100))</f>
        <v>0</v>
      </c>
      <c r="ET239" s="62">
        <f>IF('SERVIÇOS EXECUTADOS'!$F239=0,0,(COUNTIF('SERVIÇOS EXECUTADOS'!$I239:$DH239,ET$10)/'SERVIÇOS EXECUTADOS'!$F239*100))</f>
        <v>0</v>
      </c>
      <c r="EU239" s="62">
        <f>IF('SERVIÇOS EXECUTADOS'!$F239=0,0,(COUNTIF('SERVIÇOS EXECUTADOS'!$I239:$DH239,EU$10)/'SERVIÇOS EXECUTADOS'!$F239*100))</f>
        <v>0</v>
      </c>
      <c r="EV239" s="62">
        <f>IF('SERVIÇOS EXECUTADOS'!$F239=0,0,(COUNTIF('SERVIÇOS EXECUTADOS'!$I239:$DH239,EV$10)/'SERVIÇOS EXECUTADOS'!$F239*100))</f>
        <v>0</v>
      </c>
      <c r="EW239" s="62">
        <f>IF('SERVIÇOS EXECUTADOS'!$F239=0,0,(COUNTIF('SERVIÇOS EXECUTADOS'!$I239:$DH239,EW$10)/'SERVIÇOS EXECUTADOS'!$F239*100))</f>
        <v>0</v>
      </c>
    </row>
    <row r="240" spans="1:153" ht="12" customHeight="1" outlineLevel="2">
      <c r="A240" s="1"/>
      <c r="B240" s="197" t="s">
        <v>396</v>
      </c>
      <c r="C240" s="196" t="s">
        <v>397</v>
      </c>
      <c r="D240" s="486"/>
      <c r="E240" s="192">
        <f t="shared" si="84"/>
        <v>0</v>
      </c>
      <c r="F240" s="489"/>
      <c r="G240" s="271" t="s">
        <v>122</v>
      </c>
      <c r="H240" s="131">
        <f t="shared" si="87"/>
        <v>0</v>
      </c>
      <c r="I240" s="68"/>
      <c r="J240" s="68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  <c r="AX240" s="63"/>
      <c r="AY240" s="63"/>
      <c r="AZ240" s="63"/>
      <c r="BA240" s="63"/>
      <c r="BB240" s="63"/>
      <c r="BC240" s="63"/>
      <c r="BD240" s="63"/>
      <c r="BE240" s="63"/>
      <c r="BF240" s="63"/>
      <c r="BG240" s="63"/>
      <c r="BH240" s="63"/>
      <c r="BI240" s="63"/>
      <c r="BJ240" s="63"/>
      <c r="BK240" s="63"/>
      <c r="BL240" s="63"/>
      <c r="BM240" s="63"/>
      <c r="BN240" s="63"/>
      <c r="BO240" s="63"/>
      <c r="BP240" s="63"/>
      <c r="BQ240" s="63"/>
      <c r="BR240" s="63"/>
      <c r="BS240" s="63"/>
      <c r="BT240" s="63"/>
      <c r="BU240" s="63"/>
      <c r="BV240" s="63"/>
      <c r="BW240" s="63"/>
      <c r="BX240" s="63"/>
      <c r="BY240" s="63"/>
      <c r="BZ240" s="63"/>
      <c r="CA240" s="63"/>
      <c r="CB240" s="63"/>
      <c r="CC240" s="63"/>
      <c r="CD240" s="63"/>
      <c r="CE240" s="63"/>
      <c r="CF240" s="63"/>
      <c r="CG240" s="63"/>
      <c r="CH240" s="63"/>
      <c r="CI240" s="63"/>
      <c r="CJ240" s="63"/>
      <c r="CK240" s="63"/>
      <c r="CL240" s="63"/>
      <c r="CM240" s="63"/>
      <c r="CN240" s="63"/>
      <c r="CO240" s="63"/>
      <c r="CP240" s="63"/>
      <c r="CQ240" s="63"/>
      <c r="CR240" s="63"/>
      <c r="CS240" s="63"/>
      <c r="CT240" s="63"/>
      <c r="CU240" s="63"/>
      <c r="CV240" s="63"/>
      <c r="CW240" s="63"/>
      <c r="CX240" s="63"/>
      <c r="CY240" s="63"/>
      <c r="CZ240" s="63"/>
      <c r="DA240" s="63"/>
      <c r="DB240" s="63"/>
      <c r="DC240" s="63"/>
      <c r="DD240" s="63"/>
      <c r="DE240" s="63"/>
      <c r="DF240" s="63"/>
      <c r="DG240" s="63"/>
      <c r="DH240" s="63"/>
      <c r="DI240" s="60">
        <f t="shared" si="93"/>
        <v>0</v>
      </c>
      <c r="DJ240" s="61">
        <f t="shared" si="94"/>
        <v>0</v>
      </c>
      <c r="DK240" s="61">
        <f t="shared" si="95"/>
        <v>0</v>
      </c>
      <c r="DL240" s="62">
        <f t="shared" si="96"/>
        <v>0</v>
      </c>
      <c r="DM240" s="62">
        <f t="shared" si="86"/>
        <v>0</v>
      </c>
      <c r="DN240" s="64" t="str">
        <f t="shared" si="97"/>
        <v/>
      </c>
      <c r="DO240" s="252" t="b">
        <f t="shared" si="85"/>
        <v>0</v>
      </c>
      <c r="DP240" s="188"/>
      <c r="DS240" s="62">
        <f>IF('SERVIÇOS EXECUTADOS'!$F240=0,0,(COUNTIF('SERVIÇOS EXECUTADOS'!$I240:$DH240,DS$10)/'SERVIÇOS EXECUTADOS'!$F240*100))</f>
        <v>0</v>
      </c>
      <c r="DT240" s="62">
        <f>IF('SERVIÇOS EXECUTADOS'!$F240=0,0,(COUNTIF('SERVIÇOS EXECUTADOS'!$I240:$DH240,DT$10)/'SERVIÇOS EXECUTADOS'!$F240*100))</f>
        <v>0</v>
      </c>
      <c r="DU240" s="62">
        <f>IF('SERVIÇOS EXECUTADOS'!$F240=0,0,(COUNTIF('SERVIÇOS EXECUTADOS'!$I240:$DH240,DU$10)/'SERVIÇOS EXECUTADOS'!$F240*100))</f>
        <v>0</v>
      </c>
      <c r="DV240" s="62">
        <f>IF('SERVIÇOS EXECUTADOS'!$F240=0,0,(COUNTIF('SERVIÇOS EXECUTADOS'!$I240:$DH240,DV$10)/'SERVIÇOS EXECUTADOS'!$F240*100))</f>
        <v>0</v>
      </c>
      <c r="DW240" s="62">
        <f>IF('SERVIÇOS EXECUTADOS'!$F240=0,0,(COUNTIF('SERVIÇOS EXECUTADOS'!$I240:$DH240,DW$10)/'SERVIÇOS EXECUTADOS'!$F240*100))</f>
        <v>0</v>
      </c>
      <c r="DX240" s="62">
        <f>IF('SERVIÇOS EXECUTADOS'!$F240=0,0,(COUNTIF('SERVIÇOS EXECUTADOS'!$I240:$DH240,DX$10)/'SERVIÇOS EXECUTADOS'!$F240*100))</f>
        <v>0</v>
      </c>
      <c r="DY240" s="62">
        <f>IF('SERVIÇOS EXECUTADOS'!$F240=0,0,(COUNTIF('SERVIÇOS EXECUTADOS'!$I240:$DH240,DY$10)/'SERVIÇOS EXECUTADOS'!$F240*100))</f>
        <v>0</v>
      </c>
      <c r="DZ240" s="62">
        <f>IF('SERVIÇOS EXECUTADOS'!$F240=0,0,(COUNTIF('SERVIÇOS EXECUTADOS'!$I240:$DH240,DZ$10)/'SERVIÇOS EXECUTADOS'!$F240*100))</f>
        <v>0</v>
      </c>
      <c r="EA240" s="62">
        <f>IF('SERVIÇOS EXECUTADOS'!$F240=0,0,(COUNTIF('SERVIÇOS EXECUTADOS'!$I240:$DH240,EA$10)/'SERVIÇOS EXECUTADOS'!$F240*100))</f>
        <v>0</v>
      </c>
      <c r="EB240" s="62">
        <f>IF('SERVIÇOS EXECUTADOS'!$F240=0,0,(COUNTIF('SERVIÇOS EXECUTADOS'!$I240:$DH240,EB$10)/'SERVIÇOS EXECUTADOS'!$F240*100))</f>
        <v>0</v>
      </c>
      <c r="EC240" s="62">
        <f>IF('SERVIÇOS EXECUTADOS'!$F240=0,0,(COUNTIF('SERVIÇOS EXECUTADOS'!$I240:$DH240,EC$10)/'SERVIÇOS EXECUTADOS'!$F240*100))</f>
        <v>0</v>
      </c>
      <c r="ED240" s="62">
        <f>IF('SERVIÇOS EXECUTADOS'!$F240=0,0,(COUNTIF('SERVIÇOS EXECUTADOS'!$I240:$DH240,ED$10)/'SERVIÇOS EXECUTADOS'!$F240*100))</f>
        <v>0</v>
      </c>
      <c r="EE240" s="62">
        <f>IF('SERVIÇOS EXECUTADOS'!$F240=0,0,(COUNTIF('SERVIÇOS EXECUTADOS'!$I240:$DH240,EE$10)/'SERVIÇOS EXECUTADOS'!$F240*100))</f>
        <v>0</v>
      </c>
      <c r="EF240" s="62">
        <f>IF('SERVIÇOS EXECUTADOS'!$F240=0,0,(COUNTIF('SERVIÇOS EXECUTADOS'!$I240:$DH240,EF$10)/'SERVIÇOS EXECUTADOS'!$F240*100))</f>
        <v>0</v>
      </c>
      <c r="EG240" s="62">
        <f>IF('SERVIÇOS EXECUTADOS'!$F240=0,0,(COUNTIF('SERVIÇOS EXECUTADOS'!$I240:$DH240,EG$10)/'SERVIÇOS EXECUTADOS'!$F240*100))</f>
        <v>0</v>
      </c>
      <c r="EH240" s="62">
        <f>IF('SERVIÇOS EXECUTADOS'!$F240=0,0,(COUNTIF('SERVIÇOS EXECUTADOS'!$I240:$DH240,EH$10)/'SERVIÇOS EXECUTADOS'!$F240*100))</f>
        <v>0</v>
      </c>
      <c r="EI240" s="62">
        <f>IF('SERVIÇOS EXECUTADOS'!$F240=0,0,(COUNTIF('SERVIÇOS EXECUTADOS'!$I240:$DH240,EI$10)/'SERVIÇOS EXECUTADOS'!$F240*100))</f>
        <v>0</v>
      </c>
      <c r="EJ240" s="62">
        <f>IF('SERVIÇOS EXECUTADOS'!$F240=0,0,(COUNTIF('SERVIÇOS EXECUTADOS'!$I240:$DH240,EJ$10)/'SERVIÇOS EXECUTADOS'!$F240*100))</f>
        <v>0</v>
      </c>
      <c r="EK240" s="62">
        <f>IF('SERVIÇOS EXECUTADOS'!$F240=0,0,(COUNTIF('SERVIÇOS EXECUTADOS'!$I240:$DH240,EK$10)/'SERVIÇOS EXECUTADOS'!$F240*100))</f>
        <v>0</v>
      </c>
      <c r="EL240" s="62">
        <f>IF('SERVIÇOS EXECUTADOS'!$F240=0,0,(COUNTIF('SERVIÇOS EXECUTADOS'!$I240:$DH240,EL$10)/'SERVIÇOS EXECUTADOS'!$F240*100))</f>
        <v>0</v>
      </c>
      <c r="EM240" s="62">
        <f>IF('SERVIÇOS EXECUTADOS'!$F240=0,0,(COUNTIF('SERVIÇOS EXECUTADOS'!$I240:$DH240,EM$10)/'SERVIÇOS EXECUTADOS'!$F240*100))</f>
        <v>0</v>
      </c>
      <c r="EN240" s="62">
        <f>IF('SERVIÇOS EXECUTADOS'!$F240=0,0,(COUNTIF('SERVIÇOS EXECUTADOS'!$I240:$DH240,EN$10)/'SERVIÇOS EXECUTADOS'!$F240*100))</f>
        <v>0</v>
      </c>
      <c r="EO240" s="62">
        <f>IF('SERVIÇOS EXECUTADOS'!$F240=0,0,(COUNTIF('SERVIÇOS EXECUTADOS'!$I240:$DH240,EO$10)/'SERVIÇOS EXECUTADOS'!$F240*100))</f>
        <v>0</v>
      </c>
      <c r="EP240" s="62">
        <f>IF('SERVIÇOS EXECUTADOS'!$F240=0,0,(COUNTIF('SERVIÇOS EXECUTADOS'!$I240:$DH240,EP$10)/'SERVIÇOS EXECUTADOS'!$F240*100))</f>
        <v>0</v>
      </c>
      <c r="EQ240" s="62">
        <f>IF('SERVIÇOS EXECUTADOS'!$F240=0,0,(COUNTIF('SERVIÇOS EXECUTADOS'!$I240:$DH240,EQ$10)/'SERVIÇOS EXECUTADOS'!$F240*100))</f>
        <v>0</v>
      </c>
      <c r="ER240" s="62">
        <f>IF('SERVIÇOS EXECUTADOS'!$F240=0,0,(COUNTIF('SERVIÇOS EXECUTADOS'!$I240:$DH240,ER$10)/'SERVIÇOS EXECUTADOS'!$F240*100))</f>
        <v>0</v>
      </c>
      <c r="ES240" s="62">
        <f>IF('SERVIÇOS EXECUTADOS'!$F240=0,0,(COUNTIF('SERVIÇOS EXECUTADOS'!$I240:$DH240,ES$10)/'SERVIÇOS EXECUTADOS'!$F240*100))</f>
        <v>0</v>
      </c>
      <c r="ET240" s="62">
        <f>IF('SERVIÇOS EXECUTADOS'!$F240=0,0,(COUNTIF('SERVIÇOS EXECUTADOS'!$I240:$DH240,ET$10)/'SERVIÇOS EXECUTADOS'!$F240*100))</f>
        <v>0</v>
      </c>
      <c r="EU240" s="62">
        <f>IF('SERVIÇOS EXECUTADOS'!$F240=0,0,(COUNTIF('SERVIÇOS EXECUTADOS'!$I240:$DH240,EU$10)/'SERVIÇOS EXECUTADOS'!$F240*100))</f>
        <v>0</v>
      </c>
      <c r="EV240" s="62">
        <f>IF('SERVIÇOS EXECUTADOS'!$F240=0,0,(COUNTIF('SERVIÇOS EXECUTADOS'!$I240:$DH240,EV$10)/'SERVIÇOS EXECUTADOS'!$F240*100))</f>
        <v>0</v>
      </c>
      <c r="EW240" s="62">
        <f>IF('SERVIÇOS EXECUTADOS'!$F240=0,0,(COUNTIF('SERVIÇOS EXECUTADOS'!$I240:$DH240,EW$10)/'SERVIÇOS EXECUTADOS'!$F240*100))</f>
        <v>0</v>
      </c>
    </row>
    <row r="241" spans="1:153" ht="12" customHeight="1" outlineLevel="2">
      <c r="A241" s="1"/>
      <c r="B241" s="197" t="s">
        <v>398</v>
      </c>
      <c r="C241" s="196" t="s">
        <v>391</v>
      </c>
      <c r="D241" s="486"/>
      <c r="E241" s="192">
        <f t="shared" si="84"/>
        <v>0</v>
      </c>
      <c r="F241" s="489"/>
      <c r="G241" s="271" t="s">
        <v>122</v>
      </c>
      <c r="H241" s="131">
        <f t="shared" si="87"/>
        <v>0</v>
      </c>
      <c r="I241" s="68"/>
      <c r="J241" s="68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3"/>
      <c r="BH241" s="63"/>
      <c r="BI241" s="63"/>
      <c r="BJ241" s="63"/>
      <c r="BK241" s="63"/>
      <c r="BL241" s="63"/>
      <c r="BM241" s="63"/>
      <c r="BN241" s="63"/>
      <c r="BO241" s="63"/>
      <c r="BP241" s="63"/>
      <c r="BQ241" s="63"/>
      <c r="BR241" s="63"/>
      <c r="BS241" s="63"/>
      <c r="BT241" s="63"/>
      <c r="BU241" s="63"/>
      <c r="BV241" s="63"/>
      <c r="BW241" s="63"/>
      <c r="BX241" s="63"/>
      <c r="BY241" s="63"/>
      <c r="BZ241" s="63"/>
      <c r="CA241" s="63"/>
      <c r="CB241" s="63"/>
      <c r="CC241" s="63"/>
      <c r="CD241" s="63"/>
      <c r="CE241" s="63"/>
      <c r="CF241" s="63"/>
      <c r="CG241" s="63"/>
      <c r="CH241" s="63"/>
      <c r="CI241" s="63"/>
      <c r="CJ241" s="63"/>
      <c r="CK241" s="63"/>
      <c r="CL241" s="63"/>
      <c r="CM241" s="63"/>
      <c r="CN241" s="63"/>
      <c r="CO241" s="63"/>
      <c r="CP241" s="63"/>
      <c r="CQ241" s="63"/>
      <c r="CR241" s="63"/>
      <c r="CS241" s="63"/>
      <c r="CT241" s="63"/>
      <c r="CU241" s="63"/>
      <c r="CV241" s="63"/>
      <c r="CW241" s="63"/>
      <c r="CX241" s="63"/>
      <c r="CY241" s="63"/>
      <c r="CZ241" s="63"/>
      <c r="DA241" s="63"/>
      <c r="DB241" s="63"/>
      <c r="DC241" s="63"/>
      <c r="DD241" s="63"/>
      <c r="DE241" s="63"/>
      <c r="DF241" s="63"/>
      <c r="DG241" s="63"/>
      <c r="DH241" s="63"/>
      <c r="DI241" s="60">
        <f t="shared" si="93"/>
        <v>0</v>
      </c>
      <c r="DJ241" s="61">
        <f t="shared" si="94"/>
        <v>0</v>
      </c>
      <c r="DK241" s="61">
        <f t="shared" si="95"/>
        <v>0</v>
      </c>
      <c r="DL241" s="62">
        <f t="shared" si="96"/>
        <v>0</v>
      </c>
      <c r="DM241" s="62">
        <f t="shared" si="86"/>
        <v>0</v>
      </c>
      <c r="DN241" s="64" t="str">
        <f t="shared" si="97"/>
        <v/>
      </c>
      <c r="DO241" s="252" t="b">
        <f t="shared" si="85"/>
        <v>0</v>
      </c>
      <c r="DP241" s="188"/>
      <c r="DS241" s="62">
        <f>IF('SERVIÇOS EXECUTADOS'!$F241=0,0,(COUNTIF('SERVIÇOS EXECUTADOS'!$I241:$DH241,DS$10)/'SERVIÇOS EXECUTADOS'!$F241*100))</f>
        <v>0</v>
      </c>
      <c r="DT241" s="62">
        <f>IF('SERVIÇOS EXECUTADOS'!$F241=0,0,(COUNTIF('SERVIÇOS EXECUTADOS'!$I241:$DH241,DT$10)/'SERVIÇOS EXECUTADOS'!$F241*100))</f>
        <v>0</v>
      </c>
      <c r="DU241" s="62">
        <f>IF('SERVIÇOS EXECUTADOS'!$F241=0,0,(COUNTIF('SERVIÇOS EXECUTADOS'!$I241:$DH241,DU$10)/'SERVIÇOS EXECUTADOS'!$F241*100))</f>
        <v>0</v>
      </c>
      <c r="DV241" s="62">
        <f>IF('SERVIÇOS EXECUTADOS'!$F241=0,0,(COUNTIF('SERVIÇOS EXECUTADOS'!$I241:$DH241,DV$10)/'SERVIÇOS EXECUTADOS'!$F241*100))</f>
        <v>0</v>
      </c>
      <c r="DW241" s="62">
        <f>IF('SERVIÇOS EXECUTADOS'!$F241=0,0,(COUNTIF('SERVIÇOS EXECUTADOS'!$I241:$DH241,DW$10)/'SERVIÇOS EXECUTADOS'!$F241*100))</f>
        <v>0</v>
      </c>
      <c r="DX241" s="62">
        <f>IF('SERVIÇOS EXECUTADOS'!$F241=0,0,(COUNTIF('SERVIÇOS EXECUTADOS'!$I241:$DH241,DX$10)/'SERVIÇOS EXECUTADOS'!$F241*100))</f>
        <v>0</v>
      </c>
      <c r="DY241" s="62">
        <f>IF('SERVIÇOS EXECUTADOS'!$F241=0,0,(COUNTIF('SERVIÇOS EXECUTADOS'!$I241:$DH241,DY$10)/'SERVIÇOS EXECUTADOS'!$F241*100))</f>
        <v>0</v>
      </c>
      <c r="DZ241" s="62">
        <f>IF('SERVIÇOS EXECUTADOS'!$F241=0,0,(COUNTIF('SERVIÇOS EXECUTADOS'!$I241:$DH241,DZ$10)/'SERVIÇOS EXECUTADOS'!$F241*100))</f>
        <v>0</v>
      </c>
      <c r="EA241" s="62">
        <f>IF('SERVIÇOS EXECUTADOS'!$F241=0,0,(COUNTIF('SERVIÇOS EXECUTADOS'!$I241:$DH241,EA$10)/'SERVIÇOS EXECUTADOS'!$F241*100))</f>
        <v>0</v>
      </c>
      <c r="EB241" s="62">
        <f>IF('SERVIÇOS EXECUTADOS'!$F241=0,0,(COUNTIF('SERVIÇOS EXECUTADOS'!$I241:$DH241,EB$10)/'SERVIÇOS EXECUTADOS'!$F241*100))</f>
        <v>0</v>
      </c>
      <c r="EC241" s="62">
        <f>IF('SERVIÇOS EXECUTADOS'!$F241=0,0,(COUNTIF('SERVIÇOS EXECUTADOS'!$I241:$DH241,EC$10)/'SERVIÇOS EXECUTADOS'!$F241*100))</f>
        <v>0</v>
      </c>
      <c r="ED241" s="62">
        <f>IF('SERVIÇOS EXECUTADOS'!$F241=0,0,(COUNTIF('SERVIÇOS EXECUTADOS'!$I241:$DH241,ED$10)/'SERVIÇOS EXECUTADOS'!$F241*100))</f>
        <v>0</v>
      </c>
      <c r="EE241" s="62">
        <f>IF('SERVIÇOS EXECUTADOS'!$F241=0,0,(COUNTIF('SERVIÇOS EXECUTADOS'!$I241:$DH241,EE$10)/'SERVIÇOS EXECUTADOS'!$F241*100))</f>
        <v>0</v>
      </c>
      <c r="EF241" s="62">
        <f>IF('SERVIÇOS EXECUTADOS'!$F241=0,0,(COUNTIF('SERVIÇOS EXECUTADOS'!$I241:$DH241,EF$10)/'SERVIÇOS EXECUTADOS'!$F241*100))</f>
        <v>0</v>
      </c>
      <c r="EG241" s="62">
        <f>IF('SERVIÇOS EXECUTADOS'!$F241=0,0,(COUNTIF('SERVIÇOS EXECUTADOS'!$I241:$DH241,EG$10)/'SERVIÇOS EXECUTADOS'!$F241*100))</f>
        <v>0</v>
      </c>
      <c r="EH241" s="62">
        <f>IF('SERVIÇOS EXECUTADOS'!$F241=0,0,(COUNTIF('SERVIÇOS EXECUTADOS'!$I241:$DH241,EH$10)/'SERVIÇOS EXECUTADOS'!$F241*100))</f>
        <v>0</v>
      </c>
      <c r="EI241" s="62">
        <f>IF('SERVIÇOS EXECUTADOS'!$F241=0,0,(COUNTIF('SERVIÇOS EXECUTADOS'!$I241:$DH241,EI$10)/'SERVIÇOS EXECUTADOS'!$F241*100))</f>
        <v>0</v>
      </c>
      <c r="EJ241" s="62">
        <f>IF('SERVIÇOS EXECUTADOS'!$F241=0,0,(COUNTIF('SERVIÇOS EXECUTADOS'!$I241:$DH241,EJ$10)/'SERVIÇOS EXECUTADOS'!$F241*100))</f>
        <v>0</v>
      </c>
      <c r="EK241" s="62">
        <f>IF('SERVIÇOS EXECUTADOS'!$F241=0,0,(COUNTIF('SERVIÇOS EXECUTADOS'!$I241:$DH241,EK$10)/'SERVIÇOS EXECUTADOS'!$F241*100))</f>
        <v>0</v>
      </c>
      <c r="EL241" s="62">
        <f>IF('SERVIÇOS EXECUTADOS'!$F241=0,0,(COUNTIF('SERVIÇOS EXECUTADOS'!$I241:$DH241,EL$10)/'SERVIÇOS EXECUTADOS'!$F241*100))</f>
        <v>0</v>
      </c>
      <c r="EM241" s="62">
        <f>IF('SERVIÇOS EXECUTADOS'!$F241=0,0,(COUNTIF('SERVIÇOS EXECUTADOS'!$I241:$DH241,EM$10)/'SERVIÇOS EXECUTADOS'!$F241*100))</f>
        <v>0</v>
      </c>
      <c r="EN241" s="62">
        <f>IF('SERVIÇOS EXECUTADOS'!$F241=0,0,(COUNTIF('SERVIÇOS EXECUTADOS'!$I241:$DH241,EN$10)/'SERVIÇOS EXECUTADOS'!$F241*100))</f>
        <v>0</v>
      </c>
      <c r="EO241" s="62">
        <f>IF('SERVIÇOS EXECUTADOS'!$F241=0,0,(COUNTIF('SERVIÇOS EXECUTADOS'!$I241:$DH241,EO$10)/'SERVIÇOS EXECUTADOS'!$F241*100))</f>
        <v>0</v>
      </c>
      <c r="EP241" s="62">
        <f>IF('SERVIÇOS EXECUTADOS'!$F241=0,0,(COUNTIF('SERVIÇOS EXECUTADOS'!$I241:$DH241,EP$10)/'SERVIÇOS EXECUTADOS'!$F241*100))</f>
        <v>0</v>
      </c>
      <c r="EQ241" s="62">
        <f>IF('SERVIÇOS EXECUTADOS'!$F241=0,0,(COUNTIF('SERVIÇOS EXECUTADOS'!$I241:$DH241,EQ$10)/'SERVIÇOS EXECUTADOS'!$F241*100))</f>
        <v>0</v>
      </c>
      <c r="ER241" s="62">
        <f>IF('SERVIÇOS EXECUTADOS'!$F241=0,0,(COUNTIF('SERVIÇOS EXECUTADOS'!$I241:$DH241,ER$10)/'SERVIÇOS EXECUTADOS'!$F241*100))</f>
        <v>0</v>
      </c>
      <c r="ES241" s="62">
        <f>IF('SERVIÇOS EXECUTADOS'!$F241=0,0,(COUNTIF('SERVIÇOS EXECUTADOS'!$I241:$DH241,ES$10)/'SERVIÇOS EXECUTADOS'!$F241*100))</f>
        <v>0</v>
      </c>
      <c r="ET241" s="62">
        <f>IF('SERVIÇOS EXECUTADOS'!$F241=0,0,(COUNTIF('SERVIÇOS EXECUTADOS'!$I241:$DH241,ET$10)/'SERVIÇOS EXECUTADOS'!$F241*100))</f>
        <v>0</v>
      </c>
      <c r="EU241" s="62">
        <f>IF('SERVIÇOS EXECUTADOS'!$F241=0,0,(COUNTIF('SERVIÇOS EXECUTADOS'!$I241:$DH241,EU$10)/'SERVIÇOS EXECUTADOS'!$F241*100))</f>
        <v>0</v>
      </c>
      <c r="EV241" s="62">
        <f>IF('SERVIÇOS EXECUTADOS'!$F241=0,0,(COUNTIF('SERVIÇOS EXECUTADOS'!$I241:$DH241,EV$10)/'SERVIÇOS EXECUTADOS'!$F241*100))</f>
        <v>0</v>
      </c>
      <c r="EW241" s="62">
        <f>IF('SERVIÇOS EXECUTADOS'!$F241=0,0,(COUNTIF('SERVIÇOS EXECUTADOS'!$I241:$DH241,EW$10)/'SERVIÇOS EXECUTADOS'!$F241*100))</f>
        <v>0</v>
      </c>
    </row>
    <row r="242" spans="1:153" ht="12" customHeight="1" outlineLevel="2">
      <c r="A242" s="1"/>
      <c r="B242" s="197" t="s">
        <v>399</v>
      </c>
      <c r="C242" s="196" t="s">
        <v>393</v>
      </c>
      <c r="D242" s="486"/>
      <c r="E242" s="192">
        <f t="shared" si="84"/>
        <v>0</v>
      </c>
      <c r="F242" s="489"/>
      <c r="G242" s="271" t="s">
        <v>122</v>
      </c>
      <c r="H242" s="131">
        <f t="shared" si="87"/>
        <v>0</v>
      </c>
      <c r="I242" s="68"/>
      <c r="J242" s="68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  <c r="AX242" s="63"/>
      <c r="AY242" s="63"/>
      <c r="AZ242" s="63"/>
      <c r="BA242" s="63"/>
      <c r="BB242" s="63"/>
      <c r="BC242" s="63"/>
      <c r="BD242" s="63"/>
      <c r="BE242" s="63"/>
      <c r="BF242" s="63"/>
      <c r="BG242" s="63"/>
      <c r="BH242" s="63"/>
      <c r="BI242" s="63"/>
      <c r="BJ242" s="63"/>
      <c r="BK242" s="63"/>
      <c r="BL242" s="63"/>
      <c r="BM242" s="63"/>
      <c r="BN242" s="63"/>
      <c r="BO242" s="63"/>
      <c r="BP242" s="63"/>
      <c r="BQ242" s="63"/>
      <c r="BR242" s="63"/>
      <c r="BS242" s="63"/>
      <c r="BT242" s="63"/>
      <c r="BU242" s="63"/>
      <c r="BV242" s="63"/>
      <c r="BW242" s="63"/>
      <c r="BX242" s="63"/>
      <c r="BY242" s="63"/>
      <c r="BZ242" s="63"/>
      <c r="CA242" s="63"/>
      <c r="CB242" s="63"/>
      <c r="CC242" s="63"/>
      <c r="CD242" s="63"/>
      <c r="CE242" s="63"/>
      <c r="CF242" s="63"/>
      <c r="CG242" s="63"/>
      <c r="CH242" s="63"/>
      <c r="CI242" s="63"/>
      <c r="CJ242" s="63"/>
      <c r="CK242" s="63"/>
      <c r="CL242" s="63"/>
      <c r="CM242" s="63"/>
      <c r="CN242" s="63"/>
      <c r="CO242" s="63"/>
      <c r="CP242" s="63"/>
      <c r="CQ242" s="63"/>
      <c r="CR242" s="63"/>
      <c r="CS242" s="63"/>
      <c r="CT242" s="63"/>
      <c r="CU242" s="63"/>
      <c r="CV242" s="63"/>
      <c r="CW242" s="63"/>
      <c r="CX242" s="63"/>
      <c r="CY242" s="63"/>
      <c r="CZ242" s="63"/>
      <c r="DA242" s="63"/>
      <c r="DB242" s="63"/>
      <c r="DC242" s="63"/>
      <c r="DD242" s="63"/>
      <c r="DE242" s="63"/>
      <c r="DF242" s="63"/>
      <c r="DG242" s="63"/>
      <c r="DH242" s="63"/>
      <c r="DI242" s="60">
        <f t="shared" si="93"/>
        <v>0</v>
      </c>
      <c r="DJ242" s="61">
        <f t="shared" si="94"/>
        <v>0</v>
      </c>
      <c r="DK242" s="61">
        <f t="shared" si="95"/>
        <v>0</v>
      </c>
      <c r="DL242" s="62">
        <f t="shared" si="96"/>
        <v>0</v>
      </c>
      <c r="DM242" s="62">
        <f t="shared" si="86"/>
        <v>0</v>
      </c>
      <c r="DN242" s="64" t="str">
        <f t="shared" si="97"/>
        <v/>
      </c>
      <c r="DO242" s="252" t="b">
        <f t="shared" si="85"/>
        <v>0</v>
      </c>
      <c r="DP242" s="188"/>
      <c r="DS242" s="62">
        <f>IF('SERVIÇOS EXECUTADOS'!$F242=0,0,(COUNTIF('SERVIÇOS EXECUTADOS'!$I242:$DH242,DS$10)/'SERVIÇOS EXECUTADOS'!$F242*100))</f>
        <v>0</v>
      </c>
      <c r="DT242" s="62">
        <f>IF('SERVIÇOS EXECUTADOS'!$F242=0,0,(COUNTIF('SERVIÇOS EXECUTADOS'!$I242:$DH242,DT$10)/'SERVIÇOS EXECUTADOS'!$F242*100))</f>
        <v>0</v>
      </c>
      <c r="DU242" s="62">
        <f>IF('SERVIÇOS EXECUTADOS'!$F242=0,0,(COUNTIF('SERVIÇOS EXECUTADOS'!$I242:$DH242,DU$10)/'SERVIÇOS EXECUTADOS'!$F242*100))</f>
        <v>0</v>
      </c>
      <c r="DV242" s="62">
        <f>IF('SERVIÇOS EXECUTADOS'!$F242=0,0,(COUNTIF('SERVIÇOS EXECUTADOS'!$I242:$DH242,DV$10)/'SERVIÇOS EXECUTADOS'!$F242*100))</f>
        <v>0</v>
      </c>
      <c r="DW242" s="62">
        <f>IF('SERVIÇOS EXECUTADOS'!$F242=0,0,(COUNTIF('SERVIÇOS EXECUTADOS'!$I242:$DH242,DW$10)/'SERVIÇOS EXECUTADOS'!$F242*100))</f>
        <v>0</v>
      </c>
      <c r="DX242" s="62">
        <f>IF('SERVIÇOS EXECUTADOS'!$F242=0,0,(COUNTIF('SERVIÇOS EXECUTADOS'!$I242:$DH242,DX$10)/'SERVIÇOS EXECUTADOS'!$F242*100))</f>
        <v>0</v>
      </c>
      <c r="DY242" s="62">
        <f>IF('SERVIÇOS EXECUTADOS'!$F242=0,0,(COUNTIF('SERVIÇOS EXECUTADOS'!$I242:$DH242,DY$10)/'SERVIÇOS EXECUTADOS'!$F242*100))</f>
        <v>0</v>
      </c>
      <c r="DZ242" s="62">
        <f>IF('SERVIÇOS EXECUTADOS'!$F242=0,0,(COUNTIF('SERVIÇOS EXECUTADOS'!$I242:$DH242,DZ$10)/'SERVIÇOS EXECUTADOS'!$F242*100))</f>
        <v>0</v>
      </c>
      <c r="EA242" s="62">
        <f>IF('SERVIÇOS EXECUTADOS'!$F242=0,0,(COUNTIF('SERVIÇOS EXECUTADOS'!$I242:$DH242,EA$10)/'SERVIÇOS EXECUTADOS'!$F242*100))</f>
        <v>0</v>
      </c>
      <c r="EB242" s="62">
        <f>IF('SERVIÇOS EXECUTADOS'!$F242=0,0,(COUNTIF('SERVIÇOS EXECUTADOS'!$I242:$DH242,EB$10)/'SERVIÇOS EXECUTADOS'!$F242*100))</f>
        <v>0</v>
      </c>
      <c r="EC242" s="62">
        <f>IF('SERVIÇOS EXECUTADOS'!$F242=0,0,(COUNTIF('SERVIÇOS EXECUTADOS'!$I242:$DH242,EC$10)/'SERVIÇOS EXECUTADOS'!$F242*100))</f>
        <v>0</v>
      </c>
      <c r="ED242" s="62">
        <f>IF('SERVIÇOS EXECUTADOS'!$F242=0,0,(COUNTIF('SERVIÇOS EXECUTADOS'!$I242:$DH242,ED$10)/'SERVIÇOS EXECUTADOS'!$F242*100))</f>
        <v>0</v>
      </c>
      <c r="EE242" s="62">
        <f>IF('SERVIÇOS EXECUTADOS'!$F242=0,0,(COUNTIF('SERVIÇOS EXECUTADOS'!$I242:$DH242,EE$10)/'SERVIÇOS EXECUTADOS'!$F242*100))</f>
        <v>0</v>
      </c>
      <c r="EF242" s="62">
        <f>IF('SERVIÇOS EXECUTADOS'!$F242=0,0,(COUNTIF('SERVIÇOS EXECUTADOS'!$I242:$DH242,EF$10)/'SERVIÇOS EXECUTADOS'!$F242*100))</f>
        <v>0</v>
      </c>
      <c r="EG242" s="62">
        <f>IF('SERVIÇOS EXECUTADOS'!$F242=0,0,(COUNTIF('SERVIÇOS EXECUTADOS'!$I242:$DH242,EG$10)/'SERVIÇOS EXECUTADOS'!$F242*100))</f>
        <v>0</v>
      </c>
      <c r="EH242" s="62">
        <f>IF('SERVIÇOS EXECUTADOS'!$F242=0,0,(COUNTIF('SERVIÇOS EXECUTADOS'!$I242:$DH242,EH$10)/'SERVIÇOS EXECUTADOS'!$F242*100))</f>
        <v>0</v>
      </c>
      <c r="EI242" s="62">
        <f>IF('SERVIÇOS EXECUTADOS'!$F242=0,0,(COUNTIF('SERVIÇOS EXECUTADOS'!$I242:$DH242,EI$10)/'SERVIÇOS EXECUTADOS'!$F242*100))</f>
        <v>0</v>
      </c>
      <c r="EJ242" s="62">
        <f>IF('SERVIÇOS EXECUTADOS'!$F242=0,0,(COUNTIF('SERVIÇOS EXECUTADOS'!$I242:$DH242,EJ$10)/'SERVIÇOS EXECUTADOS'!$F242*100))</f>
        <v>0</v>
      </c>
      <c r="EK242" s="62">
        <f>IF('SERVIÇOS EXECUTADOS'!$F242=0,0,(COUNTIF('SERVIÇOS EXECUTADOS'!$I242:$DH242,EK$10)/'SERVIÇOS EXECUTADOS'!$F242*100))</f>
        <v>0</v>
      </c>
      <c r="EL242" s="62">
        <f>IF('SERVIÇOS EXECUTADOS'!$F242=0,0,(COUNTIF('SERVIÇOS EXECUTADOS'!$I242:$DH242,EL$10)/'SERVIÇOS EXECUTADOS'!$F242*100))</f>
        <v>0</v>
      </c>
      <c r="EM242" s="62">
        <f>IF('SERVIÇOS EXECUTADOS'!$F242=0,0,(COUNTIF('SERVIÇOS EXECUTADOS'!$I242:$DH242,EM$10)/'SERVIÇOS EXECUTADOS'!$F242*100))</f>
        <v>0</v>
      </c>
      <c r="EN242" s="62">
        <f>IF('SERVIÇOS EXECUTADOS'!$F242=0,0,(COUNTIF('SERVIÇOS EXECUTADOS'!$I242:$DH242,EN$10)/'SERVIÇOS EXECUTADOS'!$F242*100))</f>
        <v>0</v>
      </c>
      <c r="EO242" s="62">
        <f>IF('SERVIÇOS EXECUTADOS'!$F242=0,0,(COUNTIF('SERVIÇOS EXECUTADOS'!$I242:$DH242,EO$10)/'SERVIÇOS EXECUTADOS'!$F242*100))</f>
        <v>0</v>
      </c>
      <c r="EP242" s="62">
        <f>IF('SERVIÇOS EXECUTADOS'!$F242=0,0,(COUNTIF('SERVIÇOS EXECUTADOS'!$I242:$DH242,EP$10)/'SERVIÇOS EXECUTADOS'!$F242*100))</f>
        <v>0</v>
      </c>
      <c r="EQ242" s="62">
        <f>IF('SERVIÇOS EXECUTADOS'!$F242=0,0,(COUNTIF('SERVIÇOS EXECUTADOS'!$I242:$DH242,EQ$10)/'SERVIÇOS EXECUTADOS'!$F242*100))</f>
        <v>0</v>
      </c>
      <c r="ER242" s="62">
        <f>IF('SERVIÇOS EXECUTADOS'!$F242=0,0,(COUNTIF('SERVIÇOS EXECUTADOS'!$I242:$DH242,ER$10)/'SERVIÇOS EXECUTADOS'!$F242*100))</f>
        <v>0</v>
      </c>
      <c r="ES242" s="62">
        <f>IF('SERVIÇOS EXECUTADOS'!$F242=0,0,(COUNTIF('SERVIÇOS EXECUTADOS'!$I242:$DH242,ES$10)/'SERVIÇOS EXECUTADOS'!$F242*100))</f>
        <v>0</v>
      </c>
      <c r="ET242" s="62">
        <f>IF('SERVIÇOS EXECUTADOS'!$F242=0,0,(COUNTIF('SERVIÇOS EXECUTADOS'!$I242:$DH242,ET$10)/'SERVIÇOS EXECUTADOS'!$F242*100))</f>
        <v>0</v>
      </c>
      <c r="EU242" s="62">
        <f>IF('SERVIÇOS EXECUTADOS'!$F242=0,0,(COUNTIF('SERVIÇOS EXECUTADOS'!$I242:$DH242,EU$10)/'SERVIÇOS EXECUTADOS'!$F242*100))</f>
        <v>0</v>
      </c>
      <c r="EV242" s="62">
        <f>IF('SERVIÇOS EXECUTADOS'!$F242=0,0,(COUNTIF('SERVIÇOS EXECUTADOS'!$I242:$DH242,EV$10)/'SERVIÇOS EXECUTADOS'!$F242*100))</f>
        <v>0</v>
      </c>
      <c r="EW242" s="62">
        <f>IF('SERVIÇOS EXECUTADOS'!$F242=0,0,(COUNTIF('SERVIÇOS EXECUTADOS'!$I242:$DH242,EW$10)/'SERVIÇOS EXECUTADOS'!$F242*100))</f>
        <v>0</v>
      </c>
    </row>
    <row r="243" spans="1:153" ht="12" customHeight="1" outlineLevel="2">
      <c r="A243" s="1"/>
      <c r="B243" s="197" t="s">
        <v>400</v>
      </c>
      <c r="C243" s="196" t="s">
        <v>401</v>
      </c>
      <c r="D243" s="486"/>
      <c r="E243" s="192">
        <f t="shared" si="84"/>
        <v>0</v>
      </c>
      <c r="F243" s="489"/>
      <c r="G243" s="271" t="s">
        <v>122</v>
      </c>
      <c r="H243" s="131">
        <f t="shared" si="87"/>
        <v>0</v>
      </c>
      <c r="I243" s="68"/>
      <c r="J243" s="68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  <c r="AX243" s="63"/>
      <c r="AY243" s="63"/>
      <c r="AZ243" s="63"/>
      <c r="BA243" s="63"/>
      <c r="BB243" s="63"/>
      <c r="BC243" s="63"/>
      <c r="BD243" s="63"/>
      <c r="BE243" s="63"/>
      <c r="BF243" s="63"/>
      <c r="BG243" s="63"/>
      <c r="BH243" s="63"/>
      <c r="BI243" s="63"/>
      <c r="BJ243" s="63"/>
      <c r="BK243" s="63"/>
      <c r="BL243" s="63"/>
      <c r="BM243" s="63"/>
      <c r="BN243" s="63"/>
      <c r="BO243" s="63"/>
      <c r="BP243" s="63"/>
      <c r="BQ243" s="63"/>
      <c r="BR243" s="63"/>
      <c r="BS243" s="63"/>
      <c r="BT243" s="63"/>
      <c r="BU243" s="63"/>
      <c r="BV243" s="63"/>
      <c r="BW243" s="63"/>
      <c r="BX243" s="63"/>
      <c r="BY243" s="63"/>
      <c r="BZ243" s="63"/>
      <c r="CA243" s="63"/>
      <c r="CB243" s="63"/>
      <c r="CC243" s="63"/>
      <c r="CD243" s="63"/>
      <c r="CE243" s="63"/>
      <c r="CF243" s="63"/>
      <c r="CG243" s="63"/>
      <c r="CH243" s="63"/>
      <c r="CI243" s="63"/>
      <c r="CJ243" s="63"/>
      <c r="CK243" s="63"/>
      <c r="CL243" s="63"/>
      <c r="CM243" s="63"/>
      <c r="CN243" s="63"/>
      <c r="CO243" s="63"/>
      <c r="CP243" s="63"/>
      <c r="CQ243" s="63"/>
      <c r="CR243" s="63"/>
      <c r="CS243" s="63"/>
      <c r="CT243" s="63"/>
      <c r="CU243" s="63"/>
      <c r="CV243" s="63"/>
      <c r="CW243" s="63"/>
      <c r="CX243" s="63"/>
      <c r="CY243" s="63"/>
      <c r="CZ243" s="63"/>
      <c r="DA243" s="63"/>
      <c r="DB243" s="63"/>
      <c r="DC243" s="63"/>
      <c r="DD243" s="63"/>
      <c r="DE243" s="63"/>
      <c r="DF243" s="63"/>
      <c r="DG243" s="63"/>
      <c r="DH243" s="63"/>
      <c r="DI243" s="60">
        <f t="shared" si="93"/>
        <v>0</v>
      </c>
      <c r="DJ243" s="61">
        <f t="shared" si="94"/>
        <v>0</v>
      </c>
      <c r="DK243" s="61">
        <f t="shared" si="95"/>
        <v>0</v>
      </c>
      <c r="DL243" s="62">
        <f t="shared" si="96"/>
        <v>0</v>
      </c>
      <c r="DM243" s="62">
        <f t="shared" si="86"/>
        <v>0</v>
      </c>
      <c r="DN243" s="64" t="str">
        <f t="shared" si="97"/>
        <v/>
      </c>
      <c r="DO243" s="252" t="b">
        <f t="shared" si="85"/>
        <v>0</v>
      </c>
      <c r="DP243" s="188"/>
      <c r="DS243" s="62">
        <f>IF('SERVIÇOS EXECUTADOS'!$F243=0,0,(COUNTIF('SERVIÇOS EXECUTADOS'!$I243:$DH243,DS$10)/'SERVIÇOS EXECUTADOS'!$F243*100))</f>
        <v>0</v>
      </c>
      <c r="DT243" s="62">
        <f>IF('SERVIÇOS EXECUTADOS'!$F243=0,0,(COUNTIF('SERVIÇOS EXECUTADOS'!$I243:$DH243,DT$10)/'SERVIÇOS EXECUTADOS'!$F243*100))</f>
        <v>0</v>
      </c>
      <c r="DU243" s="62">
        <f>IF('SERVIÇOS EXECUTADOS'!$F243=0,0,(COUNTIF('SERVIÇOS EXECUTADOS'!$I243:$DH243,DU$10)/'SERVIÇOS EXECUTADOS'!$F243*100))</f>
        <v>0</v>
      </c>
      <c r="DV243" s="62">
        <f>IF('SERVIÇOS EXECUTADOS'!$F243=0,0,(COUNTIF('SERVIÇOS EXECUTADOS'!$I243:$DH243,DV$10)/'SERVIÇOS EXECUTADOS'!$F243*100))</f>
        <v>0</v>
      </c>
      <c r="DW243" s="62">
        <f>IF('SERVIÇOS EXECUTADOS'!$F243=0,0,(COUNTIF('SERVIÇOS EXECUTADOS'!$I243:$DH243,DW$10)/'SERVIÇOS EXECUTADOS'!$F243*100))</f>
        <v>0</v>
      </c>
      <c r="DX243" s="62">
        <f>IF('SERVIÇOS EXECUTADOS'!$F243=0,0,(COUNTIF('SERVIÇOS EXECUTADOS'!$I243:$DH243,DX$10)/'SERVIÇOS EXECUTADOS'!$F243*100))</f>
        <v>0</v>
      </c>
      <c r="DY243" s="62">
        <f>IF('SERVIÇOS EXECUTADOS'!$F243=0,0,(COUNTIF('SERVIÇOS EXECUTADOS'!$I243:$DH243,DY$10)/'SERVIÇOS EXECUTADOS'!$F243*100))</f>
        <v>0</v>
      </c>
      <c r="DZ243" s="62">
        <f>IF('SERVIÇOS EXECUTADOS'!$F243=0,0,(COUNTIF('SERVIÇOS EXECUTADOS'!$I243:$DH243,DZ$10)/'SERVIÇOS EXECUTADOS'!$F243*100))</f>
        <v>0</v>
      </c>
      <c r="EA243" s="62">
        <f>IF('SERVIÇOS EXECUTADOS'!$F243=0,0,(COUNTIF('SERVIÇOS EXECUTADOS'!$I243:$DH243,EA$10)/'SERVIÇOS EXECUTADOS'!$F243*100))</f>
        <v>0</v>
      </c>
      <c r="EB243" s="62">
        <f>IF('SERVIÇOS EXECUTADOS'!$F243=0,0,(COUNTIF('SERVIÇOS EXECUTADOS'!$I243:$DH243,EB$10)/'SERVIÇOS EXECUTADOS'!$F243*100))</f>
        <v>0</v>
      </c>
      <c r="EC243" s="62">
        <f>IF('SERVIÇOS EXECUTADOS'!$F243=0,0,(COUNTIF('SERVIÇOS EXECUTADOS'!$I243:$DH243,EC$10)/'SERVIÇOS EXECUTADOS'!$F243*100))</f>
        <v>0</v>
      </c>
      <c r="ED243" s="62">
        <f>IF('SERVIÇOS EXECUTADOS'!$F243=0,0,(COUNTIF('SERVIÇOS EXECUTADOS'!$I243:$DH243,ED$10)/'SERVIÇOS EXECUTADOS'!$F243*100))</f>
        <v>0</v>
      </c>
      <c r="EE243" s="62">
        <f>IF('SERVIÇOS EXECUTADOS'!$F243=0,0,(COUNTIF('SERVIÇOS EXECUTADOS'!$I243:$DH243,EE$10)/'SERVIÇOS EXECUTADOS'!$F243*100))</f>
        <v>0</v>
      </c>
      <c r="EF243" s="62">
        <f>IF('SERVIÇOS EXECUTADOS'!$F243=0,0,(COUNTIF('SERVIÇOS EXECUTADOS'!$I243:$DH243,EF$10)/'SERVIÇOS EXECUTADOS'!$F243*100))</f>
        <v>0</v>
      </c>
      <c r="EG243" s="62">
        <f>IF('SERVIÇOS EXECUTADOS'!$F243=0,0,(COUNTIF('SERVIÇOS EXECUTADOS'!$I243:$DH243,EG$10)/'SERVIÇOS EXECUTADOS'!$F243*100))</f>
        <v>0</v>
      </c>
      <c r="EH243" s="62">
        <f>IF('SERVIÇOS EXECUTADOS'!$F243=0,0,(COUNTIF('SERVIÇOS EXECUTADOS'!$I243:$DH243,EH$10)/'SERVIÇOS EXECUTADOS'!$F243*100))</f>
        <v>0</v>
      </c>
      <c r="EI243" s="62">
        <f>IF('SERVIÇOS EXECUTADOS'!$F243=0,0,(COUNTIF('SERVIÇOS EXECUTADOS'!$I243:$DH243,EI$10)/'SERVIÇOS EXECUTADOS'!$F243*100))</f>
        <v>0</v>
      </c>
      <c r="EJ243" s="62">
        <f>IF('SERVIÇOS EXECUTADOS'!$F243=0,0,(COUNTIF('SERVIÇOS EXECUTADOS'!$I243:$DH243,EJ$10)/'SERVIÇOS EXECUTADOS'!$F243*100))</f>
        <v>0</v>
      </c>
      <c r="EK243" s="62">
        <f>IF('SERVIÇOS EXECUTADOS'!$F243=0,0,(COUNTIF('SERVIÇOS EXECUTADOS'!$I243:$DH243,EK$10)/'SERVIÇOS EXECUTADOS'!$F243*100))</f>
        <v>0</v>
      </c>
      <c r="EL243" s="62">
        <f>IF('SERVIÇOS EXECUTADOS'!$F243=0,0,(COUNTIF('SERVIÇOS EXECUTADOS'!$I243:$DH243,EL$10)/'SERVIÇOS EXECUTADOS'!$F243*100))</f>
        <v>0</v>
      </c>
      <c r="EM243" s="62">
        <f>IF('SERVIÇOS EXECUTADOS'!$F243=0,0,(COUNTIF('SERVIÇOS EXECUTADOS'!$I243:$DH243,EM$10)/'SERVIÇOS EXECUTADOS'!$F243*100))</f>
        <v>0</v>
      </c>
      <c r="EN243" s="62">
        <f>IF('SERVIÇOS EXECUTADOS'!$F243=0,0,(COUNTIF('SERVIÇOS EXECUTADOS'!$I243:$DH243,EN$10)/'SERVIÇOS EXECUTADOS'!$F243*100))</f>
        <v>0</v>
      </c>
      <c r="EO243" s="62">
        <f>IF('SERVIÇOS EXECUTADOS'!$F243=0,0,(COUNTIF('SERVIÇOS EXECUTADOS'!$I243:$DH243,EO$10)/'SERVIÇOS EXECUTADOS'!$F243*100))</f>
        <v>0</v>
      </c>
      <c r="EP243" s="62">
        <f>IF('SERVIÇOS EXECUTADOS'!$F243=0,0,(COUNTIF('SERVIÇOS EXECUTADOS'!$I243:$DH243,EP$10)/'SERVIÇOS EXECUTADOS'!$F243*100))</f>
        <v>0</v>
      </c>
      <c r="EQ243" s="62">
        <f>IF('SERVIÇOS EXECUTADOS'!$F243=0,0,(COUNTIF('SERVIÇOS EXECUTADOS'!$I243:$DH243,EQ$10)/'SERVIÇOS EXECUTADOS'!$F243*100))</f>
        <v>0</v>
      </c>
      <c r="ER243" s="62">
        <f>IF('SERVIÇOS EXECUTADOS'!$F243=0,0,(COUNTIF('SERVIÇOS EXECUTADOS'!$I243:$DH243,ER$10)/'SERVIÇOS EXECUTADOS'!$F243*100))</f>
        <v>0</v>
      </c>
      <c r="ES243" s="62">
        <f>IF('SERVIÇOS EXECUTADOS'!$F243=0,0,(COUNTIF('SERVIÇOS EXECUTADOS'!$I243:$DH243,ES$10)/'SERVIÇOS EXECUTADOS'!$F243*100))</f>
        <v>0</v>
      </c>
      <c r="ET243" s="62">
        <f>IF('SERVIÇOS EXECUTADOS'!$F243=0,0,(COUNTIF('SERVIÇOS EXECUTADOS'!$I243:$DH243,ET$10)/'SERVIÇOS EXECUTADOS'!$F243*100))</f>
        <v>0</v>
      </c>
      <c r="EU243" s="62">
        <f>IF('SERVIÇOS EXECUTADOS'!$F243=0,0,(COUNTIF('SERVIÇOS EXECUTADOS'!$I243:$DH243,EU$10)/'SERVIÇOS EXECUTADOS'!$F243*100))</f>
        <v>0</v>
      </c>
      <c r="EV243" s="62">
        <f>IF('SERVIÇOS EXECUTADOS'!$F243=0,0,(COUNTIF('SERVIÇOS EXECUTADOS'!$I243:$DH243,EV$10)/'SERVIÇOS EXECUTADOS'!$F243*100))</f>
        <v>0</v>
      </c>
      <c r="EW243" s="62">
        <f>IF('SERVIÇOS EXECUTADOS'!$F243=0,0,(COUNTIF('SERVIÇOS EXECUTADOS'!$I243:$DH243,EW$10)/'SERVIÇOS EXECUTADOS'!$F243*100))</f>
        <v>0</v>
      </c>
    </row>
    <row r="244" spans="1:153" ht="12" customHeight="1" outlineLevel="2">
      <c r="A244" s="1"/>
      <c r="B244" s="197" t="s">
        <v>402</v>
      </c>
      <c r="C244" s="196" t="s">
        <v>403</v>
      </c>
      <c r="D244" s="486"/>
      <c r="E244" s="192">
        <f t="shared" si="84"/>
        <v>0</v>
      </c>
      <c r="F244" s="489"/>
      <c r="G244" s="271" t="s">
        <v>122</v>
      </c>
      <c r="H244" s="131">
        <f t="shared" si="87"/>
        <v>0</v>
      </c>
      <c r="I244" s="68"/>
      <c r="J244" s="68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  <c r="AX244" s="63"/>
      <c r="AY244" s="63"/>
      <c r="AZ244" s="63"/>
      <c r="BA244" s="63"/>
      <c r="BB244" s="63"/>
      <c r="BC244" s="63"/>
      <c r="BD244" s="63"/>
      <c r="BE244" s="63"/>
      <c r="BF244" s="63"/>
      <c r="BG244" s="63"/>
      <c r="BH244" s="63"/>
      <c r="BI244" s="63"/>
      <c r="BJ244" s="63"/>
      <c r="BK244" s="63"/>
      <c r="BL244" s="63"/>
      <c r="BM244" s="63"/>
      <c r="BN244" s="63"/>
      <c r="BO244" s="63"/>
      <c r="BP244" s="63"/>
      <c r="BQ244" s="63"/>
      <c r="BR244" s="63"/>
      <c r="BS244" s="63"/>
      <c r="BT244" s="63"/>
      <c r="BU244" s="63"/>
      <c r="BV244" s="63"/>
      <c r="BW244" s="63"/>
      <c r="BX244" s="63"/>
      <c r="BY244" s="63"/>
      <c r="BZ244" s="63"/>
      <c r="CA244" s="63"/>
      <c r="CB244" s="63"/>
      <c r="CC244" s="63"/>
      <c r="CD244" s="63"/>
      <c r="CE244" s="63"/>
      <c r="CF244" s="63"/>
      <c r="CG244" s="63"/>
      <c r="CH244" s="63"/>
      <c r="CI244" s="63"/>
      <c r="CJ244" s="63"/>
      <c r="CK244" s="63"/>
      <c r="CL244" s="63"/>
      <c r="CM244" s="63"/>
      <c r="CN244" s="63"/>
      <c r="CO244" s="63"/>
      <c r="CP244" s="63"/>
      <c r="CQ244" s="63"/>
      <c r="CR244" s="63"/>
      <c r="CS244" s="63"/>
      <c r="CT244" s="63"/>
      <c r="CU244" s="63"/>
      <c r="CV244" s="63"/>
      <c r="CW244" s="63"/>
      <c r="CX244" s="63"/>
      <c r="CY244" s="63"/>
      <c r="CZ244" s="63"/>
      <c r="DA244" s="63"/>
      <c r="DB244" s="63"/>
      <c r="DC244" s="63"/>
      <c r="DD244" s="63"/>
      <c r="DE244" s="63"/>
      <c r="DF244" s="63"/>
      <c r="DG244" s="63"/>
      <c r="DH244" s="63"/>
      <c r="DI244" s="60">
        <f t="shared" si="93"/>
        <v>0</v>
      </c>
      <c r="DJ244" s="61">
        <f t="shared" si="94"/>
        <v>0</v>
      </c>
      <c r="DK244" s="61">
        <f t="shared" si="95"/>
        <v>0</v>
      </c>
      <c r="DL244" s="62">
        <f t="shared" si="96"/>
        <v>0</v>
      </c>
      <c r="DM244" s="62">
        <f t="shared" si="86"/>
        <v>0</v>
      </c>
      <c r="DN244" s="64" t="str">
        <f t="shared" si="97"/>
        <v/>
      </c>
      <c r="DO244" s="252" t="b">
        <f t="shared" si="85"/>
        <v>0</v>
      </c>
      <c r="DP244" s="188"/>
      <c r="DS244" s="62">
        <f>IF('SERVIÇOS EXECUTADOS'!$F244=0,0,(COUNTIF('SERVIÇOS EXECUTADOS'!$I244:$DH244,DS$10)/'SERVIÇOS EXECUTADOS'!$F244*100))</f>
        <v>0</v>
      </c>
      <c r="DT244" s="62">
        <f>IF('SERVIÇOS EXECUTADOS'!$F244=0,0,(COUNTIF('SERVIÇOS EXECUTADOS'!$I244:$DH244,DT$10)/'SERVIÇOS EXECUTADOS'!$F244*100))</f>
        <v>0</v>
      </c>
      <c r="DU244" s="62">
        <f>IF('SERVIÇOS EXECUTADOS'!$F244=0,0,(COUNTIF('SERVIÇOS EXECUTADOS'!$I244:$DH244,DU$10)/'SERVIÇOS EXECUTADOS'!$F244*100))</f>
        <v>0</v>
      </c>
      <c r="DV244" s="62">
        <f>IF('SERVIÇOS EXECUTADOS'!$F244=0,0,(COUNTIF('SERVIÇOS EXECUTADOS'!$I244:$DH244,DV$10)/'SERVIÇOS EXECUTADOS'!$F244*100))</f>
        <v>0</v>
      </c>
      <c r="DW244" s="62">
        <f>IF('SERVIÇOS EXECUTADOS'!$F244=0,0,(COUNTIF('SERVIÇOS EXECUTADOS'!$I244:$DH244,DW$10)/'SERVIÇOS EXECUTADOS'!$F244*100))</f>
        <v>0</v>
      </c>
      <c r="DX244" s="62">
        <f>IF('SERVIÇOS EXECUTADOS'!$F244=0,0,(COUNTIF('SERVIÇOS EXECUTADOS'!$I244:$DH244,DX$10)/'SERVIÇOS EXECUTADOS'!$F244*100))</f>
        <v>0</v>
      </c>
      <c r="DY244" s="62">
        <f>IF('SERVIÇOS EXECUTADOS'!$F244=0,0,(COUNTIF('SERVIÇOS EXECUTADOS'!$I244:$DH244,DY$10)/'SERVIÇOS EXECUTADOS'!$F244*100))</f>
        <v>0</v>
      </c>
      <c r="DZ244" s="62">
        <f>IF('SERVIÇOS EXECUTADOS'!$F244=0,0,(COUNTIF('SERVIÇOS EXECUTADOS'!$I244:$DH244,DZ$10)/'SERVIÇOS EXECUTADOS'!$F244*100))</f>
        <v>0</v>
      </c>
      <c r="EA244" s="62">
        <f>IF('SERVIÇOS EXECUTADOS'!$F244=0,0,(COUNTIF('SERVIÇOS EXECUTADOS'!$I244:$DH244,EA$10)/'SERVIÇOS EXECUTADOS'!$F244*100))</f>
        <v>0</v>
      </c>
      <c r="EB244" s="62">
        <f>IF('SERVIÇOS EXECUTADOS'!$F244=0,0,(COUNTIF('SERVIÇOS EXECUTADOS'!$I244:$DH244,EB$10)/'SERVIÇOS EXECUTADOS'!$F244*100))</f>
        <v>0</v>
      </c>
      <c r="EC244" s="62">
        <f>IF('SERVIÇOS EXECUTADOS'!$F244=0,0,(COUNTIF('SERVIÇOS EXECUTADOS'!$I244:$DH244,EC$10)/'SERVIÇOS EXECUTADOS'!$F244*100))</f>
        <v>0</v>
      </c>
      <c r="ED244" s="62">
        <f>IF('SERVIÇOS EXECUTADOS'!$F244=0,0,(COUNTIF('SERVIÇOS EXECUTADOS'!$I244:$DH244,ED$10)/'SERVIÇOS EXECUTADOS'!$F244*100))</f>
        <v>0</v>
      </c>
      <c r="EE244" s="62">
        <f>IF('SERVIÇOS EXECUTADOS'!$F244=0,0,(COUNTIF('SERVIÇOS EXECUTADOS'!$I244:$DH244,EE$10)/'SERVIÇOS EXECUTADOS'!$F244*100))</f>
        <v>0</v>
      </c>
      <c r="EF244" s="62">
        <f>IF('SERVIÇOS EXECUTADOS'!$F244=0,0,(COUNTIF('SERVIÇOS EXECUTADOS'!$I244:$DH244,EF$10)/'SERVIÇOS EXECUTADOS'!$F244*100))</f>
        <v>0</v>
      </c>
      <c r="EG244" s="62">
        <f>IF('SERVIÇOS EXECUTADOS'!$F244=0,0,(COUNTIF('SERVIÇOS EXECUTADOS'!$I244:$DH244,EG$10)/'SERVIÇOS EXECUTADOS'!$F244*100))</f>
        <v>0</v>
      </c>
      <c r="EH244" s="62">
        <f>IF('SERVIÇOS EXECUTADOS'!$F244=0,0,(COUNTIF('SERVIÇOS EXECUTADOS'!$I244:$DH244,EH$10)/'SERVIÇOS EXECUTADOS'!$F244*100))</f>
        <v>0</v>
      </c>
      <c r="EI244" s="62">
        <f>IF('SERVIÇOS EXECUTADOS'!$F244=0,0,(COUNTIF('SERVIÇOS EXECUTADOS'!$I244:$DH244,EI$10)/'SERVIÇOS EXECUTADOS'!$F244*100))</f>
        <v>0</v>
      </c>
      <c r="EJ244" s="62">
        <f>IF('SERVIÇOS EXECUTADOS'!$F244=0,0,(COUNTIF('SERVIÇOS EXECUTADOS'!$I244:$DH244,EJ$10)/'SERVIÇOS EXECUTADOS'!$F244*100))</f>
        <v>0</v>
      </c>
      <c r="EK244" s="62">
        <f>IF('SERVIÇOS EXECUTADOS'!$F244=0,0,(COUNTIF('SERVIÇOS EXECUTADOS'!$I244:$DH244,EK$10)/'SERVIÇOS EXECUTADOS'!$F244*100))</f>
        <v>0</v>
      </c>
      <c r="EL244" s="62">
        <f>IF('SERVIÇOS EXECUTADOS'!$F244=0,0,(COUNTIF('SERVIÇOS EXECUTADOS'!$I244:$DH244,EL$10)/'SERVIÇOS EXECUTADOS'!$F244*100))</f>
        <v>0</v>
      </c>
      <c r="EM244" s="62">
        <f>IF('SERVIÇOS EXECUTADOS'!$F244=0,0,(COUNTIF('SERVIÇOS EXECUTADOS'!$I244:$DH244,EM$10)/'SERVIÇOS EXECUTADOS'!$F244*100))</f>
        <v>0</v>
      </c>
      <c r="EN244" s="62">
        <f>IF('SERVIÇOS EXECUTADOS'!$F244=0,0,(COUNTIF('SERVIÇOS EXECUTADOS'!$I244:$DH244,EN$10)/'SERVIÇOS EXECUTADOS'!$F244*100))</f>
        <v>0</v>
      </c>
      <c r="EO244" s="62">
        <f>IF('SERVIÇOS EXECUTADOS'!$F244=0,0,(COUNTIF('SERVIÇOS EXECUTADOS'!$I244:$DH244,EO$10)/'SERVIÇOS EXECUTADOS'!$F244*100))</f>
        <v>0</v>
      </c>
      <c r="EP244" s="62">
        <f>IF('SERVIÇOS EXECUTADOS'!$F244=0,0,(COUNTIF('SERVIÇOS EXECUTADOS'!$I244:$DH244,EP$10)/'SERVIÇOS EXECUTADOS'!$F244*100))</f>
        <v>0</v>
      </c>
      <c r="EQ244" s="62">
        <f>IF('SERVIÇOS EXECUTADOS'!$F244=0,0,(COUNTIF('SERVIÇOS EXECUTADOS'!$I244:$DH244,EQ$10)/'SERVIÇOS EXECUTADOS'!$F244*100))</f>
        <v>0</v>
      </c>
      <c r="ER244" s="62">
        <f>IF('SERVIÇOS EXECUTADOS'!$F244=0,0,(COUNTIF('SERVIÇOS EXECUTADOS'!$I244:$DH244,ER$10)/'SERVIÇOS EXECUTADOS'!$F244*100))</f>
        <v>0</v>
      </c>
      <c r="ES244" s="62">
        <f>IF('SERVIÇOS EXECUTADOS'!$F244=0,0,(COUNTIF('SERVIÇOS EXECUTADOS'!$I244:$DH244,ES$10)/'SERVIÇOS EXECUTADOS'!$F244*100))</f>
        <v>0</v>
      </c>
      <c r="ET244" s="62">
        <f>IF('SERVIÇOS EXECUTADOS'!$F244=0,0,(COUNTIF('SERVIÇOS EXECUTADOS'!$I244:$DH244,ET$10)/'SERVIÇOS EXECUTADOS'!$F244*100))</f>
        <v>0</v>
      </c>
      <c r="EU244" s="62">
        <f>IF('SERVIÇOS EXECUTADOS'!$F244=0,0,(COUNTIF('SERVIÇOS EXECUTADOS'!$I244:$DH244,EU$10)/'SERVIÇOS EXECUTADOS'!$F244*100))</f>
        <v>0</v>
      </c>
      <c r="EV244" s="62">
        <f>IF('SERVIÇOS EXECUTADOS'!$F244=0,0,(COUNTIF('SERVIÇOS EXECUTADOS'!$I244:$DH244,EV$10)/'SERVIÇOS EXECUTADOS'!$F244*100))</f>
        <v>0</v>
      </c>
      <c r="EW244" s="62">
        <f>IF('SERVIÇOS EXECUTADOS'!$F244=0,0,(COUNTIF('SERVIÇOS EXECUTADOS'!$I244:$DH244,EW$10)/'SERVIÇOS EXECUTADOS'!$F244*100))</f>
        <v>0</v>
      </c>
    </row>
    <row r="245" spans="1:153" ht="12" customHeight="1" outlineLevel="2">
      <c r="A245" s="1"/>
      <c r="B245" s="197" t="s">
        <v>404</v>
      </c>
      <c r="C245" s="196"/>
      <c r="D245" s="486"/>
      <c r="E245" s="192">
        <f t="shared" si="84"/>
        <v>0</v>
      </c>
      <c r="F245" s="489"/>
      <c r="G245" s="271" t="s">
        <v>122</v>
      </c>
      <c r="H245" s="131">
        <f t="shared" si="87"/>
        <v>0</v>
      </c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3"/>
      <c r="BH245" s="63"/>
      <c r="BI245" s="63"/>
      <c r="BJ245" s="63"/>
      <c r="BK245" s="63"/>
      <c r="BL245" s="63"/>
      <c r="BM245" s="63"/>
      <c r="BN245" s="63"/>
      <c r="BO245" s="63"/>
      <c r="BP245" s="63"/>
      <c r="BQ245" s="63"/>
      <c r="BR245" s="63"/>
      <c r="BS245" s="63"/>
      <c r="BT245" s="63"/>
      <c r="BU245" s="63"/>
      <c r="BV245" s="63"/>
      <c r="BW245" s="63"/>
      <c r="BX245" s="63"/>
      <c r="BY245" s="63"/>
      <c r="BZ245" s="63"/>
      <c r="CA245" s="63"/>
      <c r="CB245" s="63"/>
      <c r="CC245" s="63"/>
      <c r="CD245" s="63"/>
      <c r="CE245" s="63"/>
      <c r="CF245" s="63"/>
      <c r="CG245" s="63"/>
      <c r="CH245" s="63"/>
      <c r="CI245" s="63"/>
      <c r="CJ245" s="63"/>
      <c r="CK245" s="63"/>
      <c r="CL245" s="63"/>
      <c r="CM245" s="63"/>
      <c r="CN245" s="63"/>
      <c r="CO245" s="63"/>
      <c r="CP245" s="63"/>
      <c r="CQ245" s="63"/>
      <c r="CR245" s="63"/>
      <c r="CS245" s="63"/>
      <c r="CT245" s="63"/>
      <c r="CU245" s="63"/>
      <c r="CV245" s="63"/>
      <c r="CW245" s="63"/>
      <c r="CX245" s="63"/>
      <c r="CY245" s="63"/>
      <c r="CZ245" s="63"/>
      <c r="DA245" s="63"/>
      <c r="DB245" s="63"/>
      <c r="DC245" s="63"/>
      <c r="DD245" s="63"/>
      <c r="DE245" s="63"/>
      <c r="DF245" s="63"/>
      <c r="DG245" s="63"/>
      <c r="DH245" s="63"/>
      <c r="DI245" s="60">
        <f t="shared" si="93"/>
        <v>0</v>
      </c>
      <c r="DJ245" s="61">
        <f t="shared" si="94"/>
        <v>0</v>
      </c>
      <c r="DK245" s="61">
        <f t="shared" si="95"/>
        <v>0</v>
      </c>
      <c r="DL245" s="62">
        <f t="shared" si="96"/>
        <v>0</v>
      </c>
      <c r="DM245" s="62">
        <f t="shared" si="86"/>
        <v>0</v>
      </c>
      <c r="DN245" s="64" t="str">
        <f t="shared" si="97"/>
        <v/>
      </c>
      <c r="DO245" s="252" t="b">
        <f t="shared" si="85"/>
        <v>0</v>
      </c>
      <c r="DP245" s="188"/>
      <c r="DS245" s="62">
        <f>IF('SERVIÇOS EXECUTADOS'!$F245=0,0,(COUNTIF('SERVIÇOS EXECUTADOS'!$I245:$DH245,DS$10)/'SERVIÇOS EXECUTADOS'!$F245*100))</f>
        <v>0</v>
      </c>
      <c r="DT245" s="62">
        <f>IF('SERVIÇOS EXECUTADOS'!$F245=0,0,(COUNTIF('SERVIÇOS EXECUTADOS'!$I245:$DH245,DT$10)/'SERVIÇOS EXECUTADOS'!$F245*100))</f>
        <v>0</v>
      </c>
      <c r="DU245" s="62">
        <f>IF('SERVIÇOS EXECUTADOS'!$F245=0,0,(COUNTIF('SERVIÇOS EXECUTADOS'!$I245:$DH245,DU$10)/'SERVIÇOS EXECUTADOS'!$F245*100))</f>
        <v>0</v>
      </c>
      <c r="DV245" s="62">
        <f>IF('SERVIÇOS EXECUTADOS'!$F245=0,0,(COUNTIF('SERVIÇOS EXECUTADOS'!$I245:$DH245,DV$10)/'SERVIÇOS EXECUTADOS'!$F245*100))</f>
        <v>0</v>
      </c>
      <c r="DW245" s="62">
        <f>IF('SERVIÇOS EXECUTADOS'!$F245=0,0,(COUNTIF('SERVIÇOS EXECUTADOS'!$I245:$DH245,DW$10)/'SERVIÇOS EXECUTADOS'!$F245*100))</f>
        <v>0</v>
      </c>
      <c r="DX245" s="62">
        <f>IF('SERVIÇOS EXECUTADOS'!$F245=0,0,(COUNTIF('SERVIÇOS EXECUTADOS'!$I245:$DH245,DX$10)/'SERVIÇOS EXECUTADOS'!$F245*100))</f>
        <v>0</v>
      </c>
      <c r="DY245" s="62">
        <f>IF('SERVIÇOS EXECUTADOS'!$F245=0,0,(COUNTIF('SERVIÇOS EXECUTADOS'!$I245:$DH245,DY$10)/'SERVIÇOS EXECUTADOS'!$F245*100))</f>
        <v>0</v>
      </c>
      <c r="DZ245" s="62">
        <f>IF('SERVIÇOS EXECUTADOS'!$F245=0,0,(COUNTIF('SERVIÇOS EXECUTADOS'!$I245:$DH245,DZ$10)/'SERVIÇOS EXECUTADOS'!$F245*100))</f>
        <v>0</v>
      </c>
      <c r="EA245" s="62">
        <f>IF('SERVIÇOS EXECUTADOS'!$F245=0,0,(COUNTIF('SERVIÇOS EXECUTADOS'!$I245:$DH245,EA$10)/'SERVIÇOS EXECUTADOS'!$F245*100))</f>
        <v>0</v>
      </c>
      <c r="EB245" s="62">
        <f>IF('SERVIÇOS EXECUTADOS'!$F245=0,0,(COUNTIF('SERVIÇOS EXECUTADOS'!$I245:$DH245,EB$10)/'SERVIÇOS EXECUTADOS'!$F245*100))</f>
        <v>0</v>
      </c>
      <c r="EC245" s="62">
        <f>IF('SERVIÇOS EXECUTADOS'!$F245=0,0,(COUNTIF('SERVIÇOS EXECUTADOS'!$I245:$DH245,EC$10)/'SERVIÇOS EXECUTADOS'!$F245*100))</f>
        <v>0</v>
      </c>
      <c r="ED245" s="62">
        <f>IF('SERVIÇOS EXECUTADOS'!$F245=0,0,(COUNTIF('SERVIÇOS EXECUTADOS'!$I245:$DH245,ED$10)/'SERVIÇOS EXECUTADOS'!$F245*100))</f>
        <v>0</v>
      </c>
      <c r="EE245" s="62">
        <f>IF('SERVIÇOS EXECUTADOS'!$F245=0,0,(COUNTIF('SERVIÇOS EXECUTADOS'!$I245:$DH245,EE$10)/'SERVIÇOS EXECUTADOS'!$F245*100))</f>
        <v>0</v>
      </c>
      <c r="EF245" s="62">
        <f>IF('SERVIÇOS EXECUTADOS'!$F245=0,0,(COUNTIF('SERVIÇOS EXECUTADOS'!$I245:$DH245,EF$10)/'SERVIÇOS EXECUTADOS'!$F245*100))</f>
        <v>0</v>
      </c>
      <c r="EG245" s="62">
        <f>IF('SERVIÇOS EXECUTADOS'!$F245=0,0,(COUNTIF('SERVIÇOS EXECUTADOS'!$I245:$DH245,EG$10)/'SERVIÇOS EXECUTADOS'!$F245*100))</f>
        <v>0</v>
      </c>
      <c r="EH245" s="62">
        <f>IF('SERVIÇOS EXECUTADOS'!$F245=0,0,(COUNTIF('SERVIÇOS EXECUTADOS'!$I245:$DH245,EH$10)/'SERVIÇOS EXECUTADOS'!$F245*100))</f>
        <v>0</v>
      </c>
      <c r="EI245" s="62">
        <f>IF('SERVIÇOS EXECUTADOS'!$F245=0,0,(COUNTIF('SERVIÇOS EXECUTADOS'!$I245:$DH245,EI$10)/'SERVIÇOS EXECUTADOS'!$F245*100))</f>
        <v>0</v>
      </c>
      <c r="EJ245" s="62">
        <f>IF('SERVIÇOS EXECUTADOS'!$F245=0,0,(COUNTIF('SERVIÇOS EXECUTADOS'!$I245:$DH245,EJ$10)/'SERVIÇOS EXECUTADOS'!$F245*100))</f>
        <v>0</v>
      </c>
      <c r="EK245" s="62">
        <f>IF('SERVIÇOS EXECUTADOS'!$F245=0,0,(COUNTIF('SERVIÇOS EXECUTADOS'!$I245:$DH245,EK$10)/'SERVIÇOS EXECUTADOS'!$F245*100))</f>
        <v>0</v>
      </c>
      <c r="EL245" s="62">
        <f>IF('SERVIÇOS EXECUTADOS'!$F245=0,0,(COUNTIF('SERVIÇOS EXECUTADOS'!$I245:$DH245,EL$10)/'SERVIÇOS EXECUTADOS'!$F245*100))</f>
        <v>0</v>
      </c>
      <c r="EM245" s="62">
        <f>IF('SERVIÇOS EXECUTADOS'!$F245=0,0,(COUNTIF('SERVIÇOS EXECUTADOS'!$I245:$DH245,EM$10)/'SERVIÇOS EXECUTADOS'!$F245*100))</f>
        <v>0</v>
      </c>
      <c r="EN245" s="62">
        <f>IF('SERVIÇOS EXECUTADOS'!$F245=0,0,(COUNTIF('SERVIÇOS EXECUTADOS'!$I245:$DH245,EN$10)/'SERVIÇOS EXECUTADOS'!$F245*100))</f>
        <v>0</v>
      </c>
      <c r="EO245" s="62">
        <f>IF('SERVIÇOS EXECUTADOS'!$F245=0,0,(COUNTIF('SERVIÇOS EXECUTADOS'!$I245:$DH245,EO$10)/'SERVIÇOS EXECUTADOS'!$F245*100))</f>
        <v>0</v>
      </c>
      <c r="EP245" s="62">
        <f>IF('SERVIÇOS EXECUTADOS'!$F245=0,0,(COUNTIF('SERVIÇOS EXECUTADOS'!$I245:$DH245,EP$10)/'SERVIÇOS EXECUTADOS'!$F245*100))</f>
        <v>0</v>
      </c>
      <c r="EQ245" s="62">
        <f>IF('SERVIÇOS EXECUTADOS'!$F245=0,0,(COUNTIF('SERVIÇOS EXECUTADOS'!$I245:$DH245,EQ$10)/'SERVIÇOS EXECUTADOS'!$F245*100))</f>
        <v>0</v>
      </c>
      <c r="ER245" s="62">
        <f>IF('SERVIÇOS EXECUTADOS'!$F245=0,0,(COUNTIF('SERVIÇOS EXECUTADOS'!$I245:$DH245,ER$10)/'SERVIÇOS EXECUTADOS'!$F245*100))</f>
        <v>0</v>
      </c>
      <c r="ES245" s="62">
        <f>IF('SERVIÇOS EXECUTADOS'!$F245=0,0,(COUNTIF('SERVIÇOS EXECUTADOS'!$I245:$DH245,ES$10)/'SERVIÇOS EXECUTADOS'!$F245*100))</f>
        <v>0</v>
      </c>
      <c r="ET245" s="62">
        <f>IF('SERVIÇOS EXECUTADOS'!$F245=0,0,(COUNTIF('SERVIÇOS EXECUTADOS'!$I245:$DH245,ET$10)/'SERVIÇOS EXECUTADOS'!$F245*100))</f>
        <v>0</v>
      </c>
      <c r="EU245" s="62">
        <f>IF('SERVIÇOS EXECUTADOS'!$F245=0,0,(COUNTIF('SERVIÇOS EXECUTADOS'!$I245:$DH245,EU$10)/'SERVIÇOS EXECUTADOS'!$F245*100))</f>
        <v>0</v>
      </c>
      <c r="EV245" s="62">
        <f>IF('SERVIÇOS EXECUTADOS'!$F245=0,0,(COUNTIF('SERVIÇOS EXECUTADOS'!$I245:$DH245,EV$10)/'SERVIÇOS EXECUTADOS'!$F245*100))</f>
        <v>0</v>
      </c>
      <c r="EW245" s="62">
        <f>IF('SERVIÇOS EXECUTADOS'!$F245=0,0,(COUNTIF('SERVIÇOS EXECUTADOS'!$I245:$DH245,EW$10)/'SERVIÇOS EXECUTADOS'!$F245*100))</f>
        <v>0</v>
      </c>
    </row>
    <row r="246" spans="1:153" ht="12" customHeight="1" outlineLevel="2">
      <c r="A246" s="1"/>
      <c r="B246" s="197" t="s">
        <v>405</v>
      </c>
      <c r="C246" s="196"/>
      <c r="D246" s="486"/>
      <c r="E246" s="192">
        <f t="shared" si="84"/>
        <v>0</v>
      </c>
      <c r="F246" s="489"/>
      <c r="G246" s="271" t="s">
        <v>122</v>
      </c>
      <c r="H246" s="131">
        <f t="shared" si="87"/>
        <v>0</v>
      </c>
      <c r="I246" s="68"/>
      <c r="J246" s="68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3"/>
      <c r="BR246" s="63"/>
      <c r="BS246" s="63"/>
      <c r="BT246" s="63"/>
      <c r="BU246" s="63"/>
      <c r="BV246" s="63"/>
      <c r="BW246" s="63"/>
      <c r="BX246" s="63"/>
      <c r="BY246" s="63"/>
      <c r="BZ246" s="63"/>
      <c r="CA246" s="63"/>
      <c r="CB246" s="63"/>
      <c r="CC246" s="63"/>
      <c r="CD246" s="63"/>
      <c r="CE246" s="63"/>
      <c r="CF246" s="63"/>
      <c r="CG246" s="63"/>
      <c r="CH246" s="63"/>
      <c r="CI246" s="63"/>
      <c r="CJ246" s="63"/>
      <c r="CK246" s="63"/>
      <c r="CL246" s="63"/>
      <c r="CM246" s="63"/>
      <c r="CN246" s="63"/>
      <c r="CO246" s="63"/>
      <c r="CP246" s="63"/>
      <c r="CQ246" s="63"/>
      <c r="CR246" s="63"/>
      <c r="CS246" s="63"/>
      <c r="CT246" s="63"/>
      <c r="CU246" s="63"/>
      <c r="CV246" s="63"/>
      <c r="CW246" s="63"/>
      <c r="CX246" s="63"/>
      <c r="CY246" s="63"/>
      <c r="CZ246" s="63"/>
      <c r="DA246" s="63"/>
      <c r="DB246" s="63"/>
      <c r="DC246" s="63"/>
      <c r="DD246" s="63"/>
      <c r="DE246" s="63"/>
      <c r="DF246" s="63"/>
      <c r="DG246" s="63"/>
      <c r="DH246" s="63"/>
      <c r="DI246" s="60">
        <f t="shared" si="93"/>
        <v>0</v>
      </c>
      <c r="DJ246" s="61">
        <f t="shared" si="94"/>
        <v>0</v>
      </c>
      <c r="DK246" s="61">
        <f t="shared" si="95"/>
        <v>0</v>
      </c>
      <c r="DL246" s="62">
        <f t="shared" si="96"/>
        <v>0</v>
      </c>
      <c r="DM246" s="62">
        <f t="shared" si="86"/>
        <v>0</v>
      </c>
      <c r="DN246" s="64" t="str">
        <f t="shared" si="97"/>
        <v/>
      </c>
      <c r="DO246" s="252" t="b">
        <f t="shared" si="85"/>
        <v>0</v>
      </c>
      <c r="DP246" s="188"/>
      <c r="DS246" s="62">
        <f>IF('SERVIÇOS EXECUTADOS'!$F246=0,0,(COUNTIF('SERVIÇOS EXECUTADOS'!$I246:$DH246,DS$10)/'SERVIÇOS EXECUTADOS'!$F246*100))</f>
        <v>0</v>
      </c>
      <c r="DT246" s="62">
        <f>IF('SERVIÇOS EXECUTADOS'!$F246=0,0,(COUNTIF('SERVIÇOS EXECUTADOS'!$I246:$DH246,DT$10)/'SERVIÇOS EXECUTADOS'!$F246*100))</f>
        <v>0</v>
      </c>
      <c r="DU246" s="62">
        <f>IF('SERVIÇOS EXECUTADOS'!$F246=0,0,(COUNTIF('SERVIÇOS EXECUTADOS'!$I246:$DH246,DU$10)/'SERVIÇOS EXECUTADOS'!$F246*100))</f>
        <v>0</v>
      </c>
      <c r="DV246" s="62">
        <f>IF('SERVIÇOS EXECUTADOS'!$F246=0,0,(COUNTIF('SERVIÇOS EXECUTADOS'!$I246:$DH246,DV$10)/'SERVIÇOS EXECUTADOS'!$F246*100))</f>
        <v>0</v>
      </c>
      <c r="DW246" s="62">
        <f>IF('SERVIÇOS EXECUTADOS'!$F246=0,0,(COUNTIF('SERVIÇOS EXECUTADOS'!$I246:$DH246,DW$10)/'SERVIÇOS EXECUTADOS'!$F246*100))</f>
        <v>0</v>
      </c>
      <c r="DX246" s="62">
        <f>IF('SERVIÇOS EXECUTADOS'!$F246=0,0,(COUNTIF('SERVIÇOS EXECUTADOS'!$I246:$DH246,DX$10)/'SERVIÇOS EXECUTADOS'!$F246*100))</f>
        <v>0</v>
      </c>
      <c r="DY246" s="62">
        <f>IF('SERVIÇOS EXECUTADOS'!$F246=0,0,(COUNTIF('SERVIÇOS EXECUTADOS'!$I246:$DH246,DY$10)/'SERVIÇOS EXECUTADOS'!$F246*100))</f>
        <v>0</v>
      </c>
      <c r="DZ246" s="62">
        <f>IF('SERVIÇOS EXECUTADOS'!$F246=0,0,(COUNTIF('SERVIÇOS EXECUTADOS'!$I246:$DH246,DZ$10)/'SERVIÇOS EXECUTADOS'!$F246*100))</f>
        <v>0</v>
      </c>
      <c r="EA246" s="62">
        <f>IF('SERVIÇOS EXECUTADOS'!$F246=0,0,(COUNTIF('SERVIÇOS EXECUTADOS'!$I246:$DH246,EA$10)/'SERVIÇOS EXECUTADOS'!$F246*100))</f>
        <v>0</v>
      </c>
      <c r="EB246" s="62">
        <f>IF('SERVIÇOS EXECUTADOS'!$F246=0,0,(COUNTIF('SERVIÇOS EXECUTADOS'!$I246:$DH246,EB$10)/'SERVIÇOS EXECUTADOS'!$F246*100))</f>
        <v>0</v>
      </c>
      <c r="EC246" s="62">
        <f>IF('SERVIÇOS EXECUTADOS'!$F246=0,0,(COUNTIF('SERVIÇOS EXECUTADOS'!$I246:$DH246,EC$10)/'SERVIÇOS EXECUTADOS'!$F246*100))</f>
        <v>0</v>
      </c>
      <c r="ED246" s="62">
        <f>IF('SERVIÇOS EXECUTADOS'!$F246=0,0,(COUNTIF('SERVIÇOS EXECUTADOS'!$I246:$DH246,ED$10)/'SERVIÇOS EXECUTADOS'!$F246*100))</f>
        <v>0</v>
      </c>
      <c r="EE246" s="62">
        <f>IF('SERVIÇOS EXECUTADOS'!$F246=0,0,(COUNTIF('SERVIÇOS EXECUTADOS'!$I246:$DH246,EE$10)/'SERVIÇOS EXECUTADOS'!$F246*100))</f>
        <v>0</v>
      </c>
      <c r="EF246" s="62">
        <f>IF('SERVIÇOS EXECUTADOS'!$F246=0,0,(COUNTIF('SERVIÇOS EXECUTADOS'!$I246:$DH246,EF$10)/'SERVIÇOS EXECUTADOS'!$F246*100))</f>
        <v>0</v>
      </c>
      <c r="EG246" s="62">
        <f>IF('SERVIÇOS EXECUTADOS'!$F246=0,0,(COUNTIF('SERVIÇOS EXECUTADOS'!$I246:$DH246,EG$10)/'SERVIÇOS EXECUTADOS'!$F246*100))</f>
        <v>0</v>
      </c>
      <c r="EH246" s="62">
        <f>IF('SERVIÇOS EXECUTADOS'!$F246=0,0,(COUNTIF('SERVIÇOS EXECUTADOS'!$I246:$DH246,EH$10)/'SERVIÇOS EXECUTADOS'!$F246*100))</f>
        <v>0</v>
      </c>
      <c r="EI246" s="62">
        <f>IF('SERVIÇOS EXECUTADOS'!$F246=0,0,(COUNTIF('SERVIÇOS EXECUTADOS'!$I246:$DH246,EI$10)/'SERVIÇOS EXECUTADOS'!$F246*100))</f>
        <v>0</v>
      </c>
      <c r="EJ246" s="62">
        <f>IF('SERVIÇOS EXECUTADOS'!$F246=0,0,(COUNTIF('SERVIÇOS EXECUTADOS'!$I246:$DH246,EJ$10)/'SERVIÇOS EXECUTADOS'!$F246*100))</f>
        <v>0</v>
      </c>
      <c r="EK246" s="62">
        <f>IF('SERVIÇOS EXECUTADOS'!$F246=0,0,(COUNTIF('SERVIÇOS EXECUTADOS'!$I246:$DH246,EK$10)/'SERVIÇOS EXECUTADOS'!$F246*100))</f>
        <v>0</v>
      </c>
      <c r="EL246" s="62">
        <f>IF('SERVIÇOS EXECUTADOS'!$F246=0,0,(COUNTIF('SERVIÇOS EXECUTADOS'!$I246:$DH246,EL$10)/'SERVIÇOS EXECUTADOS'!$F246*100))</f>
        <v>0</v>
      </c>
      <c r="EM246" s="62">
        <f>IF('SERVIÇOS EXECUTADOS'!$F246=0,0,(COUNTIF('SERVIÇOS EXECUTADOS'!$I246:$DH246,EM$10)/'SERVIÇOS EXECUTADOS'!$F246*100))</f>
        <v>0</v>
      </c>
      <c r="EN246" s="62">
        <f>IF('SERVIÇOS EXECUTADOS'!$F246=0,0,(COUNTIF('SERVIÇOS EXECUTADOS'!$I246:$DH246,EN$10)/'SERVIÇOS EXECUTADOS'!$F246*100))</f>
        <v>0</v>
      </c>
      <c r="EO246" s="62">
        <f>IF('SERVIÇOS EXECUTADOS'!$F246=0,0,(COUNTIF('SERVIÇOS EXECUTADOS'!$I246:$DH246,EO$10)/'SERVIÇOS EXECUTADOS'!$F246*100))</f>
        <v>0</v>
      </c>
      <c r="EP246" s="62">
        <f>IF('SERVIÇOS EXECUTADOS'!$F246=0,0,(COUNTIF('SERVIÇOS EXECUTADOS'!$I246:$DH246,EP$10)/'SERVIÇOS EXECUTADOS'!$F246*100))</f>
        <v>0</v>
      </c>
      <c r="EQ246" s="62">
        <f>IF('SERVIÇOS EXECUTADOS'!$F246=0,0,(COUNTIF('SERVIÇOS EXECUTADOS'!$I246:$DH246,EQ$10)/'SERVIÇOS EXECUTADOS'!$F246*100))</f>
        <v>0</v>
      </c>
      <c r="ER246" s="62">
        <f>IF('SERVIÇOS EXECUTADOS'!$F246=0,0,(COUNTIF('SERVIÇOS EXECUTADOS'!$I246:$DH246,ER$10)/'SERVIÇOS EXECUTADOS'!$F246*100))</f>
        <v>0</v>
      </c>
      <c r="ES246" s="62">
        <f>IF('SERVIÇOS EXECUTADOS'!$F246=0,0,(COUNTIF('SERVIÇOS EXECUTADOS'!$I246:$DH246,ES$10)/'SERVIÇOS EXECUTADOS'!$F246*100))</f>
        <v>0</v>
      </c>
      <c r="ET246" s="62">
        <f>IF('SERVIÇOS EXECUTADOS'!$F246=0,0,(COUNTIF('SERVIÇOS EXECUTADOS'!$I246:$DH246,ET$10)/'SERVIÇOS EXECUTADOS'!$F246*100))</f>
        <v>0</v>
      </c>
      <c r="EU246" s="62">
        <f>IF('SERVIÇOS EXECUTADOS'!$F246=0,0,(COUNTIF('SERVIÇOS EXECUTADOS'!$I246:$DH246,EU$10)/'SERVIÇOS EXECUTADOS'!$F246*100))</f>
        <v>0</v>
      </c>
      <c r="EV246" s="62">
        <f>IF('SERVIÇOS EXECUTADOS'!$F246=0,0,(COUNTIF('SERVIÇOS EXECUTADOS'!$I246:$DH246,EV$10)/'SERVIÇOS EXECUTADOS'!$F246*100))</f>
        <v>0</v>
      </c>
      <c r="EW246" s="62">
        <f>IF('SERVIÇOS EXECUTADOS'!$F246=0,0,(COUNTIF('SERVIÇOS EXECUTADOS'!$I246:$DH246,EW$10)/'SERVIÇOS EXECUTADOS'!$F246*100))</f>
        <v>0</v>
      </c>
    </row>
    <row r="247" spans="1:153" ht="12" customHeight="1" outlineLevel="2">
      <c r="A247" s="1"/>
      <c r="B247" s="197" t="s">
        <v>406</v>
      </c>
      <c r="C247" s="196" t="s">
        <v>407</v>
      </c>
      <c r="D247" s="486"/>
      <c r="E247" s="192">
        <f t="shared" si="84"/>
        <v>0</v>
      </c>
      <c r="F247" s="489"/>
      <c r="G247" s="271" t="s">
        <v>122</v>
      </c>
      <c r="H247" s="131">
        <f t="shared" si="87"/>
        <v>0</v>
      </c>
      <c r="I247" s="68"/>
      <c r="J247" s="68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  <c r="BN247" s="63"/>
      <c r="BO247" s="63"/>
      <c r="BP247" s="63"/>
      <c r="BQ247" s="63"/>
      <c r="BR247" s="63"/>
      <c r="BS247" s="63"/>
      <c r="BT247" s="63"/>
      <c r="BU247" s="63"/>
      <c r="BV247" s="63"/>
      <c r="BW247" s="63"/>
      <c r="BX247" s="63"/>
      <c r="BY247" s="63"/>
      <c r="BZ247" s="63"/>
      <c r="CA247" s="63"/>
      <c r="CB247" s="63"/>
      <c r="CC247" s="63"/>
      <c r="CD247" s="63"/>
      <c r="CE247" s="63"/>
      <c r="CF247" s="63"/>
      <c r="CG247" s="63"/>
      <c r="CH247" s="63"/>
      <c r="CI247" s="63"/>
      <c r="CJ247" s="63"/>
      <c r="CK247" s="63"/>
      <c r="CL247" s="63"/>
      <c r="CM247" s="63"/>
      <c r="CN247" s="63"/>
      <c r="CO247" s="63"/>
      <c r="CP247" s="63"/>
      <c r="CQ247" s="63"/>
      <c r="CR247" s="63"/>
      <c r="CS247" s="63"/>
      <c r="CT247" s="63"/>
      <c r="CU247" s="63"/>
      <c r="CV247" s="63"/>
      <c r="CW247" s="63"/>
      <c r="CX247" s="63"/>
      <c r="CY247" s="63"/>
      <c r="CZ247" s="63"/>
      <c r="DA247" s="63"/>
      <c r="DB247" s="63"/>
      <c r="DC247" s="63"/>
      <c r="DD247" s="63"/>
      <c r="DE247" s="63"/>
      <c r="DF247" s="63"/>
      <c r="DG247" s="63"/>
      <c r="DH247" s="63"/>
      <c r="DI247" s="60">
        <f t="shared" si="93"/>
        <v>0</v>
      </c>
      <c r="DJ247" s="61">
        <f t="shared" si="94"/>
        <v>0</v>
      </c>
      <c r="DK247" s="61">
        <f t="shared" si="95"/>
        <v>0</v>
      </c>
      <c r="DL247" s="62">
        <f t="shared" si="96"/>
        <v>0</v>
      </c>
      <c r="DM247" s="62">
        <f t="shared" si="86"/>
        <v>0</v>
      </c>
      <c r="DN247" s="64" t="str">
        <f t="shared" si="97"/>
        <v/>
      </c>
      <c r="DO247" s="252" t="b">
        <f t="shared" si="85"/>
        <v>0</v>
      </c>
      <c r="DP247" s="188"/>
      <c r="DS247" s="62">
        <f>IF('SERVIÇOS EXECUTADOS'!$F247=0,0,(COUNTIF('SERVIÇOS EXECUTADOS'!$I247:$DH247,DS$10)/'SERVIÇOS EXECUTADOS'!$F247*100))</f>
        <v>0</v>
      </c>
      <c r="DT247" s="62">
        <f>IF('SERVIÇOS EXECUTADOS'!$F247=0,0,(COUNTIF('SERVIÇOS EXECUTADOS'!$I247:$DH247,DT$10)/'SERVIÇOS EXECUTADOS'!$F247*100))</f>
        <v>0</v>
      </c>
      <c r="DU247" s="62">
        <f>IF('SERVIÇOS EXECUTADOS'!$F247=0,0,(COUNTIF('SERVIÇOS EXECUTADOS'!$I247:$DH247,DU$10)/'SERVIÇOS EXECUTADOS'!$F247*100))</f>
        <v>0</v>
      </c>
      <c r="DV247" s="62">
        <f>IF('SERVIÇOS EXECUTADOS'!$F247=0,0,(COUNTIF('SERVIÇOS EXECUTADOS'!$I247:$DH247,DV$10)/'SERVIÇOS EXECUTADOS'!$F247*100))</f>
        <v>0</v>
      </c>
      <c r="DW247" s="62">
        <f>IF('SERVIÇOS EXECUTADOS'!$F247=0,0,(COUNTIF('SERVIÇOS EXECUTADOS'!$I247:$DH247,DW$10)/'SERVIÇOS EXECUTADOS'!$F247*100))</f>
        <v>0</v>
      </c>
      <c r="DX247" s="62">
        <f>IF('SERVIÇOS EXECUTADOS'!$F247=0,0,(COUNTIF('SERVIÇOS EXECUTADOS'!$I247:$DH247,DX$10)/'SERVIÇOS EXECUTADOS'!$F247*100))</f>
        <v>0</v>
      </c>
      <c r="DY247" s="62">
        <f>IF('SERVIÇOS EXECUTADOS'!$F247=0,0,(COUNTIF('SERVIÇOS EXECUTADOS'!$I247:$DH247,DY$10)/'SERVIÇOS EXECUTADOS'!$F247*100))</f>
        <v>0</v>
      </c>
      <c r="DZ247" s="62">
        <f>IF('SERVIÇOS EXECUTADOS'!$F247=0,0,(COUNTIF('SERVIÇOS EXECUTADOS'!$I247:$DH247,DZ$10)/'SERVIÇOS EXECUTADOS'!$F247*100))</f>
        <v>0</v>
      </c>
      <c r="EA247" s="62">
        <f>IF('SERVIÇOS EXECUTADOS'!$F247=0,0,(COUNTIF('SERVIÇOS EXECUTADOS'!$I247:$DH247,EA$10)/'SERVIÇOS EXECUTADOS'!$F247*100))</f>
        <v>0</v>
      </c>
      <c r="EB247" s="62">
        <f>IF('SERVIÇOS EXECUTADOS'!$F247=0,0,(COUNTIF('SERVIÇOS EXECUTADOS'!$I247:$DH247,EB$10)/'SERVIÇOS EXECUTADOS'!$F247*100))</f>
        <v>0</v>
      </c>
      <c r="EC247" s="62">
        <f>IF('SERVIÇOS EXECUTADOS'!$F247=0,0,(COUNTIF('SERVIÇOS EXECUTADOS'!$I247:$DH247,EC$10)/'SERVIÇOS EXECUTADOS'!$F247*100))</f>
        <v>0</v>
      </c>
      <c r="ED247" s="62">
        <f>IF('SERVIÇOS EXECUTADOS'!$F247=0,0,(COUNTIF('SERVIÇOS EXECUTADOS'!$I247:$DH247,ED$10)/'SERVIÇOS EXECUTADOS'!$F247*100))</f>
        <v>0</v>
      </c>
      <c r="EE247" s="62">
        <f>IF('SERVIÇOS EXECUTADOS'!$F247=0,0,(COUNTIF('SERVIÇOS EXECUTADOS'!$I247:$DH247,EE$10)/'SERVIÇOS EXECUTADOS'!$F247*100))</f>
        <v>0</v>
      </c>
      <c r="EF247" s="62">
        <f>IF('SERVIÇOS EXECUTADOS'!$F247=0,0,(COUNTIF('SERVIÇOS EXECUTADOS'!$I247:$DH247,EF$10)/'SERVIÇOS EXECUTADOS'!$F247*100))</f>
        <v>0</v>
      </c>
      <c r="EG247" s="62">
        <f>IF('SERVIÇOS EXECUTADOS'!$F247=0,0,(COUNTIF('SERVIÇOS EXECUTADOS'!$I247:$DH247,EG$10)/'SERVIÇOS EXECUTADOS'!$F247*100))</f>
        <v>0</v>
      </c>
      <c r="EH247" s="62">
        <f>IF('SERVIÇOS EXECUTADOS'!$F247=0,0,(COUNTIF('SERVIÇOS EXECUTADOS'!$I247:$DH247,EH$10)/'SERVIÇOS EXECUTADOS'!$F247*100))</f>
        <v>0</v>
      </c>
      <c r="EI247" s="62">
        <f>IF('SERVIÇOS EXECUTADOS'!$F247=0,0,(COUNTIF('SERVIÇOS EXECUTADOS'!$I247:$DH247,EI$10)/'SERVIÇOS EXECUTADOS'!$F247*100))</f>
        <v>0</v>
      </c>
      <c r="EJ247" s="62">
        <f>IF('SERVIÇOS EXECUTADOS'!$F247=0,0,(COUNTIF('SERVIÇOS EXECUTADOS'!$I247:$DH247,EJ$10)/'SERVIÇOS EXECUTADOS'!$F247*100))</f>
        <v>0</v>
      </c>
      <c r="EK247" s="62">
        <f>IF('SERVIÇOS EXECUTADOS'!$F247=0,0,(COUNTIF('SERVIÇOS EXECUTADOS'!$I247:$DH247,EK$10)/'SERVIÇOS EXECUTADOS'!$F247*100))</f>
        <v>0</v>
      </c>
      <c r="EL247" s="62">
        <f>IF('SERVIÇOS EXECUTADOS'!$F247=0,0,(COUNTIF('SERVIÇOS EXECUTADOS'!$I247:$DH247,EL$10)/'SERVIÇOS EXECUTADOS'!$F247*100))</f>
        <v>0</v>
      </c>
      <c r="EM247" s="62">
        <f>IF('SERVIÇOS EXECUTADOS'!$F247=0,0,(COUNTIF('SERVIÇOS EXECUTADOS'!$I247:$DH247,EM$10)/'SERVIÇOS EXECUTADOS'!$F247*100))</f>
        <v>0</v>
      </c>
      <c r="EN247" s="62">
        <f>IF('SERVIÇOS EXECUTADOS'!$F247=0,0,(COUNTIF('SERVIÇOS EXECUTADOS'!$I247:$DH247,EN$10)/'SERVIÇOS EXECUTADOS'!$F247*100))</f>
        <v>0</v>
      </c>
      <c r="EO247" s="62">
        <f>IF('SERVIÇOS EXECUTADOS'!$F247=0,0,(COUNTIF('SERVIÇOS EXECUTADOS'!$I247:$DH247,EO$10)/'SERVIÇOS EXECUTADOS'!$F247*100))</f>
        <v>0</v>
      </c>
      <c r="EP247" s="62">
        <f>IF('SERVIÇOS EXECUTADOS'!$F247=0,0,(COUNTIF('SERVIÇOS EXECUTADOS'!$I247:$DH247,EP$10)/'SERVIÇOS EXECUTADOS'!$F247*100))</f>
        <v>0</v>
      </c>
      <c r="EQ247" s="62">
        <f>IF('SERVIÇOS EXECUTADOS'!$F247=0,0,(COUNTIF('SERVIÇOS EXECUTADOS'!$I247:$DH247,EQ$10)/'SERVIÇOS EXECUTADOS'!$F247*100))</f>
        <v>0</v>
      </c>
      <c r="ER247" s="62">
        <f>IF('SERVIÇOS EXECUTADOS'!$F247=0,0,(COUNTIF('SERVIÇOS EXECUTADOS'!$I247:$DH247,ER$10)/'SERVIÇOS EXECUTADOS'!$F247*100))</f>
        <v>0</v>
      </c>
      <c r="ES247" s="62">
        <f>IF('SERVIÇOS EXECUTADOS'!$F247=0,0,(COUNTIF('SERVIÇOS EXECUTADOS'!$I247:$DH247,ES$10)/'SERVIÇOS EXECUTADOS'!$F247*100))</f>
        <v>0</v>
      </c>
      <c r="ET247" s="62">
        <f>IF('SERVIÇOS EXECUTADOS'!$F247=0,0,(COUNTIF('SERVIÇOS EXECUTADOS'!$I247:$DH247,ET$10)/'SERVIÇOS EXECUTADOS'!$F247*100))</f>
        <v>0</v>
      </c>
      <c r="EU247" s="62">
        <f>IF('SERVIÇOS EXECUTADOS'!$F247=0,0,(COUNTIF('SERVIÇOS EXECUTADOS'!$I247:$DH247,EU$10)/'SERVIÇOS EXECUTADOS'!$F247*100))</f>
        <v>0</v>
      </c>
      <c r="EV247" s="62">
        <f>IF('SERVIÇOS EXECUTADOS'!$F247=0,0,(COUNTIF('SERVIÇOS EXECUTADOS'!$I247:$DH247,EV$10)/'SERVIÇOS EXECUTADOS'!$F247*100))</f>
        <v>0</v>
      </c>
      <c r="EW247" s="62">
        <f>IF('SERVIÇOS EXECUTADOS'!$F247=0,0,(COUNTIF('SERVIÇOS EXECUTADOS'!$I247:$DH247,EW$10)/'SERVIÇOS EXECUTADOS'!$F247*100))</f>
        <v>0</v>
      </c>
    </row>
    <row r="248" spans="1:153" ht="12" customHeight="1" outlineLevel="2">
      <c r="A248" s="1"/>
      <c r="B248" s="197" t="s">
        <v>408</v>
      </c>
      <c r="C248" s="196" t="s">
        <v>391</v>
      </c>
      <c r="D248" s="486"/>
      <c r="E248" s="192">
        <f t="shared" si="84"/>
        <v>0</v>
      </c>
      <c r="F248" s="489"/>
      <c r="G248" s="271" t="s">
        <v>122</v>
      </c>
      <c r="H248" s="131">
        <f t="shared" si="87"/>
        <v>0</v>
      </c>
      <c r="I248" s="68"/>
      <c r="J248" s="68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  <c r="AX248" s="63"/>
      <c r="AY248" s="63"/>
      <c r="AZ248" s="63"/>
      <c r="BA248" s="63"/>
      <c r="BB248" s="63"/>
      <c r="BC248" s="63"/>
      <c r="BD248" s="63"/>
      <c r="BE248" s="63"/>
      <c r="BF248" s="63"/>
      <c r="BG248" s="63"/>
      <c r="BH248" s="63"/>
      <c r="BI248" s="63"/>
      <c r="BJ248" s="63"/>
      <c r="BK248" s="63"/>
      <c r="BL248" s="63"/>
      <c r="BM248" s="63"/>
      <c r="BN248" s="63"/>
      <c r="BO248" s="63"/>
      <c r="BP248" s="63"/>
      <c r="BQ248" s="63"/>
      <c r="BR248" s="63"/>
      <c r="BS248" s="63"/>
      <c r="BT248" s="63"/>
      <c r="BU248" s="63"/>
      <c r="BV248" s="63"/>
      <c r="BW248" s="63"/>
      <c r="BX248" s="63"/>
      <c r="BY248" s="63"/>
      <c r="BZ248" s="63"/>
      <c r="CA248" s="63"/>
      <c r="CB248" s="63"/>
      <c r="CC248" s="63"/>
      <c r="CD248" s="63"/>
      <c r="CE248" s="63"/>
      <c r="CF248" s="63"/>
      <c r="CG248" s="63"/>
      <c r="CH248" s="63"/>
      <c r="CI248" s="63"/>
      <c r="CJ248" s="63"/>
      <c r="CK248" s="63"/>
      <c r="CL248" s="63"/>
      <c r="CM248" s="63"/>
      <c r="CN248" s="63"/>
      <c r="CO248" s="63"/>
      <c r="CP248" s="63"/>
      <c r="CQ248" s="63"/>
      <c r="CR248" s="63"/>
      <c r="CS248" s="63"/>
      <c r="CT248" s="63"/>
      <c r="CU248" s="63"/>
      <c r="CV248" s="63"/>
      <c r="CW248" s="63"/>
      <c r="CX248" s="63"/>
      <c r="CY248" s="63"/>
      <c r="CZ248" s="63"/>
      <c r="DA248" s="63"/>
      <c r="DB248" s="63"/>
      <c r="DC248" s="63"/>
      <c r="DD248" s="63"/>
      <c r="DE248" s="63"/>
      <c r="DF248" s="63"/>
      <c r="DG248" s="63"/>
      <c r="DH248" s="63"/>
      <c r="DI248" s="60">
        <f t="shared" si="93"/>
        <v>0</v>
      </c>
      <c r="DJ248" s="61">
        <f t="shared" si="94"/>
        <v>0</v>
      </c>
      <c r="DK248" s="61">
        <f t="shared" si="95"/>
        <v>0</v>
      </c>
      <c r="DL248" s="62">
        <f t="shared" si="96"/>
        <v>0</v>
      </c>
      <c r="DM248" s="62">
        <f t="shared" si="86"/>
        <v>0</v>
      </c>
      <c r="DN248" s="64" t="str">
        <f t="shared" si="97"/>
        <v/>
      </c>
      <c r="DO248" s="252" t="b">
        <f t="shared" si="85"/>
        <v>0</v>
      </c>
      <c r="DP248" s="188"/>
      <c r="DS248" s="62">
        <f>IF('SERVIÇOS EXECUTADOS'!$F248=0,0,(COUNTIF('SERVIÇOS EXECUTADOS'!$I248:$DH248,DS$10)/'SERVIÇOS EXECUTADOS'!$F248*100))</f>
        <v>0</v>
      </c>
      <c r="DT248" s="62">
        <f>IF('SERVIÇOS EXECUTADOS'!$F248=0,0,(COUNTIF('SERVIÇOS EXECUTADOS'!$I248:$DH248,DT$10)/'SERVIÇOS EXECUTADOS'!$F248*100))</f>
        <v>0</v>
      </c>
      <c r="DU248" s="62">
        <f>IF('SERVIÇOS EXECUTADOS'!$F248=0,0,(COUNTIF('SERVIÇOS EXECUTADOS'!$I248:$DH248,DU$10)/'SERVIÇOS EXECUTADOS'!$F248*100))</f>
        <v>0</v>
      </c>
      <c r="DV248" s="62">
        <f>IF('SERVIÇOS EXECUTADOS'!$F248=0,0,(COUNTIF('SERVIÇOS EXECUTADOS'!$I248:$DH248,DV$10)/'SERVIÇOS EXECUTADOS'!$F248*100))</f>
        <v>0</v>
      </c>
      <c r="DW248" s="62">
        <f>IF('SERVIÇOS EXECUTADOS'!$F248=0,0,(COUNTIF('SERVIÇOS EXECUTADOS'!$I248:$DH248,DW$10)/'SERVIÇOS EXECUTADOS'!$F248*100))</f>
        <v>0</v>
      </c>
      <c r="DX248" s="62">
        <f>IF('SERVIÇOS EXECUTADOS'!$F248=0,0,(COUNTIF('SERVIÇOS EXECUTADOS'!$I248:$DH248,DX$10)/'SERVIÇOS EXECUTADOS'!$F248*100))</f>
        <v>0</v>
      </c>
      <c r="DY248" s="62">
        <f>IF('SERVIÇOS EXECUTADOS'!$F248=0,0,(COUNTIF('SERVIÇOS EXECUTADOS'!$I248:$DH248,DY$10)/'SERVIÇOS EXECUTADOS'!$F248*100))</f>
        <v>0</v>
      </c>
      <c r="DZ248" s="62">
        <f>IF('SERVIÇOS EXECUTADOS'!$F248=0,0,(COUNTIF('SERVIÇOS EXECUTADOS'!$I248:$DH248,DZ$10)/'SERVIÇOS EXECUTADOS'!$F248*100))</f>
        <v>0</v>
      </c>
      <c r="EA248" s="62">
        <f>IF('SERVIÇOS EXECUTADOS'!$F248=0,0,(COUNTIF('SERVIÇOS EXECUTADOS'!$I248:$DH248,EA$10)/'SERVIÇOS EXECUTADOS'!$F248*100))</f>
        <v>0</v>
      </c>
      <c r="EB248" s="62">
        <f>IF('SERVIÇOS EXECUTADOS'!$F248=0,0,(COUNTIF('SERVIÇOS EXECUTADOS'!$I248:$DH248,EB$10)/'SERVIÇOS EXECUTADOS'!$F248*100))</f>
        <v>0</v>
      </c>
      <c r="EC248" s="62">
        <f>IF('SERVIÇOS EXECUTADOS'!$F248=0,0,(COUNTIF('SERVIÇOS EXECUTADOS'!$I248:$DH248,EC$10)/'SERVIÇOS EXECUTADOS'!$F248*100))</f>
        <v>0</v>
      </c>
      <c r="ED248" s="62">
        <f>IF('SERVIÇOS EXECUTADOS'!$F248=0,0,(COUNTIF('SERVIÇOS EXECUTADOS'!$I248:$DH248,ED$10)/'SERVIÇOS EXECUTADOS'!$F248*100))</f>
        <v>0</v>
      </c>
      <c r="EE248" s="62">
        <f>IF('SERVIÇOS EXECUTADOS'!$F248=0,0,(COUNTIF('SERVIÇOS EXECUTADOS'!$I248:$DH248,EE$10)/'SERVIÇOS EXECUTADOS'!$F248*100))</f>
        <v>0</v>
      </c>
      <c r="EF248" s="62">
        <f>IF('SERVIÇOS EXECUTADOS'!$F248=0,0,(COUNTIF('SERVIÇOS EXECUTADOS'!$I248:$DH248,EF$10)/'SERVIÇOS EXECUTADOS'!$F248*100))</f>
        <v>0</v>
      </c>
      <c r="EG248" s="62">
        <f>IF('SERVIÇOS EXECUTADOS'!$F248=0,0,(COUNTIF('SERVIÇOS EXECUTADOS'!$I248:$DH248,EG$10)/'SERVIÇOS EXECUTADOS'!$F248*100))</f>
        <v>0</v>
      </c>
      <c r="EH248" s="62">
        <f>IF('SERVIÇOS EXECUTADOS'!$F248=0,0,(COUNTIF('SERVIÇOS EXECUTADOS'!$I248:$DH248,EH$10)/'SERVIÇOS EXECUTADOS'!$F248*100))</f>
        <v>0</v>
      </c>
      <c r="EI248" s="62">
        <f>IF('SERVIÇOS EXECUTADOS'!$F248=0,0,(COUNTIF('SERVIÇOS EXECUTADOS'!$I248:$DH248,EI$10)/'SERVIÇOS EXECUTADOS'!$F248*100))</f>
        <v>0</v>
      </c>
      <c r="EJ248" s="62">
        <f>IF('SERVIÇOS EXECUTADOS'!$F248=0,0,(COUNTIF('SERVIÇOS EXECUTADOS'!$I248:$DH248,EJ$10)/'SERVIÇOS EXECUTADOS'!$F248*100))</f>
        <v>0</v>
      </c>
      <c r="EK248" s="62">
        <f>IF('SERVIÇOS EXECUTADOS'!$F248=0,0,(COUNTIF('SERVIÇOS EXECUTADOS'!$I248:$DH248,EK$10)/'SERVIÇOS EXECUTADOS'!$F248*100))</f>
        <v>0</v>
      </c>
      <c r="EL248" s="62">
        <f>IF('SERVIÇOS EXECUTADOS'!$F248=0,0,(COUNTIF('SERVIÇOS EXECUTADOS'!$I248:$DH248,EL$10)/'SERVIÇOS EXECUTADOS'!$F248*100))</f>
        <v>0</v>
      </c>
      <c r="EM248" s="62">
        <f>IF('SERVIÇOS EXECUTADOS'!$F248=0,0,(COUNTIF('SERVIÇOS EXECUTADOS'!$I248:$DH248,EM$10)/'SERVIÇOS EXECUTADOS'!$F248*100))</f>
        <v>0</v>
      </c>
      <c r="EN248" s="62">
        <f>IF('SERVIÇOS EXECUTADOS'!$F248=0,0,(COUNTIF('SERVIÇOS EXECUTADOS'!$I248:$DH248,EN$10)/'SERVIÇOS EXECUTADOS'!$F248*100))</f>
        <v>0</v>
      </c>
      <c r="EO248" s="62">
        <f>IF('SERVIÇOS EXECUTADOS'!$F248=0,0,(COUNTIF('SERVIÇOS EXECUTADOS'!$I248:$DH248,EO$10)/'SERVIÇOS EXECUTADOS'!$F248*100))</f>
        <v>0</v>
      </c>
      <c r="EP248" s="62">
        <f>IF('SERVIÇOS EXECUTADOS'!$F248=0,0,(COUNTIF('SERVIÇOS EXECUTADOS'!$I248:$DH248,EP$10)/'SERVIÇOS EXECUTADOS'!$F248*100))</f>
        <v>0</v>
      </c>
      <c r="EQ248" s="62">
        <f>IF('SERVIÇOS EXECUTADOS'!$F248=0,0,(COUNTIF('SERVIÇOS EXECUTADOS'!$I248:$DH248,EQ$10)/'SERVIÇOS EXECUTADOS'!$F248*100))</f>
        <v>0</v>
      </c>
      <c r="ER248" s="62">
        <f>IF('SERVIÇOS EXECUTADOS'!$F248=0,0,(COUNTIF('SERVIÇOS EXECUTADOS'!$I248:$DH248,ER$10)/'SERVIÇOS EXECUTADOS'!$F248*100))</f>
        <v>0</v>
      </c>
      <c r="ES248" s="62">
        <f>IF('SERVIÇOS EXECUTADOS'!$F248=0,0,(COUNTIF('SERVIÇOS EXECUTADOS'!$I248:$DH248,ES$10)/'SERVIÇOS EXECUTADOS'!$F248*100))</f>
        <v>0</v>
      </c>
      <c r="ET248" s="62">
        <f>IF('SERVIÇOS EXECUTADOS'!$F248=0,0,(COUNTIF('SERVIÇOS EXECUTADOS'!$I248:$DH248,ET$10)/'SERVIÇOS EXECUTADOS'!$F248*100))</f>
        <v>0</v>
      </c>
      <c r="EU248" s="62">
        <f>IF('SERVIÇOS EXECUTADOS'!$F248=0,0,(COUNTIF('SERVIÇOS EXECUTADOS'!$I248:$DH248,EU$10)/'SERVIÇOS EXECUTADOS'!$F248*100))</f>
        <v>0</v>
      </c>
      <c r="EV248" s="62">
        <f>IF('SERVIÇOS EXECUTADOS'!$F248=0,0,(COUNTIF('SERVIÇOS EXECUTADOS'!$I248:$DH248,EV$10)/'SERVIÇOS EXECUTADOS'!$F248*100))</f>
        <v>0</v>
      </c>
      <c r="EW248" s="62">
        <f>IF('SERVIÇOS EXECUTADOS'!$F248=0,0,(COUNTIF('SERVIÇOS EXECUTADOS'!$I248:$DH248,EW$10)/'SERVIÇOS EXECUTADOS'!$F248*100))</f>
        <v>0</v>
      </c>
    </row>
    <row r="249" spans="1:153" ht="12" customHeight="1" outlineLevel="2">
      <c r="A249" s="1"/>
      <c r="B249" s="197" t="s">
        <v>409</v>
      </c>
      <c r="C249" s="196" t="s">
        <v>410</v>
      </c>
      <c r="D249" s="486"/>
      <c r="E249" s="192">
        <f t="shared" si="84"/>
        <v>0</v>
      </c>
      <c r="F249" s="489"/>
      <c r="G249" s="271" t="s">
        <v>122</v>
      </c>
      <c r="H249" s="131">
        <f t="shared" si="87"/>
        <v>0</v>
      </c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3"/>
      <c r="BH249" s="63"/>
      <c r="BI249" s="63"/>
      <c r="BJ249" s="63"/>
      <c r="BK249" s="63"/>
      <c r="BL249" s="63"/>
      <c r="BM249" s="63"/>
      <c r="BN249" s="63"/>
      <c r="BO249" s="63"/>
      <c r="BP249" s="63"/>
      <c r="BQ249" s="63"/>
      <c r="BR249" s="63"/>
      <c r="BS249" s="63"/>
      <c r="BT249" s="63"/>
      <c r="BU249" s="63"/>
      <c r="BV249" s="63"/>
      <c r="BW249" s="63"/>
      <c r="BX249" s="63"/>
      <c r="BY249" s="63"/>
      <c r="BZ249" s="63"/>
      <c r="CA249" s="63"/>
      <c r="CB249" s="63"/>
      <c r="CC249" s="63"/>
      <c r="CD249" s="63"/>
      <c r="CE249" s="63"/>
      <c r="CF249" s="63"/>
      <c r="CG249" s="63"/>
      <c r="CH249" s="63"/>
      <c r="CI249" s="63"/>
      <c r="CJ249" s="63"/>
      <c r="CK249" s="63"/>
      <c r="CL249" s="63"/>
      <c r="CM249" s="63"/>
      <c r="CN249" s="63"/>
      <c r="CO249" s="63"/>
      <c r="CP249" s="63"/>
      <c r="CQ249" s="63"/>
      <c r="CR249" s="63"/>
      <c r="CS249" s="63"/>
      <c r="CT249" s="63"/>
      <c r="CU249" s="63"/>
      <c r="CV249" s="63"/>
      <c r="CW249" s="63"/>
      <c r="CX249" s="63"/>
      <c r="CY249" s="63"/>
      <c r="CZ249" s="63"/>
      <c r="DA249" s="63"/>
      <c r="DB249" s="63"/>
      <c r="DC249" s="63"/>
      <c r="DD249" s="63"/>
      <c r="DE249" s="63"/>
      <c r="DF249" s="63"/>
      <c r="DG249" s="63"/>
      <c r="DH249" s="63"/>
      <c r="DI249" s="60">
        <f t="shared" si="93"/>
        <v>0</v>
      </c>
      <c r="DJ249" s="61">
        <f t="shared" si="94"/>
        <v>0</v>
      </c>
      <c r="DK249" s="61">
        <f t="shared" si="95"/>
        <v>0</v>
      </c>
      <c r="DL249" s="62">
        <f t="shared" si="96"/>
        <v>0</v>
      </c>
      <c r="DM249" s="62">
        <f t="shared" si="86"/>
        <v>0</v>
      </c>
      <c r="DN249" s="64" t="str">
        <f t="shared" si="97"/>
        <v/>
      </c>
      <c r="DO249" s="252" t="b">
        <f t="shared" si="85"/>
        <v>0</v>
      </c>
      <c r="DP249" s="188"/>
      <c r="DS249" s="62">
        <f>IF('SERVIÇOS EXECUTADOS'!$F249=0,0,(COUNTIF('SERVIÇOS EXECUTADOS'!$I249:$DH249,DS$10)/'SERVIÇOS EXECUTADOS'!$F249*100))</f>
        <v>0</v>
      </c>
      <c r="DT249" s="62">
        <f>IF('SERVIÇOS EXECUTADOS'!$F249=0,0,(COUNTIF('SERVIÇOS EXECUTADOS'!$I249:$DH249,DT$10)/'SERVIÇOS EXECUTADOS'!$F249*100))</f>
        <v>0</v>
      </c>
      <c r="DU249" s="62">
        <f>IF('SERVIÇOS EXECUTADOS'!$F249=0,0,(COUNTIF('SERVIÇOS EXECUTADOS'!$I249:$DH249,DU$10)/'SERVIÇOS EXECUTADOS'!$F249*100))</f>
        <v>0</v>
      </c>
      <c r="DV249" s="62">
        <f>IF('SERVIÇOS EXECUTADOS'!$F249=0,0,(COUNTIF('SERVIÇOS EXECUTADOS'!$I249:$DH249,DV$10)/'SERVIÇOS EXECUTADOS'!$F249*100))</f>
        <v>0</v>
      </c>
      <c r="DW249" s="62">
        <f>IF('SERVIÇOS EXECUTADOS'!$F249=0,0,(COUNTIF('SERVIÇOS EXECUTADOS'!$I249:$DH249,DW$10)/'SERVIÇOS EXECUTADOS'!$F249*100))</f>
        <v>0</v>
      </c>
      <c r="DX249" s="62">
        <f>IF('SERVIÇOS EXECUTADOS'!$F249=0,0,(COUNTIF('SERVIÇOS EXECUTADOS'!$I249:$DH249,DX$10)/'SERVIÇOS EXECUTADOS'!$F249*100))</f>
        <v>0</v>
      </c>
      <c r="DY249" s="62">
        <f>IF('SERVIÇOS EXECUTADOS'!$F249=0,0,(COUNTIF('SERVIÇOS EXECUTADOS'!$I249:$DH249,DY$10)/'SERVIÇOS EXECUTADOS'!$F249*100))</f>
        <v>0</v>
      </c>
      <c r="DZ249" s="62">
        <f>IF('SERVIÇOS EXECUTADOS'!$F249=0,0,(COUNTIF('SERVIÇOS EXECUTADOS'!$I249:$DH249,DZ$10)/'SERVIÇOS EXECUTADOS'!$F249*100))</f>
        <v>0</v>
      </c>
      <c r="EA249" s="62">
        <f>IF('SERVIÇOS EXECUTADOS'!$F249=0,0,(COUNTIF('SERVIÇOS EXECUTADOS'!$I249:$DH249,EA$10)/'SERVIÇOS EXECUTADOS'!$F249*100))</f>
        <v>0</v>
      </c>
      <c r="EB249" s="62">
        <f>IF('SERVIÇOS EXECUTADOS'!$F249=0,0,(COUNTIF('SERVIÇOS EXECUTADOS'!$I249:$DH249,EB$10)/'SERVIÇOS EXECUTADOS'!$F249*100))</f>
        <v>0</v>
      </c>
      <c r="EC249" s="62">
        <f>IF('SERVIÇOS EXECUTADOS'!$F249=0,0,(COUNTIF('SERVIÇOS EXECUTADOS'!$I249:$DH249,EC$10)/'SERVIÇOS EXECUTADOS'!$F249*100))</f>
        <v>0</v>
      </c>
      <c r="ED249" s="62">
        <f>IF('SERVIÇOS EXECUTADOS'!$F249=0,0,(COUNTIF('SERVIÇOS EXECUTADOS'!$I249:$DH249,ED$10)/'SERVIÇOS EXECUTADOS'!$F249*100))</f>
        <v>0</v>
      </c>
      <c r="EE249" s="62">
        <f>IF('SERVIÇOS EXECUTADOS'!$F249=0,0,(COUNTIF('SERVIÇOS EXECUTADOS'!$I249:$DH249,EE$10)/'SERVIÇOS EXECUTADOS'!$F249*100))</f>
        <v>0</v>
      </c>
      <c r="EF249" s="62">
        <f>IF('SERVIÇOS EXECUTADOS'!$F249=0,0,(COUNTIF('SERVIÇOS EXECUTADOS'!$I249:$DH249,EF$10)/'SERVIÇOS EXECUTADOS'!$F249*100))</f>
        <v>0</v>
      </c>
      <c r="EG249" s="62">
        <f>IF('SERVIÇOS EXECUTADOS'!$F249=0,0,(COUNTIF('SERVIÇOS EXECUTADOS'!$I249:$DH249,EG$10)/'SERVIÇOS EXECUTADOS'!$F249*100))</f>
        <v>0</v>
      </c>
      <c r="EH249" s="62">
        <f>IF('SERVIÇOS EXECUTADOS'!$F249=0,0,(COUNTIF('SERVIÇOS EXECUTADOS'!$I249:$DH249,EH$10)/'SERVIÇOS EXECUTADOS'!$F249*100))</f>
        <v>0</v>
      </c>
      <c r="EI249" s="62">
        <f>IF('SERVIÇOS EXECUTADOS'!$F249=0,0,(COUNTIF('SERVIÇOS EXECUTADOS'!$I249:$DH249,EI$10)/'SERVIÇOS EXECUTADOS'!$F249*100))</f>
        <v>0</v>
      </c>
      <c r="EJ249" s="62">
        <f>IF('SERVIÇOS EXECUTADOS'!$F249=0,0,(COUNTIF('SERVIÇOS EXECUTADOS'!$I249:$DH249,EJ$10)/'SERVIÇOS EXECUTADOS'!$F249*100))</f>
        <v>0</v>
      </c>
      <c r="EK249" s="62">
        <f>IF('SERVIÇOS EXECUTADOS'!$F249=0,0,(COUNTIF('SERVIÇOS EXECUTADOS'!$I249:$DH249,EK$10)/'SERVIÇOS EXECUTADOS'!$F249*100))</f>
        <v>0</v>
      </c>
      <c r="EL249" s="62">
        <f>IF('SERVIÇOS EXECUTADOS'!$F249=0,0,(COUNTIF('SERVIÇOS EXECUTADOS'!$I249:$DH249,EL$10)/'SERVIÇOS EXECUTADOS'!$F249*100))</f>
        <v>0</v>
      </c>
      <c r="EM249" s="62">
        <f>IF('SERVIÇOS EXECUTADOS'!$F249=0,0,(COUNTIF('SERVIÇOS EXECUTADOS'!$I249:$DH249,EM$10)/'SERVIÇOS EXECUTADOS'!$F249*100))</f>
        <v>0</v>
      </c>
      <c r="EN249" s="62">
        <f>IF('SERVIÇOS EXECUTADOS'!$F249=0,0,(COUNTIF('SERVIÇOS EXECUTADOS'!$I249:$DH249,EN$10)/'SERVIÇOS EXECUTADOS'!$F249*100))</f>
        <v>0</v>
      </c>
      <c r="EO249" s="62">
        <f>IF('SERVIÇOS EXECUTADOS'!$F249=0,0,(COUNTIF('SERVIÇOS EXECUTADOS'!$I249:$DH249,EO$10)/'SERVIÇOS EXECUTADOS'!$F249*100))</f>
        <v>0</v>
      </c>
      <c r="EP249" s="62">
        <f>IF('SERVIÇOS EXECUTADOS'!$F249=0,0,(COUNTIF('SERVIÇOS EXECUTADOS'!$I249:$DH249,EP$10)/'SERVIÇOS EXECUTADOS'!$F249*100))</f>
        <v>0</v>
      </c>
      <c r="EQ249" s="62">
        <f>IF('SERVIÇOS EXECUTADOS'!$F249=0,0,(COUNTIF('SERVIÇOS EXECUTADOS'!$I249:$DH249,EQ$10)/'SERVIÇOS EXECUTADOS'!$F249*100))</f>
        <v>0</v>
      </c>
      <c r="ER249" s="62">
        <f>IF('SERVIÇOS EXECUTADOS'!$F249=0,0,(COUNTIF('SERVIÇOS EXECUTADOS'!$I249:$DH249,ER$10)/'SERVIÇOS EXECUTADOS'!$F249*100))</f>
        <v>0</v>
      </c>
      <c r="ES249" s="62">
        <f>IF('SERVIÇOS EXECUTADOS'!$F249=0,0,(COUNTIF('SERVIÇOS EXECUTADOS'!$I249:$DH249,ES$10)/'SERVIÇOS EXECUTADOS'!$F249*100))</f>
        <v>0</v>
      </c>
      <c r="ET249" s="62">
        <f>IF('SERVIÇOS EXECUTADOS'!$F249=0,0,(COUNTIF('SERVIÇOS EXECUTADOS'!$I249:$DH249,ET$10)/'SERVIÇOS EXECUTADOS'!$F249*100))</f>
        <v>0</v>
      </c>
      <c r="EU249" s="62">
        <f>IF('SERVIÇOS EXECUTADOS'!$F249=0,0,(COUNTIF('SERVIÇOS EXECUTADOS'!$I249:$DH249,EU$10)/'SERVIÇOS EXECUTADOS'!$F249*100))</f>
        <v>0</v>
      </c>
      <c r="EV249" s="62">
        <f>IF('SERVIÇOS EXECUTADOS'!$F249=0,0,(COUNTIF('SERVIÇOS EXECUTADOS'!$I249:$DH249,EV$10)/'SERVIÇOS EXECUTADOS'!$F249*100))</f>
        <v>0</v>
      </c>
      <c r="EW249" s="62">
        <f>IF('SERVIÇOS EXECUTADOS'!$F249=0,0,(COUNTIF('SERVIÇOS EXECUTADOS'!$I249:$DH249,EW$10)/'SERVIÇOS EXECUTADOS'!$F249*100))</f>
        <v>0</v>
      </c>
    </row>
    <row r="250" spans="1:153" ht="12" customHeight="1" outlineLevel="2">
      <c r="A250" s="1"/>
      <c r="B250" s="197" t="s">
        <v>411</v>
      </c>
      <c r="C250" s="196" t="s">
        <v>412</v>
      </c>
      <c r="D250" s="486"/>
      <c r="E250" s="192">
        <f t="shared" si="84"/>
        <v>0</v>
      </c>
      <c r="F250" s="489"/>
      <c r="G250" s="271" t="s">
        <v>122</v>
      </c>
      <c r="H250" s="131">
        <f t="shared" si="87"/>
        <v>0</v>
      </c>
      <c r="I250" s="68"/>
      <c r="J250" s="68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  <c r="AX250" s="63"/>
      <c r="AY250" s="63"/>
      <c r="AZ250" s="63"/>
      <c r="BA250" s="63"/>
      <c r="BB250" s="63"/>
      <c r="BC250" s="63"/>
      <c r="BD250" s="63"/>
      <c r="BE250" s="63"/>
      <c r="BF250" s="63"/>
      <c r="BG250" s="63"/>
      <c r="BH250" s="63"/>
      <c r="BI250" s="63"/>
      <c r="BJ250" s="63"/>
      <c r="BK250" s="63"/>
      <c r="BL250" s="63"/>
      <c r="BM250" s="63"/>
      <c r="BN250" s="63"/>
      <c r="BO250" s="63"/>
      <c r="BP250" s="63"/>
      <c r="BQ250" s="63"/>
      <c r="BR250" s="63"/>
      <c r="BS250" s="63"/>
      <c r="BT250" s="63"/>
      <c r="BU250" s="63"/>
      <c r="BV250" s="63"/>
      <c r="BW250" s="63"/>
      <c r="BX250" s="63"/>
      <c r="BY250" s="63"/>
      <c r="BZ250" s="63"/>
      <c r="CA250" s="63"/>
      <c r="CB250" s="63"/>
      <c r="CC250" s="63"/>
      <c r="CD250" s="63"/>
      <c r="CE250" s="63"/>
      <c r="CF250" s="63"/>
      <c r="CG250" s="63"/>
      <c r="CH250" s="63"/>
      <c r="CI250" s="63"/>
      <c r="CJ250" s="63"/>
      <c r="CK250" s="63"/>
      <c r="CL250" s="63"/>
      <c r="CM250" s="63"/>
      <c r="CN250" s="63"/>
      <c r="CO250" s="63"/>
      <c r="CP250" s="63"/>
      <c r="CQ250" s="63"/>
      <c r="CR250" s="63"/>
      <c r="CS250" s="63"/>
      <c r="CT250" s="63"/>
      <c r="CU250" s="63"/>
      <c r="CV250" s="63"/>
      <c r="CW250" s="63"/>
      <c r="CX250" s="63"/>
      <c r="CY250" s="63"/>
      <c r="CZ250" s="63"/>
      <c r="DA250" s="63"/>
      <c r="DB250" s="63"/>
      <c r="DC250" s="63"/>
      <c r="DD250" s="63"/>
      <c r="DE250" s="63"/>
      <c r="DF250" s="63"/>
      <c r="DG250" s="63"/>
      <c r="DH250" s="63"/>
      <c r="DI250" s="60">
        <f t="shared" si="93"/>
        <v>0</v>
      </c>
      <c r="DJ250" s="61">
        <f t="shared" si="94"/>
        <v>0</v>
      </c>
      <c r="DK250" s="61">
        <f t="shared" si="95"/>
        <v>0</v>
      </c>
      <c r="DL250" s="62">
        <f t="shared" si="96"/>
        <v>0</v>
      </c>
      <c r="DM250" s="62">
        <f t="shared" si="86"/>
        <v>0</v>
      </c>
      <c r="DN250" s="64" t="str">
        <f t="shared" si="97"/>
        <v/>
      </c>
      <c r="DO250" s="252" t="b">
        <f t="shared" si="85"/>
        <v>0</v>
      </c>
      <c r="DP250" s="188"/>
      <c r="DS250" s="62">
        <f>IF('SERVIÇOS EXECUTADOS'!$F250=0,0,(COUNTIF('SERVIÇOS EXECUTADOS'!$I250:$DH250,DS$10)/'SERVIÇOS EXECUTADOS'!$F250*100))</f>
        <v>0</v>
      </c>
      <c r="DT250" s="62">
        <f>IF('SERVIÇOS EXECUTADOS'!$F250=0,0,(COUNTIF('SERVIÇOS EXECUTADOS'!$I250:$DH250,DT$10)/'SERVIÇOS EXECUTADOS'!$F250*100))</f>
        <v>0</v>
      </c>
      <c r="DU250" s="62">
        <f>IF('SERVIÇOS EXECUTADOS'!$F250=0,0,(COUNTIF('SERVIÇOS EXECUTADOS'!$I250:$DH250,DU$10)/'SERVIÇOS EXECUTADOS'!$F250*100))</f>
        <v>0</v>
      </c>
      <c r="DV250" s="62">
        <f>IF('SERVIÇOS EXECUTADOS'!$F250=0,0,(COUNTIF('SERVIÇOS EXECUTADOS'!$I250:$DH250,DV$10)/'SERVIÇOS EXECUTADOS'!$F250*100))</f>
        <v>0</v>
      </c>
      <c r="DW250" s="62">
        <f>IF('SERVIÇOS EXECUTADOS'!$F250=0,0,(COUNTIF('SERVIÇOS EXECUTADOS'!$I250:$DH250,DW$10)/'SERVIÇOS EXECUTADOS'!$F250*100))</f>
        <v>0</v>
      </c>
      <c r="DX250" s="62">
        <f>IF('SERVIÇOS EXECUTADOS'!$F250=0,0,(COUNTIF('SERVIÇOS EXECUTADOS'!$I250:$DH250,DX$10)/'SERVIÇOS EXECUTADOS'!$F250*100))</f>
        <v>0</v>
      </c>
      <c r="DY250" s="62">
        <f>IF('SERVIÇOS EXECUTADOS'!$F250=0,0,(COUNTIF('SERVIÇOS EXECUTADOS'!$I250:$DH250,DY$10)/'SERVIÇOS EXECUTADOS'!$F250*100))</f>
        <v>0</v>
      </c>
      <c r="DZ250" s="62">
        <f>IF('SERVIÇOS EXECUTADOS'!$F250=0,0,(COUNTIF('SERVIÇOS EXECUTADOS'!$I250:$DH250,DZ$10)/'SERVIÇOS EXECUTADOS'!$F250*100))</f>
        <v>0</v>
      </c>
      <c r="EA250" s="62">
        <f>IF('SERVIÇOS EXECUTADOS'!$F250=0,0,(COUNTIF('SERVIÇOS EXECUTADOS'!$I250:$DH250,EA$10)/'SERVIÇOS EXECUTADOS'!$F250*100))</f>
        <v>0</v>
      </c>
      <c r="EB250" s="62">
        <f>IF('SERVIÇOS EXECUTADOS'!$F250=0,0,(COUNTIF('SERVIÇOS EXECUTADOS'!$I250:$DH250,EB$10)/'SERVIÇOS EXECUTADOS'!$F250*100))</f>
        <v>0</v>
      </c>
      <c r="EC250" s="62">
        <f>IF('SERVIÇOS EXECUTADOS'!$F250=0,0,(COUNTIF('SERVIÇOS EXECUTADOS'!$I250:$DH250,EC$10)/'SERVIÇOS EXECUTADOS'!$F250*100))</f>
        <v>0</v>
      </c>
      <c r="ED250" s="62">
        <f>IF('SERVIÇOS EXECUTADOS'!$F250=0,0,(COUNTIF('SERVIÇOS EXECUTADOS'!$I250:$DH250,ED$10)/'SERVIÇOS EXECUTADOS'!$F250*100))</f>
        <v>0</v>
      </c>
      <c r="EE250" s="62">
        <f>IF('SERVIÇOS EXECUTADOS'!$F250=0,0,(COUNTIF('SERVIÇOS EXECUTADOS'!$I250:$DH250,EE$10)/'SERVIÇOS EXECUTADOS'!$F250*100))</f>
        <v>0</v>
      </c>
      <c r="EF250" s="62">
        <f>IF('SERVIÇOS EXECUTADOS'!$F250=0,0,(COUNTIF('SERVIÇOS EXECUTADOS'!$I250:$DH250,EF$10)/'SERVIÇOS EXECUTADOS'!$F250*100))</f>
        <v>0</v>
      </c>
      <c r="EG250" s="62">
        <f>IF('SERVIÇOS EXECUTADOS'!$F250=0,0,(COUNTIF('SERVIÇOS EXECUTADOS'!$I250:$DH250,EG$10)/'SERVIÇOS EXECUTADOS'!$F250*100))</f>
        <v>0</v>
      </c>
      <c r="EH250" s="62">
        <f>IF('SERVIÇOS EXECUTADOS'!$F250=0,0,(COUNTIF('SERVIÇOS EXECUTADOS'!$I250:$DH250,EH$10)/'SERVIÇOS EXECUTADOS'!$F250*100))</f>
        <v>0</v>
      </c>
      <c r="EI250" s="62">
        <f>IF('SERVIÇOS EXECUTADOS'!$F250=0,0,(COUNTIF('SERVIÇOS EXECUTADOS'!$I250:$DH250,EI$10)/'SERVIÇOS EXECUTADOS'!$F250*100))</f>
        <v>0</v>
      </c>
      <c r="EJ250" s="62">
        <f>IF('SERVIÇOS EXECUTADOS'!$F250=0,0,(COUNTIF('SERVIÇOS EXECUTADOS'!$I250:$DH250,EJ$10)/'SERVIÇOS EXECUTADOS'!$F250*100))</f>
        <v>0</v>
      </c>
      <c r="EK250" s="62">
        <f>IF('SERVIÇOS EXECUTADOS'!$F250=0,0,(COUNTIF('SERVIÇOS EXECUTADOS'!$I250:$DH250,EK$10)/'SERVIÇOS EXECUTADOS'!$F250*100))</f>
        <v>0</v>
      </c>
      <c r="EL250" s="62">
        <f>IF('SERVIÇOS EXECUTADOS'!$F250=0,0,(COUNTIF('SERVIÇOS EXECUTADOS'!$I250:$DH250,EL$10)/'SERVIÇOS EXECUTADOS'!$F250*100))</f>
        <v>0</v>
      </c>
      <c r="EM250" s="62">
        <f>IF('SERVIÇOS EXECUTADOS'!$F250=0,0,(COUNTIF('SERVIÇOS EXECUTADOS'!$I250:$DH250,EM$10)/'SERVIÇOS EXECUTADOS'!$F250*100))</f>
        <v>0</v>
      </c>
      <c r="EN250" s="62">
        <f>IF('SERVIÇOS EXECUTADOS'!$F250=0,0,(COUNTIF('SERVIÇOS EXECUTADOS'!$I250:$DH250,EN$10)/'SERVIÇOS EXECUTADOS'!$F250*100))</f>
        <v>0</v>
      </c>
      <c r="EO250" s="62">
        <f>IF('SERVIÇOS EXECUTADOS'!$F250=0,0,(COUNTIF('SERVIÇOS EXECUTADOS'!$I250:$DH250,EO$10)/'SERVIÇOS EXECUTADOS'!$F250*100))</f>
        <v>0</v>
      </c>
      <c r="EP250" s="62">
        <f>IF('SERVIÇOS EXECUTADOS'!$F250=0,0,(COUNTIF('SERVIÇOS EXECUTADOS'!$I250:$DH250,EP$10)/'SERVIÇOS EXECUTADOS'!$F250*100))</f>
        <v>0</v>
      </c>
      <c r="EQ250" s="62">
        <f>IF('SERVIÇOS EXECUTADOS'!$F250=0,0,(COUNTIF('SERVIÇOS EXECUTADOS'!$I250:$DH250,EQ$10)/'SERVIÇOS EXECUTADOS'!$F250*100))</f>
        <v>0</v>
      </c>
      <c r="ER250" s="62">
        <f>IF('SERVIÇOS EXECUTADOS'!$F250=0,0,(COUNTIF('SERVIÇOS EXECUTADOS'!$I250:$DH250,ER$10)/'SERVIÇOS EXECUTADOS'!$F250*100))</f>
        <v>0</v>
      </c>
      <c r="ES250" s="62">
        <f>IF('SERVIÇOS EXECUTADOS'!$F250=0,0,(COUNTIF('SERVIÇOS EXECUTADOS'!$I250:$DH250,ES$10)/'SERVIÇOS EXECUTADOS'!$F250*100))</f>
        <v>0</v>
      </c>
      <c r="ET250" s="62">
        <f>IF('SERVIÇOS EXECUTADOS'!$F250=0,0,(COUNTIF('SERVIÇOS EXECUTADOS'!$I250:$DH250,ET$10)/'SERVIÇOS EXECUTADOS'!$F250*100))</f>
        <v>0</v>
      </c>
      <c r="EU250" s="62">
        <f>IF('SERVIÇOS EXECUTADOS'!$F250=0,0,(COUNTIF('SERVIÇOS EXECUTADOS'!$I250:$DH250,EU$10)/'SERVIÇOS EXECUTADOS'!$F250*100))</f>
        <v>0</v>
      </c>
      <c r="EV250" s="62">
        <f>IF('SERVIÇOS EXECUTADOS'!$F250=0,0,(COUNTIF('SERVIÇOS EXECUTADOS'!$I250:$DH250,EV$10)/'SERVIÇOS EXECUTADOS'!$F250*100))</f>
        <v>0</v>
      </c>
      <c r="EW250" s="62">
        <f>IF('SERVIÇOS EXECUTADOS'!$F250=0,0,(COUNTIF('SERVIÇOS EXECUTADOS'!$I250:$DH250,EW$10)/'SERVIÇOS EXECUTADOS'!$F250*100))</f>
        <v>0</v>
      </c>
    </row>
    <row r="251" spans="1:153" ht="12" customHeight="1" outlineLevel="2">
      <c r="A251" s="1"/>
      <c r="B251" s="197" t="s">
        <v>413</v>
      </c>
      <c r="C251" s="196" t="s">
        <v>414</v>
      </c>
      <c r="D251" s="486"/>
      <c r="E251" s="192">
        <f t="shared" si="84"/>
        <v>0</v>
      </c>
      <c r="F251" s="489"/>
      <c r="G251" s="271" t="s">
        <v>122</v>
      </c>
      <c r="H251" s="131">
        <f t="shared" si="87"/>
        <v>0</v>
      </c>
      <c r="I251" s="68"/>
      <c r="J251" s="68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3"/>
      <c r="BH251" s="63"/>
      <c r="BI251" s="63"/>
      <c r="BJ251" s="63"/>
      <c r="BK251" s="63"/>
      <c r="BL251" s="63"/>
      <c r="BM251" s="63"/>
      <c r="BN251" s="63"/>
      <c r="BO251" s="63"/>
      <c r="BP251" s="63"/>
      <c r="BQ251" s="63"/>
      <c r="BR251" s="63"/>
      <c r="BS251" s="63"/>
      <c r="BT251" s="63"/>
      <c r="BU251" s="63"/>
      <c r="BV251" s="63"/>
      <c r="BW251" s="63"/>
      <c r="BX251" s="63"/>
      <c r="BY251" s="63"/>
      <c r="BZ251" s="63"/>
      <c r="CA251" s="63"/>
      <c r="CB251" s="63"/>
      <c r="CC251" s="63"/>
      <c r="CD251" s="63"/>
      <c r="CE251" s="63"/>
      <c r="CF251" s="63"/>
      <c r="CG251" s="63"/>
      <c r="CH251" s="63"/>
      <c r="CI251" s="63"/>
      <c r="CJ251" s="63"/>
      <c r="CK251" s="63"/>
      <c r="CL251" s="63"/>
      <c r="CM251" s="63"/>
      <c r="CN251" s="63"/>
      <c r="CO251" s="63"/>
      <c r="CP251" s="63"/>
      <c r="CQ251" s="63"/>
      <c r="CR251" s="63"/>
      <c r="CS251" s="63"/>
      <c r="CT251" s="63"/>
      <c r="CU251" s="63"/>
      <c r="CV251" s="63"/>
      <c r="CW251" s="63"/>
      <c r="CX251" s="63"/>
      <c r="CY251" s="63"/>
      <c r="CZ251" s="63"/>
      <c r="DA251" s="63"/>
      <c r="DB251" s="63"/>
      <c r="DC251" s="63"/>
      <c r="DD251" s="63"/>
      <c r="DE251" s="63"/>
      <c r="DF251" s="63"/>
      <c r="DG251" s="63"/>
      <c r="DH251" s="63"/>
      <c r="DI251" s="60">
        <f t="shared" si="93"/>
        <v>0</v>
      </c>
      <c r="DJ251" s="61">
        <f t="shared" si="94"/>
        <v>0</v>
      </c>
      <c r="DK251" s="61">
        <f t="shared" si="95"/>
        <v>0</v>
      </c>
      <c r="DL251" s="62">
        <f t="shared" si="96"/>
        <v>0</v>
      </c>
      <c r="DM251" s="62">
        <f t="shared" si="86"/>
        <v>0</v>
      </c>
      <c r="DN251" s="64" t="str">
        <f t="shared" si="97"/>
        <v/>
      </c>
      <c r="DO251" s="252" t="b">
        <f t="shared" si="85"/>
        <v>0</v>
      </c>
      <c r="DP251" s="188"/>
      <c r="DS251" s="62">
        <f>IF('SERVIÇOS EXECUTADOS'!$F251=0,0,(COUNTIF('SERVIÇOS EXECUTADOS'!$I251:$DH251,DS$10)/'SERVIÇOS EXECUTADOS'!$F251*100))</f>
        <v>0</v>
      </c>
      <c r="DT251" s="62">
        <f>IF('SERVIÇOS EXECUTADOS'!$F251=0,0,(COUNTIF('SERVIÇOS EXECUTADOS'!$I251:$DH251,DT$10)/'SERVIÇOS EXECUTADOS'!$F251*100))</f>
        <v>0</v>
      </c>
      <c r="DU251" s="62">
        <f>IF('SERVIÇOS EXECUTADOS'!$F251=0,0,(COUNTIF('SERVIÇOS EXECUTADOS'!$I251:$DH251,DU$10)/'SERVIÇOS EXECUTADOS'!$F251*100))</f>
        <v>0</v>
      </c>
      <c r="DV251" s="62">
        <f>IF('SERVIÇOS EXECUTADOS'!$F251=0,0,(COUNTIF('SERVIÇOS EXECUTADOS'!$I251:$DH251,DV$10)/'SERVIÇOS EXECUTADOS'!$F251*100))</f>
        <v>0</v>
      </c>
      <c r="DW251" s="62">
        <f>IF('SERVIÇOS EXECUTADOS'!$F251=0,0,(COUNTIF('SERVIÇOS EXECUTADOS'!$I251:$DH251,DW$10)/'SERVIÇOS EXECUTADOS'!$F251*100))</f>
        <v>0</v>
      </c>
      <c r="DX251" s="62">
        <f>IF('SERVIÇOS EXECUTADOS'!$F251=0,0,(COUNTIF('SERVIÇOS EXECUTADOS'!$I251:$DH251,DX$10)/'SERVIÇOS EXECUTADOS'!$F251*100))</f>
        <v>0</v>
      </c>
      <c r="DY251" s="62">
        <f>IF('SERVIÇOS EXECUTADOS'!$F251=0,0,(COUNTIF('SERVIÇOS EXECUTADOS'!$I251:$DH251,DY$10)/'SERVIÇOS EXECUTADOS'!$F251*100))</f>
        <v>0</v>
      </c>
      <c r="DZ251" s="62">
        <f>IF('SERVIÇOS EXECUTADOS'!$F251=0,0,(COUNTIF('SERVIÇOS EXECUTADOS'!$I251:$DH251,DZ$10)/'SERVIÇOS EXECUTADOS'!$F251*100))</f>
        <v>0</v>
      </c>
      <c r="EA251" s="62">
        <f>IF('SERVIÇOS EXECUTADOS'!$F251=0,0,(COUNTIF('SERVIÇOS EXECUTADOS'!$I251:$DH251,EA$10)/'SERVIÇOS EXECUTADOS'!$F251*100))</f>
        <v>0</v>
      </c>
      <c r="EB251" s="62">
        <f>IF('SERVIÇOS EXECUTADOS'!$F251=0,0,(COUNTIF('SERVIÇOS EXECUTADOS'!$I251:$DH251,EB$10)/'SERVIÇOS EXECUTADOS'!$F251*100))</f>
        <v>0</v>
      </c>
      <c r="EC251" s="62">
        <f>IF('SERVIÇOS EXECUTADOS'!$F251=0,0,(COUNTIF('SERVIÇOS EXECUTADOS'!$I251:$DH251,EC$10)/'SERVIÇOS EXECUTADOS'!$F251*100))</f>
        <v>0</v>
      </c>
      <c r="ED251" s="62">
        <f>IF('SERVIÇOS EXECUTADOS'!$F251=0,0,(COUNTIF('SERVIÇOS EXECUTADOS'!$I251:$DH251,ED$10)/'SERVIÇOS EXECUTADOS'!$F251*100))</f>
        <v>0</v>
      </c>
      <c r="EE251" s="62">
        <f>IF('SERVIÇOS EXECUTADOS'!$F251=0,0,(COUNTIF('SERVIÇOS EXECUTADOS'!$I251:$DH251,EE$10)/'SERVIÇOS EXECUTADOS'!$F251*100))</f>
        <v>0</v>
      </c>
      <c r="EF251" s="62">
        <f>IF('SERVIÇOS EXECUTADOS'!$F251=0,0,(COUNTIF('SERVIÇOS EXECUTADOS'!$I251:$DH251,EF$10)/'SERVIÇOS EXECUTADOS'!$F251*100))</f>
        <v>0</v>
      </c>
      <c r="EG251" s="62">
        <f>IF('SERVIÇOS EXECUTADOS'!$F251=0,0,(COUNTIF('SERVIÇOS EXECUTADOS'!$I251:$DH251,EG$10)/'SERVIÇOS EXECUTADOS'!$F251*100))</f>
        <v>0</v>
      </c>
      <c r="EH251" s="62">
        <f>IF('SERVIÇOS EXECUTADOS'!$F251=0,0,(COUNTIF('SERVIÇOS EXECUTADOS'!$I251:$DH251,EH$10)/'SERVIÇOS EXECUTADOS'!$F251*100))</f>
        <v>0</v>
      </c>
      <c r="EI251" s="62">
        <f>IF('SERVIÇOS EXECUTADOS'!$F251=0,0,(COUNTIF('SERVIÇOS EXECUTADOS'!$I251:$DH251,EI$10)/'SERVIÇOS EXECUTADOS'!$F251*100))</f>
        <v>0</v>
      </c>
      <c r="EJ251" s="62">
        <f>IF('SERVIÇOS EXECUTADOS'!$F251=0,0,(COUNTIF('SERVIÇOS EXECUTADOS'!$I251:$DH251,EJ$10)/'SERVIÇOS EXECUTADOS'!$F251*100))</f>
        <v>0</v>
      </c>
      <c r="EK251" s="62">
        <f>IF('SERVIÇOS EXECUTADOS'!$F251=0,0,(COUNTIF('SERVIÇOS EXECUTADOS'!$I251:$DH251,EK$10)/'SERVIÇOS EXECUTADOS'!$F251*100))</f>
        <v>0</v>
      </c>
      <c r="EL251" s="62">
        <f>IF('SERVIÇOS EXECUTADOS'!$F251=0,0,(COUNTIF('SERVIÇOS EXECUTADOS'!$I251:$DH251,EL$10)/'SERVIÇOS EXECUTADOS'!$F251*100))</f>
        <v>0</v>
      </c>
      <c r="EM251" s="62">
        <f>IF('SERVIÇOS EXECUTADOS'!$F251=0,0,(COUNTIF('SERVIÇOS EXECUTADOS'!$I251:$DH251,EM$10)/'SERVIÇOS EXECUTADOS'!$F251*100))</f>
        <v>0</v>
      </c>
      <c r="EN251" s="62">
        <f>IF('SERVIÇOS EXECUTADOS'!$F251=0,0,(COUNTIF('SERVIÇOS EXECUTADOS'!$I251:$DH251,EN$10)/'SERVIÇOS EXECUTADOS'!$F251*100))</f>
        <v>0</v>
      </c>
      <c r="EO251" s="62">
        <f>IF('SERVIÇOS EXECUTADOS'!$F251=0,0,(COUNTIF('SERVIÇOS EXECUTADOS'!$I251:$DH251,EO$10)/'SERVIÇOS EXECUTADOS'!$F251*100))</f>
        <v>0</v>
      </c>
      <c r="EP251" s="62">
        <f>IF('SERVIÇOS EXECUTADOS'!$F251=0,0,(COUNTIF('SERVIÇOS EXECUTADOS'!$I251:$DH251,EP$10)/'SERVIÇOS EXECUTADOS'!$F251*100))</f>
        <v>0</v>
      </c>
      <c r="EQ251" s="62">
        <f>IF('SERVIÇOS EXECUTADOS'!$F251=0,0,(COUNTIF('SERVIÇOS EXECUTADOS'!$I251:$DH251,EQ$10)/'SERVIÇOS EXECUTADOS'!$F251*100))</f>
        <v>0</v>
      </c>
      <c r="ER251" s="62">
        <f>IF('SERVIÇOS EXECUTADOS'!$F251=0,0,(COUNTIF('SERVIÇOS EXECUTADOS'!$I251:$DH251,ER$10)/'SERVIÇOS EXECUTADOS'!$F251*100))</f>
        <v>0</v>
      </c>
      <c r="ES251" s="62">
        <f>IF('SERVIÇOS EXECUTADOS'!$F251=0,0,(COUNTIF('SERVIÇOS EXECUTADOS'!$I251:$DH251,ES$10)/'SERVIÇOS EXECUTADOS'!$F251*100))</f>
        <v>0</v>
      </c>
      <c r="ET251" s="62">
        <f>IF('SERVIÇOS EXECUTADOS'!$F251=0,0,(COUNTIF('SERVIÇOS EXECUTADOS'!$I251:$DH251,ET$10)/'SERVIÇOS EXECUTADOS'!$F251*100))</f>
        <v>0</v>
      </c>
      <c r="EU251" s="62">
        <f>IF('SERVIÇOS EXECUTADOS'!$F251=0,0,(COUNTIF('SERVIÇOS EXECUTADOS'!$I251:$DH251,EU$10)/'SERVIÇOS EXECUTADOS'!$F251*100))</f>
        <v>0</v>
      </c>
      <c r="EV251" s="62">
        <f>IF('SERVIÇOS EXECUTADOS'!$F251=0,0,(COUNTIF('SERVIÇOS EXECUTADOS'!$I251:$DH251,EV$10)/'SERVIÇOS EXECUTADOS'!$F251*100))</f>
        <v>0</v>
      </c>
      <c r="EW251" s="62">
        <f>IF('SERVIÇOS EXECUTADOS'!$F251=0,0,(COUNTIF('SERVIÇOS EXECUTADOS'!$I251:$DH251,EW$10)/'SERVIÇOS EXECUTADOS'!$F251*100))</f>
        <v>0</v>
      </c>
    </row>
    <row r="252" spans="1:153" ht="12" customHeight="1" outlineLevel="2">
      <c r="A252" s="1"/>
      <c r="B252" s="197" t="s">
        <v>415</v>
      </c>
      <c r="C252" s="196" t="s">
        <v>416</v>
      </c>
      <c r="D252" s="486"/>
      <c r="E252" s="192">
        <f t="shared" si="84"/>
        <v>0</v>
      </c>
      <c r="F252" s="489"/>
      <c r="G252" s="271" t="s">
        <v>122</v>
      </c>
      <c r="H252" s="131">
        <f t="shared" si="87"/>
        <v>0</v>
      </c>
      <c r="I252" s="68"/>
      <c r="J252" s="68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  <c r="AX252" s="63"/>
      <c r="AY252" s="63"/>
      <c r="AZ252" s="63"/>
      <c r="BA252" s="63"/>
      <c r="BB252" s="63"/>
      <c r="BC252" s="63"/>
      <c r="BD252" s="63"/>
      <c r="BE252" s="63"/>
      <c r="BF252" s="63"/>
      <c r="BG252" s="63"/>
      <c r="BH252" s="63"/>
      <c r="BI252" s="63"/>
      <c r="BJ252" s="63"/>
      <c r="BK252" s="63"/>
      <c r="BL252" s="63"/>
      <c r="BM252" s="63"/>
      <c r="BN252" s="63"/>
      <c r="BO252" s="63"/>
      <c r="BP252" s="63"/>
      <c r="BQ252" s="63"/>
      <c r="BR252" s="63"/>
      <c r="BS252" s="63"/>
      <c r="BT252" s="63"/>
      <c r="BU252" s="63"/>
      <c r="BV252" s="63"/>
      <c r="BW252" s="63"/>
      <c r="BX252" s="63"/>
      <c r="BY252" s="63"/>
      <c r="BZ252" s="63"/>
      <c r="CA252" s="63"/>
      <c r="CB252" s="63"/>
      <c r="CC252" s="63"/>
      <c r="CD252" s="63"/>
      <c r="CE252" s="63"/>
      <c r="CF252" s="63"/>
      <c r="CG252" s="63"/>
      <c r="CH252" s="63"/>
      <c r="CI252" s="63"/>
      <c r="CJ252" s="63"/>
      <c r="CK252" s="63"/>
      <c r="CL252" s="63"/>
      <c r="CM252" s="63"/>
      <c r="CN252" s="63"/>
      <c r="CO252" s="63"/>
      <c r="CP252" s="63"/>
      <c r="CQ252" s="63"/>
      <c r="CR252" s="63"/>
      <c r="CS252" s="63"/>
      <c r="CT252" s="63"/>
      <c r="CU252" s="63"/>
      <c r="CV252" s="63"/>
      <c r="CW252" s="63"/>
      <c r="CX252" s="63"/>
      <c r="CY252" s="63"/>
      <c r="CZ252" s="63"/>
      <c r="DA252" s="63"/>
      <c r="DB252" s="63"/>
      <c r="DC252" s="63"/>
      <c r="DD252" s="63"/>
      <c r="DE252" s="63"/>
      <c r="DF252" s="63"/>
      <c r="DG252" s="63"/>
      <c r="DH252" s="63"/>
      <c r="DI252" s="60">
        <f t="shared" si="93"/>
        <v>0</v>
      </c>
      <c r="DJ252" s="61">
        <f t="shared" si="94"/>
        <v>0</v>
      </c>
      <c r="DK252" s="61">
        <f t="shared" si="95"/>
        <v>0</v>
      </c>
      <c r="DL252" s="62">
        <f t="shared" si="96"/>
        <v>0</v>
      </c>
      <c r="DM252" s="62">
        <f t="shared" si="86"/>
        <v>0</v>
      </c>
      <c r="DN252" s="64" t="str">
        <f t="shared" si="97"/>
        <v/>
      </c>
      <c r="DO252" s="252" t="b">
        <f t="shared" si="85"/>
        <v>0</v>
      </c>
      <c r="DP252" s="188"/>
      <c r="DS252" s="62">
        <f>IF('SERVIÇOS EXECUTADOS'!$F252=0,0,(COUNTIF('SERVIÇOS EXECUTADOS'!$I252:$DH252,DS$10)/'SERVIÇOS EXECUTADOS'!$F252*100))</f>
        <v>0</v>
      </c>
      <c r="DT252" s="62">
        <f>IF('SERVIÇOS EXECUTADOS'!$F252=0,0,(COUNTIF('SERVIÇOS EXECUTADOS'!$I252:$DH252,DT$10)/'SERVIÇOS EXECUTADOS'!$F252*100))</f>
        <v>0</v>
      </c>
      <c r="DU252" s="62">
        <f>IF('SERVIÇOS EXECUTADOS'!$F252=0,0,(COUNTIF('SERVIÇOS EXECUTADOS'!$I252:$DH252,DU$10)/'SERVIÇOS EXECUTADOS'!$F252*100))</f>
        <v>0</v>
      </c>
      <c r="DV252" s="62">
        <f>IF('SERVIÇOS EXECUTADOS'!$F252=0,0,(COUNTIF('SERVIÇOS EXECUTADOS'!$I252:$DH252,DV$10)/'SERVIÇOS EXECUTADOS'!$F252*100))</f>
        <v>0</v>
      </c>
      <c r="DW252" s="62">
        <f>IF('SERVIÇOS EXECUTADOS'!$F252=0,0,(COUNTIF('SERVIÇOS EXECUTADOS'!$I252:$DH252,DW$10)/'SERVIÇOS EXECUTADOS'!$F252*100))</f>
        <v>0</v>
      </c>
      <c r="DX252" s="62">
        <f>IF('SERVIÇOS EXECUTADOS'!$F252=0,0,(COUNTIF('SERVIÇOS EXECUTADOS'!$I252:$DH252,DX$10)/'SERVIÇOS EXECUTADOS'!$F252*100))</f>
        <v>0</v>
      </c>
      <c r="DY252" s="62">
        <f>IF('SERVIÇOS EXECUTADOS'!$F252=0,0,(COUNTIF('SERVIÇOS EXECUTADOS'!$I252:$DH252,DY$10)/'SERVIÇOS EXECUTADOS'!$F252*100))</f>
        <v>0</v>
      </c>
      <c r="DZ252" s="62">
        <f>IF('SERVIÇOS EXECUTADOS'!$F252=0,0,(COUNTIF('SERVIÇOS EXECUTADOS'!$I252:$DH252,DZ$10)/'SERVIÇOS EXECUTADOS'!$F252*100))</f>
        <v>0</v>
      </c>
      <c r="EA252" s="62">
        <f>IF('SERVIÇOS EXECUTADOS'!$F252=0,0,(COUNTIF('SERVIÇOS EXECUTADOS'!$I252:$DH252,EA$10)/'SERVIÇOS EXECUTADOS'!$F252*100))</f>
        <v>0</v>
      </c>
      <c r="EB252" s="62">
        <f>IF('SERVIÇOS EXECUTADOS'!$F252=0,0,(COUNTIF('SERVIÇOS EXECUTADOS'!$I252:$DH252,EB$10)/'SERVIÇOS EXECUTADOS'!$F252*100))</f>
        <v>0</v>
      </c>
      <c r="EC252" s="62">
        <f>IF('SERVIÇOS EXECUTADOS'!$F252=0,0,(COUNTIF('SERVIÇOS EXECUTADOS'!$I252:$DH252,EC$10)/'SERVIÇOS EXECUTADOS'!$F252*100))</f>
        <v>0</v>
      </c>
      <c r="ED252" s="62">
        <f>IF('SERVIÇOS EXECUTADOS'!$F252=0,0,(COUNTIF('SERVIÇOS EXECUTADOS'!$I252:$DH252,ED$10)/'SERVIÇOS EXECUTADOS'!$F252*100))</f>
        <v>0</v>
      </c>
      <c r="EE252" s="62">
        <f>IF('SERVIÇOS EXECUTADOS'!$F252=0,0,(COUNTIF('SERVIÇOS EXECUTADOS'!$I252:$DH252,EE$10)/'SERVIÇOS EXECUTADOS'!$F252*100))</f>
        <v>0</v>
      </c>
      <c r="EF252" s="62">
        <f>IF('SERVIÇOS EXECUTADOS'!$F252=0,0,(COUNTIF('SERVIÇOS EXECUTADOS'!$I252:$DH252,EF$10)/'SERVIÇOS EXECUTADOS'!$F252*100))</f>
        <v>0</v>
      </c>
      <c r="EG252" s="62">
        <f>IF('SERVIÇOS EXECUTADOS'!$F252=0,0,(COUNTIF('SERVIÇOS EXECUTADOS'!$I252:$DH252,EG$10)/'SERVIÇOS EXECUTADOS'!$F252*100))</f>
        <v>0</v>
      </c>
      <c r="EH252" s="62">
        <f>IF('SERVIÇOS EXECUTADOS'!$F252=0,0,(COUNTIF('SERVIÇOS EXECUTADOS'!$I252:$DH252,EH$10)/'SERVIÇOS EXECUTADOS'!$F252*100))</f>
        <v>0</v>
      </c>
      <c r="EI252" s="62">
        <f>IF('SERVIÇOS EXECUTADOS'!$F252=0,0,(COUNTIF('SERVIÇOS EXECUTADOS'!$I252:$DH252,EI$10)/'SERVIÇOS EXECUTADOS'!$F252*100))</f>
        <v>0</v>
      </c>
      <c r="EJ252" s="62">
        <f>IF('SERVIÇOS EXECUTADOS'!$F252=0,0,(COUNTIF('SERVIÇOS EXECUTADOS'!$I252:$DH252,EJ$10)/'SERVIÇOS EXECUTADOS'!$F252*100))</f>
        <v>0</v>
      </c>
      <c r="EK252" s="62">
        <f>IF('SERVIÇOS EXECUTADOS'!$F252=0,0,(COUNTIF('SERVIÇOS EXECUTADOS'!$I252:$DH252,EK$10)/'SERVIÇOS EXECUTADOS'!$F252*100))</f>
        <v>0</v>
      </c>
      <c r="EL252" s="62">
        <f>IF('SERVIÇOS EXECUTADOS'!$F252=0,0,(COUNTIF('SERVIÇOS EXECUTADOS'!$I252:$DH252,EL$10)/'SERVIÇOS EXECUTADOS'!$F252*100))</f>
        <v>0</v>
      </c>
      <c r="EM252" s="62">
        <f>IF('SERVIÇOS EXECUTADOS'!$F252=0,0,(COUNTIF('SERVIÇOS EXECUTADOS'!$I252:$DH252,EM$10)/'SERVIÇOS EXECUTADOS'!$F252*100))</f>
        <v>0</v>
      </c>
      <c r="EN252" s="62">
        <f>IF('SERVIÇOS EXECUTADOS'!$F252=0,0,(COUNTIF('SERVIÇOS EXECUTADOS'!$I252:$DH252,EN$10)/'SERVIÇOS EXECUTADOS'!$F252*100))</f>
        <v>0</v>
      </c>
      <c r="EO252" s="62">
        <f>IF('SERVIÇOS EXECUTADOS'!$F252=0,0,(COUNTIF('SERVIÇOS EXECUTADOS'!$I252:$DH252,EO$10)/'SERVIÇOS EXECUTADOS'!$F252*100))</f>
        <v>0</v>
      </c>
      <c r="EP252" s="62">
        <f>IF('SERVIÇOS EXECUTADOS'!$F252=0,0,(COUNTIF('SERVIÇOS EXECUTADOS'!$I252:$DH252,EP$10)/'SERVIÇOS EXECUTADOS'!$F252*100))</f>
        <v>0</v>
      </c>
      <c r="EQ252" s="62">
        <f>IF('SERVIÇOS EXECUTADOS'!$F252=0,0,(COUNTIF('SERVIÇOS EXECUTADOS'!$I252:$DH252,EQ$10)/'SERVIÇOS EXECUTADOS'!$F252*100))</f>
        <v>0</v>
      </c>
      <c r="ER252" s="62">
        <f>IF('SERVIÇOS EXECUTADOS'!$F252=0,0,(COUNTIF('SERVIÇOS EXECUTADOS'!$I252:$DH252,ER$10)/'SERVIÇOS EXECUTADOS'!$F252*100))</f>
        <v>0</v>
      </c>
      <c r="ES252" s="62">
        <f>IF('SERVIÇOS EXECUTADOS'!$F252=0,0,(COUNTIF('SERVIÇOS EXECUTADOS'!$I252:$DH252,ES$10)/'SERVIÇOS EXECUTADOS'!$F252*100))</f>
        <v>0</v>
      </c>
      <c r="ET252" s="62">
        <f>IF('SERVIÇOS EXECUTADOS'!$F252=0,0,(COUNTIF('SERVIÇOS EXECUTADOS'!$I252:$DH252,ET$10)/'SERVIÇOS EXECUTADOS'!$F252*100))</f>
        <v>0</v>
      </c>
      <c r="EU252" s="62">
        <f>IF('SERVIÇOS EXECUTADOS'!$F252=0,0,(COUNTIF('SERVIÇOS EXECUTADOS'!$I252:$DH252,EU$10)/'SERVIÇOS EXECUTADOS'!$F252*100))</f>
        <v>0</v>
      </c>
      <c r="EV252" s="62">
        <f>IF('SERVIÇOS EXECUTADOS'!$F252=0,0,(COUNTIF('SERVIÇOS EXECUTADOS'!$I252:$DH252,EV$10)/'SERVIÇOS EXECUTADOS'!$F252*100))</f>
        <v>0</v>
      </c>
      <c r="EW252" s="62">
        <f>IF('SERVIÇOS EXECUTADOS'!$F252=0,0,(COUNTIF('SERVIÇOS EXECUTADOS'!$I252:$DH252,EW$10)/'SERVIÇOS EXECUTADOS'!$F252*100))</f>
        <v>0</v>
      </c>
    </row>
    <row r="253" spans="1:153" ht="12" customHeight="1" outlineLevel="2">
      <c r="A253" s="1"/>
      <c r="B253" s="197" t="s">
        <v>417</v>
      </c>
      <c r="C253" s="196" t="s">
        <v>418</v>
      </c>
      <c r="D253" s="486"/>
      <c r="E253" s="192">
        <f t="shared" si="84"/>
        <v>0</v>
      </c>
      <c r="F253" s="489"/>
      <c r="G253" s="271" t="s">
        <v>122</v>
      </c>
      <c r="H253" s="131">
        <f t="shared" si="87"/>
        <v>0</v>
      </c>
      <c r="I253" s="68"/>
      <c r="J253" s="68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3"/>
      <c r="BH253" s="63"/>
      <c r="BI253" s="63"/>
      <c r="BJ253" s="63"/>
      <c r="BK253" s="63"/>
      <c r="BL253" s="63"/>
      <c r="BM253" s="63"/>
      <c r="BN253" s="63"/>
      <c r="BO253" s="63"/>
      <c r="BP253" s="63"/>
      <c r="BQ253" s="63"/>
      <c r="BR253" s="63"/>
      <c r="BS253" s="63"/>
      <c r="BT253" s="63"/>
      <c r="BU253" s="63"/>
      <c r="BV253" s="63"/>
      <c r="BW253" s="63"/>
      <c r="BX253" s="63"/>
      <c r="BY253" s="63"/>
      <c r="BZ253" s="63"/>
      <c r="CA253" s="63"/>
      <c r="CB253" s="63"/>
      <c r="CC253" s="63"/>
      <c r="CD253" s="63"/>
      <c r="CE253" s="63"/>
      <c r="CF253" s="63"/>
      <c r="CG253" s="63"/>
      <c r="CH253" s="63"/>
      <c r="CI253" s="63"/>
      <c r="CJ253" s="63"/>
      <c r="CK253" s="63"/>
      <c r="CL253" s="63"/>
      <c r="CM253" s="63"/>
      <c r="CN253" s="63"/>
      <c r="CO253" s="63"/>
      <c r="CP253" s="63"/>
      <c r="CQ253" s="63"/>
      <c r="CR253" s="63"/>
      <c r="CS253" s="63"/>
      <c r="CT253" s="63"/>
      <c r="CU253" s="63"/>
      <c r="CV253" s="63"/>
      <c r="CW253" s="63"/>
      <c r="CX253" s="63"/>
      <c r="CY253" s="63"/>
      <c r="CZ253" s="63"/>
      <c r="DA253" s="63"/>
      <c r="DB253" s="63"/>
      <c r="DC253" s="63"/>
      <c r="DD253" s="63"/>
      <c r="DE253" s="63"/>
      <c r="DF253" s="63"/>
      <c r="DG253" s="63"/>
      <c r="DH253" s="63"/>
      <c r="DI253" s="60">
        <f t="shared" si="93"/>
        <v>0</v>
      </c>
      <c r="DJ253" s="61">
        <f t="shared" si="94"/>
        <v>0</v>
      </c>
      <c r="DK253" s="61">
        <f t="shared" si="95"/>
        <v>0</v>
      </c>
      <c r="DL253" s="62">
        <f t="shared" si="96"/>
        <v>0</v>
      </c>
      <c r="DM253" s="62">
        <f t="shared" si="86"/>
        <v>0</v>
      </c>
      <c r="DN253" s="64" t="str">
        <f t="shared" si="97"/>
        <v/>
      </c>
      <c r="DO253" s="252" t="b">
        <f t="shared" si="85"/>
        <v>0</v>
      </c>
      <c r="DP253" s="188"/>
      <c r="DS253" s="62">
        <f>IF('SERVIÇOS EXECUTADOS'!$F253=0,0,(COUNTIF('SERVIÇOS EXECUTADOS'!$I253:$DH253,DS$10)/'SERVIÇOS EXECUTADOS'!$F253*100))</f>
        <v>0</v>
      </c>
      <c r="DT253" s="62">
        <f>IF('SERVIÇOS EXECUTADOS'!$F253=0,0,(COUNTIF('SERVIÇOS EXECUTADOS'!$I253:$DH253,DT$10)/'SERVIÇOS EXECUTADOS'!$F253*100))</f>
        <v>0</v>
      </c>
      <c r="DU253" s="62">
        <f>IF('SERVIÇOS EXECUTADOS'!$F253=0,0,(COUNTIF('SERVIÇOS EXECUTADOS'!$I253:$DH253,DU$10)/'SERVIÇOS EXECUTADOS'!$F253*100))</f>
        <v>0</v>
      </c>
      <c r="DV253" s="62">
        <f>IF('SERVIÇOS EXECUTADOS'!$F253=0,0,(COUNTIF('SERVIÇOS EXECUTADOS'!$I253:$DH253,DV$10)/'SERVIÇOS EXECUTADOS'!$F253*100))</f>
        <v>0</v>
      </c>
      <c r="DW253" s="62">
        <f>IF('SERVIÇOS EXECUTADOS'!$F253=0,0,(COUNTIF('SERVIÇOS EXECUTADOS'!$I253:$DH253,DW$10)/'SERVIÇOS EXECUTADOS'!$F253*100))</f>
        <v>0</v>
      </c>
      <c r="DX253" s="62">
        <f>IF('SERVIÇOS EXECUTADOS'!$F253=0,0,(COUNTIF('SERVIÇOS EXECUTADOS'!$I253:$DH253,DX$10)/'SERVIÇOS EXECUTADOS'!$F253*100))</f>
        <v>0</v>
      </c>
      <c r="DY253" s="62">
        <f>IF('SERVIÇOS EXECUTADOS'!$F253=0,0,(COUNTIF('SERVIÇOS EXECUTADOS'!$I253:$DH253,DY$10)/'SERVIÇOS EXECUTADOS'!$F253*100))</f>
        <v>0</v>
      </c>
      <c r="DZ253" s="62">
        <f>IF('SERVIÇOS EXECUTADOS'!$F253=0,0,(COUNTIF('SERVIÇOS EXECUTADOS'!$I253:$DH253,DZ$10)/'SERVIÇOS EXECUTADOS'!$F253*100))</f>
        <v>0</v>
      </c>
      <c r="EA253" s="62">
        <f>IF('SERVIÇOS EXECUTADOS'!$F253=0,0,(COUNTIF('SERVIÇOS EXECUTADOS'!$I253:$DH253,EA$10)/'SERVIÇOS EXECUTADOS'!$F253*100))</f>
        <v>0</v>
      </c>
      <c r="EB253" s="62">
        <f>IF('SERVIÇOS EXECUTADOS'!$F253=0,0,(COUNTIF('SERVIÇOS EXECUTADOS'!$I253:$DH253,EB$10)/'SERVIÇOS EXECUTADOS'!$F253*100))</f>
        <v>0</v>
      </c>
      <c r="EC253" s="62">
        <f>IF('SERVIÇOS EXECUTADOS'!$F253=0,0,(COUNTIF('SERVIÇOS EXECUTADOS'!$I253:$DH253,EC$10)/'SERVIÇOS EXECUTADOS'!$F253*100))</f>
        <v>0</v>
      </c>
      <c r="ED253" s="62">
        <f>IF('SERVIÇOS EXECUTADOS'!$F253=0,0,(COUNTIF('SERVIÇOS EXECUTADOS'!$I253:$DH253,ED$10)/'SERVIÇOS EXECUTADOS'!$F253*100))</f>
        <v>0</v>
      </c>
      <c r="EE253" s="62">
        <f>IF('SERVIÇOS EXECUTADOS'!$F253=0,0,(COUNTIF('SERVIÇOS EXECUTADOS'!$I253:$DH253,EE$10)/'SERVIÇOS EXECUTADOS'!$F253*100))</f>
        <v>0</v>
      </c>
      <c r="EF253" s="62">
        <f>IF('SERVIÇOS EXECUTADOS'!$F253=0,0,(COUNTIF('SERVIÇOS EXECUTADOS'!$I253:$DH253,EF$10)/'SERVIÇOS EXECUTADOS'!$F253*100))</f>
        <v>0</v>
      </c>
      <c r="EG253" s="62">
        <f>IF('SERVIÇOS EXECUTADOS'!$F253=0,0,(COUNTIF('SERVIÇOS EXECUTADOS'!$I253:$DH253,EG$10)/'SERVIÇOS EXECUTADOS'!$F253*100))</f>
        <v>0</v>
      </c>
      <c r="EH253" s="62">
        <f>IF('SERVIÇOS EXECUTADOS'!$F253=0,0,(COUNTIF('SERVIÇOS EXECUTADOS'!$I253:$DH253,EH$10)/'SERVIÇOS EXECUTADOS'!$F253*100))</f>
        <v>0</v>
      </c>
      <c r="EI253" s="62">
        <f>IF('SERVIÇOS EXECUTADOS'!$F253=0,0,(COUNTIF('SERVIÇOS EXECUTADOS'!$I253:$DH253,EI$10)/'SERVIÇOS EXECUTADOS'!$F253*100))</f>
        <v>0</v>
      </c>
      <c r="EJ253" s="62">
        <f>IF('SERVIÇOS EXECUTADOS'!$F253=0,0,(COUNTIF('SERVIÇOS EXECUTADOS'!$I253:$DH253,EJ$10)/'SERVIÇOS EXECUTADOS'!$F253*100))</f>
        <v>0</v>
      </c>
      <c r="EK253" s="62">
        <f>IF('SERVIÇOS EXECUTADOS'!$F253=0,0,(COUNTIF('SERVIÇOS EXECUTADOS'!$I253:$DH253,EK$10)/'SERVIÇOS EXECUTADOS'!$F253*100))</f>
        <v>0</v>
      </c>
      <c r="EL253" s="62">
        <f>IF('SERVIÇOS EXECUTADOS'!$F253=0,0,(COUNTIF('SERVIÇOS EXECUTADOS'!$I253:$DH253,EL$10)/'SERVIÇOS EXECUTADOS'!$F253*100))</f>
        <v>0</v>
      </c>
      <c r="EM253" s="62">
        <f>IF('SERVIÇOS EXECUTADOS'!$F253=0,0,(COUNTIF('SERVIÇOS EXECUTADOS'!$I253:$DH253,EM$10)/'SERVIÇOS EXECUTADOS'!$F253*100))</f>
        <v>0</v>
      </c>
      <c r="EN253" s="62">
        <f>IF('SERVIÇOS EXECUTADOS'!$F253=0,0,(COUNTIF('SERVIÇOS EXECUTADOS'!$I253:$DH253,EN$10)/'SERVIÇOS EXECUTADOS'!$F253*100))</f>
        <v>0</v>
      </c>
      <c r="EO253" s="62">
        <f>IF('SERVIÇOS EXECUTADOS'!$F253=0,0,(COUNTIF('SERVIÇOS EXECUTADOS'!$I253:$DH253,EO$10)/'SERVIÇOS EXECUTADOS'!$F253*100))</f>
        <v>0</v>
      </c>
      <c r="EP253" s="62">
        <f>IF('SERVIÇOS EXECUTADOS'!$F253=0,0,(COUNTIF('SERVIÇOS EXECUTADOS'!$I253:$DH253,EP$10)/'SERVIÇOS EXECUTADOS'!$F253*100))</f>
        <v>0</v>
      </c>
      <c r="EQ253" s="62">
        <f>IF('SERVIÇOS EXECUTADOS'!$F253=0,0,(COUNTIF('SERVIÇOS EXECUTADOS'!$I253:$DH253,EQ$10)/'SERVIÇOS EXECUTADOS'!$F253*100))</f>
        <v>0</v>
      </c>
      <c r="ER253" s="62">
        <f>IF('SERVIÇOS EXECUTADOS'!$F253=0,0,(COUNTIF('SERVIÇOS EXECUTADOS'!$I253:$DH253,ER$10)/'SERVIÇOS EXECUTADOS'!$F253*100))</f>
        <v>0</v>
      </c>
      <c r="ES253" s="62">
        <f>IF('SERVIÇOS EXECUTADOS'!$F253=0,0,(COUNTIF('SERVIÇOS EXECUTADOS'!$I253:$DH253,ES$10)/'SERVIÇOS EXECUTADOS'!$F253*100))</f>
        <v>0</v>
      </c>
      <c r="ET253" s="62">
        <f>IF('SERVIÇOS EXECUTADOS'!$F253=0,0,(COUNTIF('SERVIÇOS EXECUTADOS'!$I253:$DH253,ET$10)/'SERVIÇOS EXECUTADOS'!$F253*100))</f>
        <v>0</v>
      </c>
      <c r="EU253" s="62">
        <f>IF('SERVIÇOS EXECUTADOS'!$F253=0,0,(COUNTIF('SERVIÇOS EXECUTADOS'!$I253:$DH253,EU$10)/'SERVIÇOS EXECUTADOS'!$F253*100))</f>
        <v>0</v>
      </c>
      <c r="EV253" s="62">
        <f>IF('SERVIÇOS EXECUTADOS'!$F253=0,0,(COUNTIF('SERVIÇOS EXECUTADOS'!$I253:$DH253,EV$10)/'SERVIÇOS EXECUTADOS'!$F253*100))</f>
        <v>0</v>
      </c>
      <c r="EW253" s="62">
        <f>IF('SERVIÇOS EXECUTADOS'!$F253=0,0,(COUNTIF('SERVIÇOS EXECUTADOS'!$I253:$DH253,EW$10)/'SERVIÇOS EXECUTADOS'!$F253*100))</f>
        <v>0</v>
      </c>
    </row>
    <row r="254" spans="1:153" ht="12" customHeight="1" outlineLevel="2">
      <c r="A254" s="1"/>
      <c r="B254" s="197" t="s">
        <v>419</v>
      </c>
      <c r="C254" s="196"/>
      <c r="D254" s="486"/>
      <c r="E254" s="192">
        <f t="shared" si="84"/>
        <v>0</v>
      </c>
      <c r="F254" s="489"/>
      <c r="G254" s="271" t="s">
        <v>122</v>
      </c>
      <c r="H254" s="131">
        <f t="shared" si="87"/>
        <v>0</v>
      </c>
      <c r="I254" s="68"/>
      <c r="J254" s="68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  <c r="AX254" s="63"/>
      <c r="AY254" s="63"/>
      <c r="AZ254" s="63"/>
      <c r="BA254" s="63"/>
      <c r="BB254" s="63"/>
      <c r="BC254" s="63"/>
      <c r="BD254" s="63"/>
      <c r="BE254" s="63"/>
      <c r="BF254" s="63"/>
      <c r="BG254" s="63"/>
      <c r="BH254" s="63"/>
      <c r="BI254" s="63"/>
      <c r="BJ254" s="63"/>
      <c r="BK254" s="63"/>
      <c r="BL254" s="63"/>
      <c r="BM254" s="63"/>
      <c r="BN254" s="63"/>
      <c r="BO254" s="63"/>
      <c r="BP254" s="63"/>
      <c r="BQ254" s="63"/>
      <c r="BR254" s="63"/>
      <c r="BS254" s="63"/>
      <c r="BT254" s="63"/>
      <c r="BU254" s="63"/>
      <c r="BV254" s="63"/>
      <c r="BW254" s="63"/>
      <c r="BX254" s="63"/>
      <c r="BY254" s="63"/>
      <c r="BZ254" s="63"/>
      <c r="CA254" s="63"/>
      <c r="CB254" s="63"/>
      <c r="CC254" s="63"/>
      <c r="CD254" s="63"/>
      <c r="CE254" s="63"/>
      <c r="CF254" s="63"/>
      <c r="CG254" s="63"/>
      <c r="CH254" s="63"/>
      <c r="CI254" s="63"/>
      <c r="CJ254" s="63"/>
      <c r="CK254" s="63"/>
      <c r="CL254" s="63"/>
      <c r="CM254" s="63"/>
      <c r="CN254" s="63"/>
      <c r="CO254" s="63"/>
      <c r="CP254" s="63"/>
      <c r="CQ254" s="63"/>
      <c r="CR254" s="63"/>
      <c r="CS254" s="63"/>
      <c r="CT254" s="63"/>
      <c r="CU254" s="63"/>
      <c r="CV254" s="63"/>
      <c r="CW254" s="63"/>
      <c r="CX254" s="63"/>
      <c r="CY254" s="63"/>
      <c r="CZ254" s="63"/>
      <c r="DA254" s="63"/>
      <c r="DB254" s="63"/>
      <c r="DC254" s="63"/>
      <c r="DD254" s="63"/>
      <c r="DE254" s="63"/>
      <c r="DF254" s="63"/>
      <c r="DG254" s="63"/>
      <c r="DH254" s="63"/>
      <c r="DI254" s="60">
        <f t="shared" si="93"/>
        <v>0</v>
      </c>
      <c r="DJ254" s="61">
        <f t="shared" si="94"/>
        <v>0</v>
      </c>
      <c r="DK254" s="61">
        <f t="shared" si="95"/>
        <v>0</v>
      </c>
      <c r="DL254" s="62">
        <f t="shared" si="96"/>
        <v>0</v>
      </c>
      <c r="DM254" s="62">
        <f t="shared" si="86"/>
        <v>0</v>
      </c>
      <c r="DN254" s="64" t="str">
        <f t="shared" si="97"/>
        <v/>
      </c>
      <c r="DO254" s="252" t="b">
        <f t="shared" si="85"/>
        <v>0</v>
      </c>
      <c r="DP254" s="188"/>
      <c r="DS254" s="62">
        <f>IF('SERVIÇOS EXECUTADOS'!$F254=0,0,(COUNTIF('SERVIÇOS EXECUTADOS'!$I254:$DH254,DS$10)/'SERVIÇOS EXECUTADOS'!$F254*100))</f>
        <v>0</v>
      </c>
      <c r="DT254" s="62">
        <f>IF('SERVIÇOS EXECUTADOS'!$F254=0,0,(COUNTIF('SERVIÇOS EXECUTADOS'!$I254:$DH254,DT$10)/'SERVIÇOS EXECUTADOS'!$F254*100))</f>
        <v>0</v>
      </c>
      <c r="DU254" s="62">
        <f>IF('SERVIÇOS EXECUTADOS'!$F254=0,0,(COUNTIF('SERVIÇOS EXECUTADOS'!$I254:$DH254,DU$10)/'SERVIÇOS EXECUTADOS'!$F254*100))</f>
        <v>0</v>
      </c>
      <c r="DV254" s="62">
        <f>IF('SERVIÇOS EXECUTADOS'!$F254=0,0,(COUNTIF('SERVIÇOS EXECUTADOS'!$I254:$DH254,DV$10)/'SERVIÇOS EXECUTADOS'!$F254*100))</f>
        <v>0</v>
      </c>
      <c r="DW254" s="62">
        <f>IF('SERVIÇOS EXECUTADOS'!$F254=0,0,(COUNTIF('SERVIÇOS EXECUTADOS'!$I254:$DH254,DW$10)/'SERVIÇOS EXECUTADOS'!$F254*100))</f>
        <v>0</v>
      </c>
      <c r="DX254" s="62">
        <f>IF('SERVIÇOS EXECUTADOS'!$F254=0,0,(COUNTIF('SERVIÇOS EXECUTADOS'!$I254:$DH254,DX$10)/'SERVIÇOS EXECUTADOS'!$F254*100))</f>
        <v>0</v>
      </c>
      <c r="DY254" s="62">
        <f>IF('SERVIÇOS EXECUTADOS'!$F254=0,0,(COUNTIF('SERVIÇOS EXECUTADOS'!$I254:$DH254,DY$10)/'SERVIÇOS EXECUTADOS'!$F254*100))</f>
        <v>0</v>
      </c>
      <c r="DZ254" s="62">
        <f>IF('SERVIÇOS EXECUTADOS'!$F254=0,0,(COUNTIF('SERVIÇOS EXECUTADOS'!$I254:$DH254,DZ$10)/'SERVIÇOS EXECUTADOS'!$F254*100))</f>
        <v>0</v>
      </c>
      <c r="EA254" s="62">
        <f>IF('SERVIÇOS EXECUTADOS'!$F254=0,0,(COUNTIF('SERVIÇOS EXECUTADOS'!$I254:$DH254,EA$10)/'SERVIÇOS EXECUTADOS'!$F254*100))</f>
        <v>0</v>
      </c>
      <c r="EB254" s="62">
        <f>IF('SERVIÇOS EXECUTADOS'!$F254=0,0,(COUNTIF('SERVIÇOS EXECUTADOS'!$I254:$DH254,EB$10)/'SERVIÇOS EXECUTADOS'!$F254*100))</f>
        <v>0</v>
      </c>
      <c r="EC254" s="62">
        <f>IF('SERVIÇOS EXECUTADOS'!$F254=0,0,(COUNTIF('SERVIÇOS EXECUTADOS'!$I254:$DH254,EC$10)/'SERVIÇOS EXECUTADOS'!$F254*100))</f>
        <v>0</v>
      </c>
      <c r="ED254" s="62">
        <f>IF('SERVIÇOS EXECUTADOS'!$F254=0,0,(COUNTIF('SERVIÇOS EXECUTADOS'!$I254:$DH254,ED$10)/'SERVIÇOS EXECUTADOS'!$F254*100))</f>
        <v>0</v>
      </c>
      <c r="EE254" s="62">
        <f>IF('SERVIÇOS EXECUTADOS'!$F254=0,0,(COUNTIF('SERVIÇOS EXECUTADOS'!$I254:$DH254,EE$10)/'SERVIÇOS EXECUTADOS'!$F254*100))</f>
        <v>0</v>
      </c>
      <c r="EF254" s="62">
        <f>IF('SERVIÇOS EXECUTADOS'!$F254=0,0,(COUNTIF('SERVIÇOS EXECUTADOS'!$I254:$DH254,EF$10)/'SERVIÇOS EXECUTADOS'!$F254*100))</f>
        <v>0</v>
      </c>
      <c r="EG254" s="62">
        <f>IF('SERVIÇOS EXECUTADOS'!$F254=0,0,(COUNTIF('SERVIÇOS EXECUTADOS'!$I254:$DH254,EG$10)/'SERVIÇOS EXECUTADOS'!$F254*100))</f>
        <v>0</v>
      </c>
      <c r="EH254" s="62">
        <f>IF('SERVIÇOS EXECUTADOS'!$F254=0,0,(COUNTIF('SERVIÇOS EXECUTADOS'!$I254:$DH254,EH$10)/'SERVIÇOS EXECUTADOS'!$F254*100))</f>
        <v>0</v>
      </c>
      <c r="EI254" s="62">
        <f>IF('SERVIÇOS EXECUTADOS'!$F254=0,0,(COUNTIF('SERVIÇOS EXECUTADOS'!$I254:$DH254,EI$10)/'SERVIÇOS EXECUTADOS'!$F254*100))</f>
        <v>0</v>
      </c>
      <c r="EJ254" s="62">
        <f>IF('SERVIÇOS EXECUTADOS'!$F254=0,0,(COUNTIF('SERVIÇOS EXECUTADOS'!$I254:$DH254,EJ$10)/'SERVIÇOS EXECUTADOS'!$F254*100))</f>
        <v>0</v>
      </c>
      <c r="EK254" s="62">
        <f>IF('SERVIÇOS EXECUTADOS'!$F254=0,0,(COUNTIF('SERVIÇOS EXECUTADOS'!$I254:$DH254,EK$10)/'SERVIÇOS EXECUTADOS'!$F254*100))</f>
        <v>0</v>
      </c>
      <c r="EL254" s="62">
        <f>IF('SERVIÇOS EXECUTADOS'!$F254=0,0,(COUNTIF('SERVIÇOS EXECUTADOS'!$I254:$DH254,EL$10)/'SERVIÇOS EXECUTADOS'!$F254*100))</f>
        <v>0</v>
      </c>
      <c r="EM254" s="62">
        <f>IF('SERVIÇOS EXECUTADOS'!$F254=0,0,(COUNTIF('SERVIÇOS EXECUTADOS'!$I254:$DH254,EM$10)/'SERVIÇOS EXECUTADOS'!$F254*100))</f>
        <v>0</v>
      </c>
      <c r="EN254" s="62">
        <f>IF('SERVIÇOS EXECUTADOS'!$F254=0,0,(COUNTIF('SERVIÇOS EXECUTADOS'!$I254:$DH254,EN$10)/'SERVIÇOS EXECUTADOS'!$F254*100))</f>
        <v>0</v>
      </c>
      <c r="EO254" s="62">
        <f>IF('SERVIÇOS EXECUTADOS'!$F254=0,0,(COUNTIF('SERVIÇOS EXECUTADOS'!$I254:$DH254,EO$10)/'SERVIÇOS EXECUTADOS'!$F254*100))</f>
        <v>0</v>
      </c>
      <c r="EP254" s="62">
        <f>IF('SERVIÇOS EXECUTADOS'!$F254=0,0,(COUNTIF('SERVIÇOS EXECUTADOS'!$I254:$DH254,EP$10)/'SERVIÇOS EXECUTADOS'!$F254*100))</f>
        <v>0</v>
      </c>
      <c r="EQ254" s="62">
        <f>IF('SERVIÇOS EXECUTADOS'!$F254=0,0,(COUNTIF('SERVIÇOS EXECUTADOS'!$I254:$DH254,EQ$10)/'SERVIÇOS EXECUTADOS'!$F254*100))</f>
        <v>0</v>
      </c>
      <c r="ER254" s="62">
        <f>IF('SERVIÇOS EXECUTADOS'!$F254=0,0,(COUNTIF('SERVIÇOS EXECUTADOS'!$I254:$DH254,ER$10)/'SERVIÇOS EXECUTADOS'!$F254*100))</f>
        <v>0</v>
      </c>
      <c r="ES254" s="62">
        <f>IF('SERVIÇOS EXECUTADOS'!$F254=0,0,(COUNTIF('SERVIÇOS EXECUTADOS'!$I254:$DH254,ES$10)/'SERVIÇOS EXECUTADOS'!$F254*100))</f>
        <v>0</v>
      </c>
      <c r="ET254" s="62">
        <f>IF('SERVIÇOS EXECUTADOS'!$F254=0,0,(COUNTIF('SERVIÇOS EXECUTADOS'!$I254:$DH254,ET$10)/'SERVIÇOS EXECUTADOS'!$F254*100))</f>
        <v>0</v>
      </c>
      <c r="EU254" s="62">
        <f>IF('SERVIÇOS EXECUTADOS'!$F254=0,0,(COUNTIF('SERVIÇOS EXECUTADOS'!$I254:$DH254,EU$10)/'SERVIÇOS EXECUTADOS'!$F254*100))</f>
        <v>0</v>
      </c>
      <c r="EV254" s="62">
        <f>IF('SERVIÇOS EXECUTADOS'!$F254=0,0,(COUNTIF('SERVIÇOS EXECUTADOS'!$I254:$DH254,EV$10)/'SERVIÇOS EXECUTADOS'!$F254*100))</f>
        <v>0</v>
      </c>
      <c r="EW254" s="62">
        <f>IF('SERVIÇOS EXECUTADOS'!$F254=0,0,(COUNTIF('SERVIÇOS EXECUTADOS'!$I254:$DH254,EW$10)/'SERVIÇOS EXECUTADOS'!$F254*100))</f>
        <v>0</v>
      </c>
    </row>
    <row r="255" spans="1:153" ht="12" customHeight="1" outlineLevel="2">
      <c r="A255" s="1"/>
      <c r="B255" s="197" t="s">
        <v>420</v>
      </c>
      <c r="C255" s="196"/>
      <c r="D255" s="486"/>
      <c r="E255" s="192">
        <f t="shared" si="84"/>
        <v>0</v>
      </c>
      <c r="F255" s="489"/>
      <c r="G255" s="271" t="s">
        <v>122</v>
      </c>
      <c r="H255" s="131">
        <f t="shared" si="87"/>
        <v>0</v>
      </c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  <c r="BN255" s="63"/>
      <c r="BO255" s="63"/>
      <c r="BP255" s="63"/>
      <c r="BQ255" s="63"/>
      <c r="BR255" s="63"/>
      <c r="BS255" s="63"/>
      <c r="BT255" s="63"/>
      <c r="BU255" s="63"/>
      <c r="BV255" s="63"/>
      <c r="BW255" s="63"/>
      <c r="BX255" s="63"/>
      <c r="BY255" s="63"/>
      <c r="BZ255" s="63"/>
      <c r="CA255" s="63"/>
      <c r="CB255" s="63"/>
      <c r="CC255" s="63"/>
      <c r="CD255" s="63"/>
      <c r="CE255" s="63"/>
      <c r="CF255" s="63"/>
      <c r="CG255" s="63"/>
      <c r="CH255" s="63"/>
      <c r="CI255" s="63"/>
      <c r="CJ255" s="63"/>
      <c r="CK255" s="63"/>
      <c r="CL255" s="63"/>
      <c r="CM255" s="63"/>
      <c r="CN255" s="63"/>
      <c r="CO255" s="63"/>
      <c r="CP255" s="63"/>
      <c r="CQ255" s="63"/>
      <c r="CR255" s="63"/>
      <c r="CS255" s="63"/>
      <c r="CT255" s="63"/>
      <c r="CU255" s="63"/>
      <c r="CV255" s="63"/>
      <c r="CW255" s="63"/>
      <c r="CX255" s="63"/>
      <c r="CY255" s="63"/>
      <c r="CZ255" s="63"/>
      <c r="DA255" s="63"/>
      <c r="DB255" s="63"/>
      <c r="DC255" s="63"/>
      <c r="DD255" s="63"/>
      <c r="DE255" s="63"/>
      <c r="DF255" s="63"/>
      <c r="DG255" s="63"/>
      <c r="DH255" s="63"/>
      <c r="DI255" s="60">
        <f t="shared" si="93"/>
        <v>0</v>
      </c>
      <c r="DJ255" s="61">
        <f t="shared" si="94"/>
        <v>0</v>
      </c>
      <c r="DK255" s="61">
        <f t="shared" si="95"/>
        <v>0</v>
      </c>
      <c r="DL255" s="62">
        <f t="shared" si="96"/>
        <v>0</v>
      </c>
      <c r="DM255" s="62">
        <f t="shared" si="86"/>
        <v>0</v>
      </c>
      <c r="DN255" s="64" t="str">
        <f t="shared" si="97"/>
        <v/>
      </c>
      <c r="DO255" s="252" t="b">
        <f t="shared" si="85"/>
        <v>0</v>
      </c>
      <c r="DP255" s="188"/>
      <c r="DS255" s="62">
        <f>IF('SERVIÇOS EXECUTADOS'!$F255=0,0,(COUNTIF('SERVIÇOS EXECUTADOS'!$I255:$DH255,DS$10)/'SERVIÇOS EXECUTADOS'!$F255*100))</f>
        <v>0</v>
      </c>
      <c r="DT255" s="62">
        <f>IF('SERVIÇOS EXECUTADOS'!$F255=0,0,(COUNTIF('SERVIÇOS EXECUTADOS'!$I255:$DH255,DT$10)/'SERVIÇOS EXECUTADOS'!$F255*100))</f>
        <v>0</v>
      </c>
      <c r="DU255" s="62">
        <f>IF('SERVIÇOS EXECUTADOS'!$F255=0,0,(COUNTIF('SERVIÇOS EXECUTADOS'!$I255:$DH255,DU$10)/'SERVIÇOS EXECUTADOS'!$F255*100))</f>
        <v>0</v>
      </c>
      <c r="DV255" s="62">
        <f>IF('SERVIÇOS EXECUTADOS'!$F255=0,0,(COUNTIF('SERVIÇOS EXECUTADOS'!$I255:$DH255,DV$10)/'SERVIÇOS EXECUTADOS'!$F255*100))</f>
        <v>0</v>
      </c>
      <c r="DW255" s="62">
        <f>IF('SERVIÇOS EXECUTADOS'!$F255=0,0,(COUNTIF('SERVIÇOS EXECUTADOS'!$I255:$DH255,DW$10)/'SERVIÇOS EXECUTADOS'!$F255*100))</f>
        <v>0</v>
      </c>
      <c r="DX255" s="62">
        <f>IF('SERVIÇOS EXECUTADOS'!$F255=0,0,(COUNTIF('SERVIÇOS EXECUTADOS'!$I255:$DH255,DX$10)/'SERVIÇOS EXECUTADOS'!$F255*100))</f>
        <v>0</v>
      </c>
      <c r="DY255" s="62">
        <f>IF('SERVIÇOS EXECUTADOS'!$F255=0,0,(COUNTIF('SERVIÇOS EXECUTADOS'!$I255:$DH255,DY$10)/'SERVIÇOS EXECUTADOS'!$F255*100))</f>
        <v>0</v>
      </c>
      <c r="DZ255" s="62">
        <f>IF('SERVIÇOS EXECUTADOS'!$F255=0,0,(COUNTIF('SERVIÇOS EXECUTADOS'!$I255:$DH255,DZ$10)/'SERVIÇOS EXECUTADOS'!$F255*100))</f>
        <v>0</v>
      </c>
      <c r="EA255" s="62">
        <f>IF('SERVIÇOS EXECUTADOS'!$F255=0,0,(COUNTIF('SERVIÇOS EXECUTADOS'!$I255:$DH255,EA$10)/'SERVIÇOS EXECUTADOS'!$F255*100))</f>
        <v>0</v>
      </c>
      <c r="EB255" s="62">
        <f>IF('SERVIÇOS EXECUTADOS'!$F255=0,0,(COUNTIF('SERVIÇOS EXECUTADOS'!$I255:$DH255,EB$10)/'SERVIÇOS EXECUTADOS'!$F255*100))</f>
        <v>0</v>
      </c>
      <c r="EC255" s="62">
        <f>IF('SERVIÇOS EXECUTADOS'!$F255=0,0,(COUNTIF('SERVIÇOS EXECUTADOS'!$I255:$DH255,EC$10)/'SERVIÇOS EXECUTADOS'!$F255*100))</f>
        <v>0</v>
      </c>
      <c r="ED255" s="62">
        <f>IF('SERVIÇOS EXECUTADOS'!$F255=0,0,(COUNTIF('SERVIÇOS EXECUTADOS'!$I255:$DH255,ED$10)/'SERVIÇOS EXECUTADOS'!$F255*100))</f>
        <v>0</v>
      </c>
      <c r="EE255" s="62">
        <f>IF('SERVIÇOS EXECUTADOS'!$F255=0,0,(COUNTIF('SERVIÇOS EXECUTADOS'!$I255:$DH255,EE$10)/'SERVIÇOS EXECUTADOS'!$F255*100))</f>
        <v>0</v>
      </c>
      <c r="EF255" s="62">
        <f>IF('SERVIÇOS EXECUTADOS'!$F255=0,0,(COUNTIF('SERVIÇOS EXECUTADOS'!$I255:$DH255,EF$10)/'SERVIÇOS EXECUTADOS'!$F255*100))</f>
        <v>0</v>
      </c>
      <c r="EG255" s="62">
        <f>IF('SERVIÇOS EXECUTADOS'!$F255=0,0,(COUNTIF('SERVIÇOS EXECUTADOS'!$I255:$DH255,EG$10)/'SERVIÇOS EXECUTADOS'!$F255*100))</f>
        <v>0</v>
      </c>
      <c r="EH255" s="62">
        <f>IF('SERVIÇOS EXECUTADOS'!$F255=0,0,(COUNTIF('SERVIÇOS EXECUTADOS'!$I255:$DH255,EH$10)/'SERVIÇOS EXECUTADOS'!$F255*100))</f>
        <v>0</v>
      </c>
      <c r="EI255" s="62">
        <f>IF('SERVIÇOS EXECUTADOS'!$F255=0,0,(COUNTIF('SERVIÇOS EXECUTADOS'!$I255:$DH255,EI$10)/'SERVIÇOS EXECUTADOS'!$F255*100))</f>
        <v>0</v>
      </c>
      <c r="EJ255" s="62">
        <f>IF('SERVIÇOS EXECUTADOS'!$F255=0,0,(COUNTIF('SERVIÇOS EXECUTADOS'!$I255:$DH255,EJ$10)/'SERVIÇOS EXECUTADOS'!$F255*100))</f>
        <v>0</v>
      </c>
      <c r="EK255" s="62">
        <f>IF('SERVIÇOS EXECUTADOS'!$F255=0,0,(COUNTIF('SERVIÇOS EXECUTADOS'!$I255:$DH255,EK$10)/'SERVIÇOS EXECUTADOS'!$F255*100))</f>
        <v>0</v>
      </c>
      <c r="EL255" s="62">
        <f>IF('SERVIÇOS EXECUTADOS'!$F255=0,0,(COUNTIF('SERVIÇOS EXECUTADOS'!$I255:$DH255,EL$10)/'SERVIÇOS EXECUTADOS'!$F255*100))</f>
        <v>0</v>
      </c>
      <c r="EM255" s="62">
        <f>IF('SERVIÇOS EXECUTADOS'!$F255=0,0,(COUNTIF('SERVIÇOS EXECUTADOS'!$I255:$DH255,EM$10)/'SERVIÇOS EXECUTADOS'!$F255*100))</f>
        <v>0</v>
      </c>
      <c r="EN255" s="62">
        <f>IF('SERVIÇOS EXECUTADOS'!$F255=0,0,(COUNTIF('SERVIÇOS EXECUTADOS'!$I255:$DH255,EN$10)/'SERVIÇOS EXECUTADOS'!$F255*100))</f>
        <v>0</v>
      </c>
      <c r="EO255" s="62">
        <f>IF('SERVIÇOS EXECUTADOS'!$F255=0,0,(COUNTIF('SERVIÇOS EXECUTADOS'!$I255:$DH255,EO$10)/'SERVIÇOS EXECUTADOS'!$F255*100))</f>
        <v>0</v>
      </c>
      <c r="EP255" s="62">
        <f>IF('SERVIÇOS EXECUTADOS'!$F255=0,0,(COUNTIF('SERVIÇOS EXECUTADOS'!$I255:$DH255,EP$10)/'SERVIÇOS EXECUTADOS'!$F255*100))</f>
        <v>0</v>
      </c>
      <c r="EQ255" s="62">
        <f>IF('SERVIÇOS EXECUTADOS'!$F255=0,0,(COUNTIF('SERVIÇOS EXECUTADOS'!$I255:$DH255,EQ$10)/'SERVIÇOS EXECUTADOS'!$F255*100))</f>
        <v>0</v>
      </c>
      <c r="ER255" s="62">
        <f>IF('SERVIÇOS EXECUTADOS'!$F255=0,0,(COUNTIF('SERVIÇOS EXECUTADOS'!$I255:$DH255,ER$10)/'SERVIÇOS EXECUTADOS'!$F255*100))</f>
        <v>0</v>
      </c>
      <c r="ES255" s="62">
        <f>IF('SERVIÇOS EXECUTADOS'!$F255=0,0,(COUNTIF('SERVIÇOS EXECUTADOS'!$I255:$DH255,ES$10)/'SERVIÇOS EXECUTADOS'!$F255*100))</f>
        <v>0</v>
      </c>
      <c r="ET255" s="62">
        <f>IF('SERVIÇOS EXECUTADOS'!$F255=0,0,(COUNTIF('SERVIÇOS EXECUTADOS'!$I255:$DH255,ET$10)/'SERVIÇOS EXECUTADOS'!$F255*100))</f>
        <v>0</v>
      </c>
      <c r="EU255" s="62">
        <f>IF('SERVIÇOS EXECUTADOS'!$F255=0,0,(COUNTIF('SERVIÇOS EXECUTADOS'!$I255:$DH255,EU$10)/'SERVIÇOS EXECUTADOS'!$F255*100))</f>
        <v>0</v>
      </c>
      <c r="EV255" s="62">
        <f>IF('SERVIÇOS EXECUTADOS'!$F255=0,0,(COUNTIF('SERVIÇOS EXECUTADOS'!$I255:$DH255,EV$10)/'SERVIÇOS EXECUTADOS'!$F255*100))</f>
        <v>0</v>
      </c>
      <c r="EW255" s="62">
        <f>IF('SERVIÇOS EXECUTADOS'!$F255=0,0,(COUNTIF('SERVIÇOS EXECUTADOS'!$I255:$DH255,EW$10)/'SERVIÇOS EXECUTADOS'!$F255*100))</f>
        <v>0</v>
      </c>
    </row>
    <row r="256" spans="1:153" ht="12" customHeight="1" outlineLevel="2">
      <c r="A256" s="1"/>
      <c r="B256" s="197" t="s">
        <v>421</v>
      </c>
      <c r="C256" s="196" t="s">
        <v>422</v>
      </c>
      <c r="D256" s="486"/>
      <c r="E256" s="192">
        <f t="shared" si="84"/>
        <v>0</v>
      </c>
      <c r="F256" s="489"/>
      <c r="G256" s="271" t="s">
        <v>122</v>
      </c>
      <c r="H256" s="131">
        <f t="shared" si="87"/>
        <v>0</v>
      </c>
      <c r="I256" s="68"/>
      <c r="J256" s="68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  <c r="AW256" s="63"/>
      <c r="AX256" s="63"/>
      <c r="AY256" s="63"/>
      <c r="AZ256" s="63"/>
      <c r="BA256" s="63"/>
      <c r="BB256" s="63"/>
      <c r="BC256" s="63"/>
      <c r="BD256" s="63"/>
      <c r="BE256" s="63"/>
      <c r="BF256" s="63"/>
      <c r="BG256" s="63"/>
      <c r="BH256" s="63"/>
      <c r="BI256" s="63"/>
      <c r="BJ256" s="63"/>
      <c r="BK256" s="63"/>
      <c r="BL256" s="63"/>
      <c r="BM256" s="63"/>
      <c r="BN256" s="63"/>
      <c r="BO256" s="63"/>
      <c r="BP256" s="63"/>
      <c r="BQ256" s="63"/>
      <c r="BR256" s="63"/>
      <c r="BS256" s="63"/>
      <c r="BT256" s="63"/>
      <c r="BU256" s="63"/>
      <c r="BV256" s="63"/>
      <c r="BW256" s="63"/>
      <c r="BX256" s="63"/>
      <c r="BY256" s="63"/>
      <c r="BZ256" s="63"/>
      <c r="CA256" s="63"/>
      <c r="CB256" s="63"/>
      <c r="CC256" s="63"/>
      <c r="CD256" s="63"/>
      <c r="CE256" s="63"/>
      <c r="CF256" s="63"/>
      <c r="CG256" s="63"/>
      <c r="CH256" s="63"/>
      <c r="CI256" s="63"/>
      <c r="CJ256" s="63"/>
      <c r="CK256" s="63"/>
      <c r="CL256" s="63"/>
      <c r="CM256" s="63"/>
      <c r="CN256" s="63"/>
      <c r="CO256" s="63"/>
      <c r="CP256" s="63"/>
      <c r="CQ256" s="63"/>
      <c r="CR256" s="63"/>
      <c r="CS256" s="63"/>
      <c r="CT256" s="63"/>
      <c r="CU256" s="63"/>
      <c r="CV256" s="63"/>
      <c r="CW256" s="63"/>
      <c r="CX256" s="63"/>
      <c r="CY256" s="63"/>
      <c r="CZ256" s="63"/>
      <c r="DA256" s="63"/>
      <c r="DB256" s="63"/>
      <c r="DC256" s="63"/>
      <c r="DD256" s="63"/>
      <c r="DE256" s="63"/>
      <c r="DF256" s="63"/>
      <c r="DG256" s="63"/>
      <c r="DH256" s="63"/>
      <c r="DI256" s="60">
        <f t="shared" si="93"/>
        <v>0</v>
      </c>
      <c r="DJ256" s="61">
        <f t="shared" si="94"/>
        <v>0</v>
      </c>
      <c r="DK256" s="61">
        <f t="shared" si="95"/>
        <v>0</v>
      </c>
      <c r="DL256" s="62">
        <f t="shared" si="96"/>
        <v>0</v>
      </c>
      <c r="DM256" s="62">
        <f t="shared" si="86"/>
        <v>0</v>
      </c>
      <c r="DN256" s="64" t="str">
        <f t="shared" si="97"/>
        <v/>
      </c>
      <c r="DO256" s="252" t="b">
        <f t="shared" si="85"/>
        <v>0</v>
      </c>
      <c r="DP256" s="188"/>
      <c r="DS256" s="62">
        <f>IF('SERVIÇOS EXECUTADOS'!$F256=0,0,(COUNTIF('SERVIÇOS EXECUTADOS'!$I256:$DH256,DS$10)/'SERVIÇOS EXECUTADOS'!$F256*100))</f>
        <v>0</v>
      </c>
      <c r="DT256" s="62">
        <f>IF('SERVIÇOS EXECUTADOS'!$F256=0,0,(COUNTIF('SERVIÇOS EXECUTADOS'!$I256:$DH256,DT$10)/'SERVIÇOS EXECUTADOS'!$F256*100))</f>
        <v>0</v>
      </c>
      <c r="DU256" s="62">
        <f>IF('SERVIÇOS EXECUTADOS'!$F256=0,0,(COUNTIF('SERVIÇOS EXECUTADOS'!$I256:$DH256,DU$10)/'SERVIÇOS EXECUTADOS'!$F256*100))</f>
        <v>0</v>
      </c>
      <c r="DV256" s="62">
        <f>IF('SERVIÇOS EXECUTADOS'!$F256=0,0,(COUNTIF('SERVIÇOS EXECUTADOS'!$I256:$DH256,DV$10)/'SERVIÇOS EXECUTADOS'!$F256*100))</f>
        <v>0</v>
      </c>
      <c r="DW256" s="62">
        <f>IF('SERVIÇOS EXECUTADOS'!$F256=0,0,(COUNTIF('SERVIÇOS EXECUTADOS'!$I256:$DH256,DW$10)/'SERVIÇOS EXECUTADOS'!$F256*100))</f>
        <v>0</v>
      </c>
      <c r="DX256" s="62">
        <f>IF('SERVIÇOS EXECUTADOS'!$F256=0,0,(COUNTIF('SERVIÇOS EXECUTADOS'!$I256:$DH256,DX$10)/'SERVIÇOS EXECUTADOS'!$F256*100))</f>
        <v>0</v>
      </c>
      <c r="DY256" s="62">
        <f>IF('SERVIÇOS EXECUTADOS'!$F256=0,0,(COUNTIF('SERVIÇOS EXECUTADOS'!$I256:$DH256,DY$10)/'SERVIÇOS EXECUTADOS'!$F256*100))</f>
        <v>0</v>
      </c>
      <c r="DZ256" s="62">
        <f>IF('SERVIÇOS EXECUTADOS'!$F256=0,0,(COUNTIF('SERVIÇOS EXECUTADOS'!$I256:$DH256,DZ$10)/'SERVIÇOS EXECUTADOS'!$F256*100))</f>
        <v>0</v>
      </c>
      <c r="EA256" s="62">
        <f>IF('SERVIÇOS EXECUTADOS'!$F256=0,0,(COUNTIF('SERVIÇOS EXECUTADOS'!$I256:$DH256,EA$10)/'SERVIÇOS EXECUTADOS'!$F256*100))</f>
        <v>0</v>
      </c>
      <c r="EB256" s="62">
        <f>IF('SERVIÇOS EXECUTADOS'!$F256=0,0,(COUNTIF('SERVIÇOS EXECUTADOS'!$I256:$DH256,EB$10)/'SERVIÇOS EXECUTADOS'!$F256*100))</f>
        <v>0</v>
      </c>
      <c r="EC256" s="62">
        <f>IF('SERVIÇOS EXECUTADOS'!$F256=0,0,(COUNTIF('SERVIÇOS EXECUTADOS'!$I256:$DH256,EC$10)/'SERVIÇOS EXECUTADOS'!$F256*100))</f>
        <v>0</v>
      </c>
      <c r="ED256" s="62">
        <f>IF('SERVIÇOS EXECUTADOS'!$F256=0,0,(COUNTIF('SERVIÇOS EXECUTADOS'!$I256:$DH256,ED$10)/'SERVIÇOS EXECUTADOS'!$F256*100))</f>
        <v>0</v>
      </c>
      <c r="EE256" s="62">
        <f>IF('SERVIÇOS EXECUTADOS'!$F256=0,0,(COUNTIF('SERVIÇOS EXECUTADOS'!$I256:$DH256,EE$10)/'SERVIÇOS EXECUTADOS'!$F256*100))</f>
        <v>0</v>
      </c>
      <c r="EF256" s="62">
        <f>IF('SERVIÇOS EXECUTADOS'!$F256=0,0,(COUNTIF('SERVIÇOS EXECUTADOS'!$I256:$DH256,EF$10)/'SERVIÇOS EXECUTADOS'!$F256*100))</f>
        <v>0</v>
      </c>
      <c r="EG256" s="62">
        <f>IF('SERVIÇOS EXECUTADOS'!$F256=0,0,(COUNTIF('SERVIÇOS EXECUTADOS'!$I256:$DH256,EG$10)/'SERVIÇOS EXECUTADOS'!$F256*100))</f>
        <v>0</v>
      </c>
      <c r="EH256" s="62">
        <f>IF('SERVIÇOS EXECUTADOS'!$F256=0,0,(COUNTIF('SERVIÇOS EXECUTADOS'!$I256:$DH256,EH$10)/'SERVIÇOS EXECUTADOS'!$F256*100))</f>
        <v>0</v>
      </c>
      <c r="EI256" s="62">
        <f>IF('SERVIÇOS EXECUTADOS'!$F256=0,0,(COUNTIF('SERVIÇOS EXECUTADOS'!$I256:$DH256,EI$10)/'SERVIÇOS EXECUTADOS'!$F256*100))</f>
        <v>0</v>
      </c>
      <c r="EJ256" s="62">
        <f>IF('SERVIÇOS EXECUTADOS'!$F256=0,0,(COUNTIF('SERVIÇOS EXECUTADOS'!$I256:$DH256,EJ$10)/'SERVIÇOS EXECUTADOS'!$F256*100))</f>
        <v>0</v>
      </c>
      <c r="EK256" s="62">
        <f>IF('SERVIÇOS EXECUTADOS'!$F256=0,0,(COUNTIF('SERVIÇOS EXECUTADOS'!$I256:$DH256,EK$10)/'SERVIÇOS EXECUTADOS'!$F256*100))</f>
        <v>0</v>
      </c>
      <c r="EL256" s="62">
        <f>IF('SERVIÇOS EXECUTADOS'!$F256=0,0,(COUNTIF('SERVIÇOS EXECUTADOS'!$I256:$DH256,EL$10)/'SERVIÇOS EXECUTADOS'!$F256*100))</f>
        <v>0</v>
      </c>
      <c r="EM256" s="62">
        <f>IF('SERVIÇOS EXECUTADOS'!$F256=0,0,(COUNTIF('SERVIÇOS EXECUTADOS'!$I256:$DH256,EM$10)/'SERVIÇOS EXECUTADOS'!$F256*100))</f>
        <v>0</v>
      </c>
      <c r="EN256" s="62">
        <f>IF('SERVIÇOS EXECUTADOS'!$F256=0,0,(COUNTIF('SERVIÇOS EXECUTADOS'!$I256:$DH256,EN$10)/'SERVIÇOS EXECUTADOS'!$F256*100))</f>
        <v>0</v>
      </c>
      <c r="EO256" s="62">
        <f>IF('SERVIÇOS EXECUTADOS'!$F256=0,0,(COUNTIF('SERVIÇOS EXECUTADOS'!$I256:$DH256,EO$10)/'SERVIÇOS EXECUTADOS'!$F256*100))</f>
        <v>0</v>
      </c>
      <c r="EP256" s="62">
        <f>IF('SERVIÇOS EXECUTADOS'!$F256=0,0,(COUNTIF('SERVIÇOS EXECUTADOS'!$I256:$DH256,EP$10)/'SERVIÇOS EXECUTADOS'!$F256*100))</f>
        <v>0</v>
      </c>
      <c r="EQ256" s="62">
        <f>IF('SERVIÇOS EXECUTADOS'!$F256=0,0,(COUNTIF('SERVIÇOS EXECUTADOS'!$I256:$DH256,EQ$10)/'SERVIÇOS EXECUTADOS'!$F256*100))</f>
        <v>0</v>
      </c>
      <c r="ER256" s="62">
        <f>IF('SERVIÇOS EXECUTADOS'!$F256=0,0,(COUNTIF('SERVIÇOS EXECUTADOS'!$I256:$DH256,ER$10)/'SERVIÇOS EXECUTADOS'!$F256*100))</f>
        <v>0</v>
      </c>
      <c r="ES256" s="62">
        <f>IF('SERVIÇOS EXECUTADOS'!$F256=0,0,(COUNTIF('SERVIÇOS EXECUTADOS'!$I256:$DH256,ES$10)/'SERVIÇOS EXECUTADOS'!$F256*100))</f>
        <v>0</v>
      </c>
      <c r="ET256" s="62">
        <f>IF('SERVIÇOS EXECUTADOS'!$F256=0,0,(COUNTIF('SERVIÇOS EXECUTADOS'!$I256:$DH256,ET$10)/'SERVIÇOS EXECUTADOS'!$F256*100))</f>
        <v>0</v>
      </c>
      <c r="EU256" s="62">
        <f>IF('SERVIÇOS EXECUTADOS'!$F256=0,0,(COUNTIF('SERVIÇOS EXECUTADOS'!$I256:$DH256,EU$10)/'SERVIÇOS EXECUTADOS'!$F256*100))</f>
        <v>0</v>
      </c>
      <c r="EV256" s="62">
        <f>IF('SERVIÇOS EXECUTADOS'!$F256=0,0,(COUNTIF('SERVIÇOS EXECUTADOS'!$I256:$DH256,EV$10)/'SERVIÇOS EXECUTADOS'!$F256*100))</f>
        <v>0</v>
      </c>
      <c r="EW256" s="62">
        <f>IF('SERVIÇOS EXECUTADOS'!$F256=0,0,(COUNTIF('SERVIÇOS EXECUTADOS'!$I256:$DH256,EW$10)/'SERVIÇOS EXECUTADOS'!$F256*100))</f>
        <v>0</v>
      </c>
    </row>
    <row r="257" spans="1:153" ht="12" customHeight="1" outlineLevel="2">
      <c r="A257" s="1"/>
      <c r="B257" s="197" t="s">
        <v>423</v>
      </c>
      <c r="C257" s="196" t="s">
        <v>424</v>
      </c>
      <c r="D257" s="486"/>
      <c r="E257" s="192">
        <f t="shared" si="84"/>
        <v>0</v>
      </c>
      <c r="F257" s="489"/>
      <c r="G257" s="271" t="s">
        <v>122</v>
      </c>
      <c r="H257" s="131">
        <f t="shared" si="87"/>
        <v>0</v>
      </c>
      <c r="I257" s="68"/>
      <c r="J257" s="68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3"/>
      <c r="BH257" s="63"/>
      <c r="BI257" s="63"/>
      <c r="BJ257" s="63"/>
      <c r="BK257" s="63"/>
      <c r="BL257" s="63"/>
      <c r="BM257" s="63"/>
      <c r="BN257" s="63"/>
      <c r="BO257" s="63"/>
      <c r="BP257" s="63"/>
      <c r="BQ257" s="63"/>
      <c r="BR257" s="63"/>
      <c r="BS257" s="63"/>
      <c r="BT257" s="63"/>
      <c r="BU257" s="63"/>
      <c r="BV257" s="63"/>
      <c r="BW257" s="63"/>
      <c r="BX257" s="63"/>
      <c r="BY257" s="63"/>
      <c r="BZ257" s="63"/>
      <c r="CA257" s="63"/>
      <c r="CB257" s="63"/>
      <c r="CC257" s="63"/>
      <c r="CD257" s="63"/>
      <c r="CE257" s="63"/>
      <c r="CF257" s="63"/>
      <c r="CG257" s="63"/>
      <c r="CH257" s="63"/>
      <c r="CI257" s="63"/>
      <c r="CJ257" s="63"/>
      <c r="CK257" s="63"/>
      <c r="CL257" s="63"/>
      <c r="CM257" s="63"/>
      <c r="CN257" s="63"/>
      <c r="CO257" s="63"/>
      <c r="CP257" s="63"/>
      <c r="CQ257" s="63"/>
      <c r="CR257" s="63"/>
      <c r="CS257" s="63"/>
      <c r="CT257" s="63"/>
      <c r="CU257" s="63"/>
      <c r="CV257" s="63"/>
      <c r="CW257" s="63"/>
      <c r="CX257" s="63"/>
      <c r="CY257" s="63"/>
      <c r="CZ257" s="63"/>
      <c r="DA257" s="63"/>
      <c r="DB257" s="63"/>
      <c r="DC257" s="63"/>
      <c r="DD257" s="63"/>
      <c r="DE257" s="63"/>
      <c r="DF257" s="63"/>
      <c r="DG257" s="63"/>
      <c r="DH257" s="63"/>
      <c r="DI257" s="60">
        <f t="shared" si="93"/>
        <v>0</v>
      </c>
      <c r="DJ257" s="61">
        <f t="shared" si="94"/>
        <v>0</v>
      </c>
      <c r="DK257" s="61">
        <f t="shared" si="95"/>
        <v>0</v>
      </c>
      <c r="DL257" s="62">
        <f t="shared" si="96"/>
        <v>0</v>
      </c>
      <c r="DM257" s="62">
        <f t="shared" si="86"/>
        <v>0</v>
      </c>
      <c r="DN257" s="64" t="str">
        <f t="shared" si="97"/>
        <v/>
      </c>
      <c r="DO257" s="252" t="b">
        <f t="shared" si="85"/>
        <v>0</v>
      </c>
      <c r="DP257" s="188"/>
      <c r="DS257" s="62">
        <f>IF('SERVIÇOS EXECUTADOS'!$F257=0,0,(COUNTIF('SERVIÇOS EXECUTADOS'!$I257:$DH257,DS$10)/'SERVIÇOS EXECUTADOS'!$F257*100))</f>
        <v>0</v>
      </c>
      <c r="DT257" s="62">
        <f>IF('SERVIÇOS EXECUTADOS'!$F257=0,0,(COUNTIF('SERVIÇOS EXECUTADOS'!$I257:$DH257,DT$10)/'SERVIÇOS EXECUTADOS'!$F257*100))</f>
        <v>0</v>
      </c>
      <c r="DU257" s="62">
        <f>IF('SERVIÇOS EXECUTADOS'!$F257=0,0,(COUNTIF('SERVIÇOS EXECUTADOS'!$I257:$DH257,DU$10)/'SERVIÇOS EXECUTADOS'!$F257*100))</f>
        <v>0</v>
      </c>
      <c r="DV257" s="62">
        <f>IF('SERVIÇOS EXECUTADOS'!$F257=0,0,(COUNTIF('SERVIÇOS EXECUTADOS'!$I257:$DH257,DV$10)/'SERVIÇOS EXECUTADOS'!$F257*100))</f>
        <v>0</v>
      </c>
      <c r="DW257" s="62">
        <f>IF('SERVIÇOS EXECUTADOS'!$F257=0,0,(COUNTIF('SERVIÇOS EXECUTADOS'!$I257:$DH257,DW$10)/'SERVIÇOS EXECUTADOS'!$F257*100))</f>
        <v>0</v>
      </c>
      <c r="DX257" s="62">
        <f>IF('SERVIÇOS EXECUTADOS'!$F257=0,0,(COUNTIF('SERVIÇOS EXECUTADOS'!$I257:$DH257,DX$10)/'SERVIÇOS EXECUTADOS'!$F257*100))</f>
        <v>0</v>
      </c>
      <c r="DY257" s="62">
        <f>IF('SERVIÇOS EXECUTADOS'!$F257=0,0,(COUNTIF('SERVIÇOS EXECUTADOS'!$I257:$DH257,DY$10)/'SERVIÇOS EXECUTADOS'!$F257*100))</f>
        <v>0</v>
      </c>
      <c r="DZ257" s="62">
        <f>IF('SERVIÇOS EXECUTADOS'!$F257=0,0,(COUNTIF('SERVIÇOS EXECUTADOS'!$I257:$DH257,DZ$10)/'SERVIÇOS EXECUTADOS'!$F257*100))</f>
        <v>0</v>
      </c>
      <c r="EA257" s="62">
        <f>IF('SERVIÇOS EXECUTADOS'!$F257=0,0,(COUNTIF('SERVIÇOS EXECUTADOS'!$I257:$DH257,EA$10)/'SERVIÇOS EXECUTADOS'!$F257*100))</f>
        <v>0</v>
      </c>
      <c r="EB257" s="62">
        <f>IF('SERVIÇOS EXECUTADOS'!$F257=0,0,(COUNTIF('SERVIÇOS EXECUTADOS'!$I257:$DH257,EB$10)/'SERVIÇOS EXECUTADOS'!$F257*100))</f>
        <v>0</v>
      </c>
      <c r="EC257" s="62">
        <f>IF('SERVIÇOS EXECUTADOS'!$F257=0,0,(COUNTIF('SERVIÇOS EXECUTADOS'!$I257:$DH257,EC$10)/'SERVIÇOS EXECUTADOS'!$F257*100))</f>
        <v>0</v>
      </c>
      <c r="ED257" s="62">
        <f>IF('SERVIÇOS EXECUTADOS'!$F257=0,0,(COUNTIF('SERVIÇOS EXECUTADOS'!$I257:$DH257,ED$10)/'SERVIÇOS EXECUTADOS'!$F257*100))</f>
        <v>0</v>
      </c>
      <c r="EE257" s="62">
        <f>IF('SERVIÇOS EXECUTADOS'!$F257=0,0,(COUNTIF('SERVIÇOS EXECUTADOS'!$I257:$DH257,EE$10)/'SERVIÇOS EXECUTADOS'!$F257*100))</f>
        <v>0</v>
      </c>
      <c r="EF257" s="62">
        <f>IF('SERVIÇOS EXECUTADOS'!$F257=0,0,(COUNTIF('SERVIÇOS EXECUTADOS'!$I257:$DH257,EF$10)/'SERVIÇOS EXECUTADOS'!$F257*100))</f>
        <v>0</v>
      </c>
      <c r="EG257" s="62">
        <f>IF('SERVIÇOS EXECUTADOS'!$F257=0,0,(COUNTIF('SERVIÇOS EXECUTADOS'!$I257:$DH257,EG$10)/'SERVIÇOS EXECUTADOS'!$F257*100))</f>
        <v>0</v>
      </c>
      <c r="EH257" s="62">
        <f>IF('SERVIÇOS EXECUTADOS'!$F257=0,0,(COUNTIF('SERVIÇOS EXECUTADOS'!$I257:$DH257,EH$10)/'SERVIÇOS EXECUTADOS'!$F257*100))</f>
        <v>0</v>
      </c>
      <c r="EI257" s="62">
        <f>IF('SERVIÇOS EXECUTADOS'!$F257=0,0,(COUNTIF('SERVIÇOS EXECUTADOS'!$I257:$DH257,EI$10)/'SERVIÇOS EXECUTADOS'!$F257*100))</f>
        <v>0</v>
      </c>
      <c r="EJ257" s="62">
        <f>IF('SERVIÇOS EXECUTADOS'!$F257=0,0,(COUNTIF('SERVIÇOS EXECUTADOS'!$I257:$DH257,EJ$10)/'SERVIÇOS EXECUTADOS'!$F257*100))</f>
        <v>0</v>
      </c>
      <c r="EK257" s="62">
        <f>IF('SERVIÇOS EXECUTADOS'!$F257=0,0,(COUNTIF('SERVIÇOS EXECUTADOS'!$I257:$DH257,EK$10)/'SERVIÇOS EXECUTADOS'!$F257*100))</f>
        <v>0</v>
      </c>
      <c r="EL257" s="62">
        <f>IF('SERVIÇOS EXECUTADOS'!$F257=0,0,(COUNTIF('SERVIÇOS EXECUTADOS'!$I257:$DH257,EL$10)/'SERVIÇOS EXECUTADOS'!$F257*100))</f>
        <v>0</v>
      </c>
      <c r="EM257" s="62">
        <f>IF('SERVIÇOS EXECUTADOS'!$F257=0,0,(COUNTIF('SERVIÇOS EXECUTADOS'!$I257:$DH257,EM$10)/'SERVIÇOS EXECUTADOS'!$F257*100))</f>
        <v>0</v>
      </c>
      <c r="EN257" s="62">
        <f>IF('SERVIÇOS EXECUTADOS'!$F257=0,0,(COUNTIF('SERVIÇOS EXECUTADOS'!$I257:$DH257,EN$10)/'SERVIÇOS EXECUTADOS'!$F257*100))</f>
        <v>0</v>
      </c>
      <c r="EO257" s="62">
        <f>IF('SERVIÇOS EXECUTADOS'!$F257=0,0,(COUNTIF('SERVIÇOS EXECUTADOS'!$I257:$DH257,EO$10)/'SERVIÇOS EXECUTADOS'!$F257*100))</f>
        <v>0</v>
      </c>
      <c r="EP257" s="62">
        <f>IF('SERVIÇOS EXECUTADOS'!$F257=0,0,(COUNTIF('SERVIÇOS EXECUTADOS'!$I257:$DH257,EP$10)/'SERVIÇOS EXECUTADOS'!$F257*100))</f>
        <v>0</v>
      </c>
      <c r="EQ257" s="62">
        <f>IF('SERVIÇOS EXECUTADOS'!$F257=0,0,(COUNTIF('SERVIÇOS EXECUTADOS'!$I257:$DH257,EQ$10)/'SERVIÇOS EXECUTADOS'!$F257*100))</f>
        <v>0</v>
      </c>
      <c r="ER257" s="62">
        <f>IF('SERVIÇOS EXECUTADOS'!$F257=0,0,(COUNTIF('SERVIÇOS EXECUTADOS'!$I257:$DH257,ER$10)/'SERVIÇOS EXECUTADOS'!$F257*100))</f>
        <v>0</v>
      </c>
      <c r="ES257" s="62">
        <f>IF('SERVIÇOS EXECUTADOS'!$F257=0,0,(COUNTIF('SERVIÇOS EXECUTADOS'!$I257:$DH257,ES$10)/'SERVIÇOS EXECUTADOS'!$F257*100))</f>
        <v>0</v>
      </c>
      <c r="ET257" s="62">
        <f>IF('SERVIÇOS EXECUTADOS'!$F257=0,0,(COUNTIF('SERVIÇOS EXECUTADOS'!$I257:$DH257,ET$10)/'SERVIÇOS EXECUTADOS'!$F257*100))</f>
        <v>0</v>
      </c>
      <c r="EU257" s="62">
        <f>IF('SERVIÇOS EXECUTADOS'!$F257=0,0,(COUNTIF('SERVIÇOS EXECUTADOS'!$I257:$DH257,EU$10)/'SERVIÇOS EXECUTADOS'!$F257*100))</f>
        <v>0</v>
      </c>
      <c r="EV257" s="62">
        <f>IF('SERVIÇOS EXECUTADOS'!$F257=0,0,(COUNTIF('SERVIÇOS EXECUTADOS'!$I257:$DH257,EV$10)/'SERVIÇOS EXECUTADOS'!$F257*100))</f>
        <v>0</v>
      </c>
      <c r="EW257" s="62">
        <f>IF('SERVIÇOS EXECUTADOS'!$F257=0,0,(COUNTIF('SERVIÇOS EXECUTADOS'!$I257:$DH257,EW$10)/'SERVIÇOS EXECUTADOS'!$F257*100))</f>
        <v>0</v>
      </c>
    </row>
    <row r="258" spans="1:153" ht="12" customHeight="1" outlineLevel="2">
      <c r="A258" s="1"/>
      <c r="B258" s="197" t="s">
        <v>409</v>
      </c>
      <c r="C258" s="196" t="s">
        <v>425</v>
      </c>
      <c r="D258" s="486"/>
      <c r="E258" s="192">
        <f t="shared" si="84"/>
        <v>0</v>
      </c>
      <c r="F258" s="489"/>
      <c r="G258" s="271" t="s">
        <v>122</v>
      </c>
      <c r="H258" s="131">
        <f t="shared" si="87"/>
        <v>0</v>
      </c>
      <c r="I258" s="68"/>
      <c r="J258" s="68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  <c r="AW258" s="63"/>
      <c r="AX258" s="63"/>
      <c r="AY258" s="63"/>
      <c r="AZ258" s="63"/>
      <c r="BA258" s="63"/>
      <c r="BB258" s="63"/>
      <c r="BC258" s="63"/>
      <c r="BD258" s="63"/>
      <c r="BE258" s="63"/>
      <c r="BF258" s="63"/>
      <c r="BG258" s="63"/>
      <c r="BH258" s="63"/>
      <c r="BI258" s="63"/>
      <c r="BJ258" s="63"/>
      <c r="BK258" s="63"/>
      <c r="BL258" s="63"/>
      <c r="BM258" s="63"/>
      <c r="BN258" s="63"/>
      <c r="BO258" s="63"/>
      <c r="BP258" s="63"/>
      <c r="BQ258" s="63"/>
      <c r="BR258" s="63"/>
      <c r="BS258" s="63"/>
      <c r="BT258" s="63"/>
      <c r="BU258" s="63"/>
      <c r="BV258" s="63"/>
      <c r="BW258" s="63"/>
      <c r="BX258" s="63"/>
      <c r="BY258" s="63"/>
      <c r="BZ258" s="63"/>
      <c r="CA258" s="63"/>
      <c r="CB258" s="63"/>
      <c r="CC258" s="63"/>
      <c r="CD258" s="63"/>
      <c r="CE258" s="63"/>
      <c r="CF258" s="63"/>
      <c r="CG258" s="63"/>
      <c r="CH258" s="63"/>
      <c r="CI258" s="63"/>
      <c r="CJ258" s="63"/>
      <c r="CK258" s="63"/>
      <c r="CL258" s="63"/>
      <c r="CM258" s="63"/>
      <c r="CN258" s="63"/>
      <c r="CO258" s="63"/>
      <c r="CP258" s="63"/>
      <c r="CQ258" s="63"/>
      <c r="CR258" s="63"/>
      <c r="CS258" s="63"/>
      <c r="CT258" s="63"/>
      <c r="CU258" s="63"/>
      <c r="CV258" s="63"/>
      <c r="CW258" s="63"/>
      <c r="CX258" s="63"/>
      <c r="CY258" s="63"/>
      <c r="CZ258" s="63"/>
      <c r="DA258" s="63"/>
      <c r="DB258" s="63"/>
      <c r="DC258" s="63"/>
      <c r="DD258" s="63"/>
      <c r="DE258" s="63"/>
      <c r="DF258" s="63"/>
      <c r="DG258" s="63"/>
      <c r="DH258" s="63"/>
      <c r="DI258" s="60">
        <f t="shared" si="93"/>
        <v>0</v>
      </c>
      <c r="DJ258" s="61">
        <f t="shared" si="94"/>
        <v>0</v>
      </c>
      <c r="DK258" s="61">
        <f t="shared" si="95"/>
        <v>0</v>
      </c>
      <c r="DL258" s="62">
        <f t="shared" si="96"/>
        <v>0</v>
      </c>
      <c r="DM258" s="62">
        <f t="shared" si="86"/>
        <v>0</v>
      </c>
      <c r="DN258" s="64" t="str">
        <f t="shared" si="97"/>
        <v/>
      </c>
      <c r="DO258" s="252" t="b">
        <f t="shared" si="85"/>
        <v>0</v>
      </c>
      <c r="DP258" s="188"/>
      <c r="DS258" s="62">
        <f>IF('SERVIÇOS EXECUTADOS'!$F258=0,0,(COUNTIF('SERVIÇOS EXECUTADOS'!$I258:$DH258,DS$10)/'SERVIÇOS EXECUTADOS'!$F258*100))</f>
        <v>0</v>
      </c>
      <c r="DT258" s="62">
        <f>IF('SERVIÇOS EXECUTADOS'!$F258=0,0,(COUNTIF('SERVIÇOS EXECUTADOS'!$I258:$DH258,DT$10)/'SERVIÇOS EXECUTADOS'!$F258*100))</f>
        <v>0</v>
      </c>
      <c r="DU258" s="62">
        <f>IF('SERVIÇOS EXECUTADOS'!$F258=0,0,(COUNTIF('SERVIÇOS EXECUTADOS'!$I258:$DH258,DU$10)/'SERVIÇOS EXECUTADOS'!$F258*100))</f>
        <v>0</v>
      </c>
      <c r="DV258" s="62">
        <f>IF('SERVIÇOS EXECUTADOS'!$F258=0,0,(COUNTIF('SERVIÇOS EXECUTADOS'!$I258:$DH258,DV$10)/'SERVIÇOS EXECUTADOS'!$F258*100))</f>
        <v>0</v>
      </c>
      <c r="DW258" s="62">
        <f>IF('SERVIÇOS EXECUTADOS'!$F258=0,0,(COUNTIF('SERVIÇOS EXECUTADOS'!$I258:$DH258,DW$10)/'SERVIÇOS EXECUTADOS'!$F258*100))</f>
        <v>0</v>
      </c>
      <c r="DX258" s="62">
        <f>IF('SERVIÇOS EXECUTADOS'!$F258=0,0,(COUNTIF('SERVIÇOS EXECUTADOS'!$I258:$DH258,DX$10)/'SERVIÇOS EXECUTADOS'!$F258*100))</f>
        <v>0</v>
      </c>
      <c r="DY258" s="62">
        <f>IF('SERVIÇOS EXECUTADOS'!$F258=0,0,(COUNTIF('SERVIÇOS EXECUTADOS'!$I258:$DH258,DY$10)/'SERVIÇOS EXECUTADOS'!$F258*100))</f>
        <v>0</v>
      </c>
      <c r="DZ258" s="62">
        <f>IF('SERVIÇOS EXECUTADOS'!$F258=0,0,(COUNTIF('SERVIÇOS EXECUTADOS'!$I258:$DH258,DZ$10)/'SERVIÇOS EXECUTADOS'!$F258*100))</f>
        <v>0</v>
      </c>
      <c r="EA258" s="62">
        <f>IF('SERVIÇOS EXECUTADOS'!$F258=0,0,(COUNTIF('SERVIÇOS EXECUTADOS'!$I258:$DH258,EA$10)/'SERVIÇOS EXECUTADOS'!$F258*100))</f>
        <v>0</v>
      </c>
      <c r="EB258" s="62">
        <f>IF('SERVIÇOS EXECUTADOS'!$F258=0,0,(COUNTIF('SERVIÇOS EXECUTADOS'!$I258:$DH258,EB$10)/'SERVIÇOS EXECUTADOS'!$F258*100))</f>
        <v>0</v>
      </c>
      <c r="EC258" s="62">
        <f>IF('SERVIÇOS EXECUTADOS'!$F258=0,0,(COUNTIF('SERVIÇOS EXECUTADOS'!$I258:$DH258,EC$10)/'SERVIÇOS EXECUTADOS'!$F258*100))</f>
        <v>0</v>
      </c>
      <c r="ED258" s="62">
        <f>IF('SERVIÇOS EXECUTADOS'!$F258=0,0,(COUNTIF('SERVIÇOS EXECUTADOS'!$I258:$DH258,ED$10)/'SERVIÇOS EXECUTADOS'!$F258*100))</f>
        <v>0</v>
      </c>
      <c r="EE258" s="62">
        <f>IF('SERVIÇOS EXECUTADOS'!$F258=0,0,(COUNTIF('SERVIÇOS EXECUTADOS'!$I258:$DH258,EE$10)/'SERVIÇOS EXECUTADOS'!$F258*100))</f>
        <v>0</v>
      </c>
      <c r="EF258" s="62">
        <f>IF('SERVIÇOS EXECUTADOS'!$F258=0,0,(COUNTIF('SERVIÇOS EXECUTADOS'!$I258:$DH258,EF$10)/'SERVIÇOS EXECUTADOS'!$F258*100))</f>
        <v>0</v>
      </c>
      <c r="EG258" s="62">
        <f>IF('SERVIÇOS EXECUTADOS'!$F258=0,0,(COUNTIF('SERVIÇOS EXECUTADOS'!$I258:$DH258,EG$10)/'SERVIÇOS EXECUTADOS'!$F258*100))</f>
        <v>0</v>
      </c>
      <c r="EH258" s="62">
        <f>IF('SERVIÇOS EXECUTADOS'!$F258=0,0,(COUNTIF('SERVIÇOS EXECUTADOS'!$I258:$DH258,EH$10)/'SERVIÇOS EXECUTADOS'!$F258*100))</f>
        <v>0</v>
      </c>
      <c r="EI258" s="62">
        <f>IF('SERVIÇOS EXECUTADOS'!$F258=0,0,(COUNTIF('SERVIÇOS EXECUTADOS'!$I258:$DH258,EI$10)/'SERVIÇOS EXECUTADOS'!$F258*100))</f>
        <v>0</v>
      </c>
      <c r="EJ258" s="62">
        <f>IF('SERVIÇOS EXECUTADOS'!$F258=0,0,(COUNTIF('SERVIÇOS EXECUTADOS'!$I258:$DH258,EJ$10)/'SERVIÇOS EXECUTADOS'!$F258*100))</f>
        <v>0</v>
      </c>
      <c r="EK258" s="62">
        <f>IF('SERVIÇOS EXECUTADOS'!$F258=0,0,(COUNTIF('SERVIÇOS EXECUTADOS'!$I258:$DH258,EK$10)/'SERVIÇOS EXECUTADOS'!$F258*100))</f>
        <v>0</v>
      </c>
      <c r="EL258" s="62">
        <f>IF('SERVIÇOS EXECUTADOS'!$F258=0,0,(COUNTIF('SERVIÇOS EXECUTADOS'!$I258:$DH258,EL$10)/'SERVIÇOS EXECUTADOS'!$F258*100))</f>
        <v>0</v>
      </c>
      <c r="EM258" s="62">
        <f>IF('SERVIÇOS EXECUTADOS'!$F258=0,0,(COUNTIF('SERVIÇOS EXECUTADOS'!$I258:$DH258,EM$10)/'SERVIÇOS EXECUTADOS'!$F258*100))</f>
        <v>0</v>
      </c>
      <c r="EN258" s="62">
        <f>IF('SERVIÇOS EXECUTADOS'!$F258=0,0,(COUNTIF('SERVIÇOS EXECUTADOS'!$I258:$DH258,EN$10)/'SERVIÇOS EXECUTADOS'!$F258*100))</f>
        <v>0</v>
      </c>
      <c r="EO258" s="62">
        <f>IF('SERVIÇOS EXECUTADOS'!$F258=0,0,(COUNTIF('SERVIÇOS EXECUTADOS'!$I258:$DH258,EO$10)/'SERVIÇOS EXECUTADOS'!$F258*100))</f>
        <v>0</v>
      </c>
      <c r="EP258" s="62">
        <f>IF('SERVIÇOS EXECUTADOS'!$F258=0,0,(COUNTIF('SERVIÇOS EXECUTADOS'!$I258:$DH258,EP$10)/'SERVIÇOS EXECUTADOS'!$F258*100))</f>
        <v>0</v>
      </c>
      <c r="EQ258" s="62">
        <f>IF('SERVIÇOS EXECUTADOS'!$F258=0,0,(COUNTIF('SERVIÇOS EXECUTADOS'!$I258:$DH258,EQ$10)/'SERVIÇOS EXECUTADOS'!$F258*100))</f>
        <v>0</v>
      </c>
      <c r="ER258" s="62">
        <f>IF('SERVIÇOS EXECUTADOS'!$F258=0,0,(COUNTIF('SERVIÇOS EXECUTADOS'!$I258:$DH258,ER$10)/'SERVIÇOS EXECUTADOS'!$F258*100))</f>
        <v>0</v>
      </c>
      <c r="ES258" s="62">
        <f>IF('SERVIÇOS EXECUTADOS'!$F258=0,0,(COUNTIF('SERVIÇOS EXECUTADOS'!$I258:$DH258,ES$10)/'SERVIÇOS EXECUTADOS'!$F258*100))</f>
        <v>0</v>
      </c>
      <c r="ET258" s="62">
        <f>IF('SERVIÇOS EXECUTADOS'!$F258=0,0,(COUNTIF('SERVIÇOS EXECUTADOS'!$I258:$DH258,ET$10)/'SERVIÇOS EXECUTADOS'!$F258*100))</f>
        <v>0</v>
      </c>
      <c r="EU258" s="62">
        <f>IF('SERVIÇOS EXECUTADOS'!$F258=0,0,(COUNTIF('SERVIÇOS EXECUTADOS'!$I258:$DH258,EU$10)/'SERVIÇOS EXECUTADOS'!$F258*100))</f>
        <v>0</v>
      </c>
      <c r="EV258" s="62">
        <f>IF('SERVIÇOS EXECUTADOS'!$F258=0,0,(COUNTIF('SERVIÇOS EXECUTADOS'!$I258:$DH258,EV$10)/'SERVIÇOS EXECUTADOS'!$F258*100))</f>
        <v>0</v>
      </c>
      <c r="EW258" s="62">
        <f>IF('SERVIÇOS EXECUTADOS'!$F258=0,0,(COUNTIF('SERVIÇOS EXECUTADOS'!$I258:$DH258,EW$10)/'SERVIÇOS EXECUTADOS'!$F258*100))</f>
        <v>0</v>
      </c>
    </row>
    <row r="259" spans="1:153" ht="12" customHeight="1" outlineLevel="2">
      <c r="A259" s="1"/>
      <c r="B259" s="197" t="s">
        <v>411</v>
      </c>
      <c r="C259" s="196" t="s">
        <v>426</v>
      </c>
      <c r="D259" s="486"/>
      <c r="E259" s="192">
        <f t="shared" si="84"/>
        <v>0</v>
      </c>
      <c r="F259" s="489"/>
      <c r="G259" s="271" t="s">
        <v>122</v>
      </c>
      <c r="H259" s="131">
        <f t="shared" si="87"/>
        <v>0</v>
      </c>
      <c r="I259" s="68"/>
      <c r="J259" s="68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3"/>
      <c r="BH259" s="63"/>
      <c r="BI259" s="63"/>
      <c r="BJ259" s="63"/>
      <c r="BK259" s="63"/>
      <c r="BL259" s="63"/>
      <c r="BM259" s="63"/>
      <c r="BN259" s="63"/>
      <c r="BO259" s="63"/>
      <c r="BP259" s="63"/>
      <c r="BQ259" s="63"/>
      <c r="BR259" s="63"/>
      <c r="BS259" s="63"/>
      <c r="BT259" s="63"/>
      <c r="BU259" s="63"/>
      <c r="BV259" s="63"/>
      <c r="BW259" s="63"/>
      <c r="BX259" s="63"/>
      <c r="BY259" s="63"/>
      <c r="BZ259" s="63"/>
      <c r="CA259" s="63"/>
      <c r="CB259" s="63"/>
      <c r="CC259" s="63"/>
      <c r="CD259" s="63"/>
      <c r="CE259" s="63"/>
      <c r="CF259" s="63"/>
      <c r="CG259" s="63"/>
      <c r="CH259" s="63"/>
      <c r="CI259" s="63"/>
      <c r="CJ259" s="63"/>
      <c r="CK259" s="63"/>
      <c r="CL259" s="63"/>
      <c r="CM259" s="63"/>
      <c r="CN259" s="63"/>
      <c r="CO259" s="63"/>
      <c r="CP259" s="63"/>
      <c r="CQ259" s="63"/>
      <c r="CR259" s="63"/>
      <c r="CS259" s="63"/>
      <c r="CT259" s="63"/>
      <c r="CU259" s="63"/>
      <c r="CV259" s="63"/>
      <c r="CW259" s="63"/>
      <c r="CX259" s="63"/>
      <c r="CY259" s="63"/>
      <c r="CZ259" s="63"/>
      <c r="DA259" s="63"/>
      <c r="DB259" s="63"/>
      <c r="DC259" s="63"/>
      <c r="DD259" s="63"/>
      <c r="DE259" s="63"/>
      <c r="DF259" s="63"/>
      <c r="DG259" s="63"/>
      <c r="DH259" s="63"/>
      <c r="DI259" s="60">
        <f t="shared" si="93"/>
        <v>0</v>
      </c>
      <c r="DJ259" s="61">
        <f t="shared" si="94"/>
        <v>0</v>
      </c>
      <c r="DK259" s="61">
        <f t="shared" si="95"/>
        <v>0</v>
      </c>
      <c r="DL259" s="62">
        <f t="shared" si="96"/>
        <v>0</v>
      </c>
      <c r="DM259" s="62">
        <f t="shared" si="86"/>
        <v>0</v>
      </c>
      <c r="DN259" s="64" t="str">
        <f t="shared" si="97"/>
        <v/>
      </c>
      <c r="DO259" s="252" t="b">
        <f t="shared" si="85"/>
        <v>0</v>
      </c>
      <c r="DP259" s="188"/>
      <c r="DS259" s="62">
        <f>IF('SERVIÇOS EXECUTADOS'!$F259=0,0,(COUNTIF('SERVIÇOS EXECUTADOS'!$I259:$DH259,DS$10)/'SERVIÇOS EXECUTADOS'!$F259*100))</f>
        <v>0</v>
      </c>
      <c r="DT259" s="62">
        <f>IF('SERVIÇOS EXECUTADOS'!$F259=0,0,(COUNTIF('SERVIÇOS EXECUTADOS'!$I259:$DH259,DT$10)/'SERVIÇOS EXECUTADOS'!$F259*100))</f>
        <v>0</v>
      </c>
      <c r="DU259" s="62">
        <f>IF('SERVIÇOS EXECUTADOS'!$F259=0,0,(COUNTIF('SERVIÇOS EXECUTADOS'!$I259:$DH259,DU$10)/'SERVIÇOS EXECUTADOS'!$F259*100))</f>
        <v>0</v>
      </c>
      <c r="DV259" s="62">
        <f>IF('SERVIÇOS EXECUTADOS'!$F259=0,0,(COUNTIF('SERVIÇOS EXECUTADOS'!$I259:$DH259,DV$10)/'SERVIÇOS EXECUTADOS'!$F259*100))</f>
        <v>0</v>
      </c>
      <c r="DW259" s="62">
        <f>IF('SERVIÇOS EXECUTADOS'!$F259=0,0,(COUNTIF('SERVIÇOS EXECUTADOS'!$I259:$DH259,DW$10)/'SERVIÇOS EXECUTADOS'!$F259*100))</f>
        <v>0</v>
      </c>
      <c r="DX259" s="62">
        <f>IF('SERVIÇOS EXECUTADOS'!$F259=0,0,(COUNTIF('SERVIÇOS EXECUTADOS'!$I259:$DH259,DX$10)/'SERVIÇOS EXECUTADOS'!$F259*100))</f>
        <v>0</v>
      </c>
      <c r="DY259" s="62">
        <f>IF('SERVIÇOS EXECUTADOS'!$F259=0,0,(COUNTIF('SERVIÇOS EXECUTADOS'!$I259:$DH259,DY$10)/'SERVIÇOS EXECUTADOS'!$F259*100))</f>
        <v>0</v>
      </c>
      <c r="DZ259" s="62">
        <f>IF('SERVIÇOS EXECUTADOS'!$F259=0,0,(COUNTIF('SERVIÇOS EXECUTADOS'!$I259:$DH259,DZ$10)/'SERVIÇOS EXECUTADOS'!$F259*100))</f>
        <v>0</v>
      </c>
      <c r="EA259" s="62">
        <f>IF('SERVIÇOS EXECUTADOS'!$F259=0,0,(COUNTIF('SERVIÇOS EXECUTADOS'!$I259:$DH259,EA$10)/'SERVIÇOS EXECUTADOS'!$F259*100))</f>
        <v>0</v>
      </c>
      <c r="EB259" s="62">
        <f>IF('SERVIÇOS EXECUTADOS'!$F259=0,0,(COUNTIF('SERVIÇOS EXECUTADOS'!$I259:$DH259,EB$10)/'SERVIÇOS EXECUTADOS'!$F259*100))</f>
        <v>0</v>
      </c>
      <c r="EC259" s="62">
        <f>IF('SERVIÇOS EXECUTADOS'!$F259=0,0,(COUNTIF('SERVIÇOS EXECUTADOS'!$I259:$DH259,EC$10)/'SERVIÇOS EXECUTADOS'!$F259*100))</f>
        <v>0</v>
      </c>
      <c r="ED259" s="62">
        <f>IF('SERVIÇOS EXECUTADOS'!$F259=0,0,(COUNTIF('SERVIÇOS EXECUTADOS'!$I259:$DH259,ED$10)/'SERVIÇOS EXECUTADOS'!$F259*100))</f>
        <v>0</v>
      </c>
      <c r="EE259" s="62">
        <f>IF('SERVIÇOS EXECUTADOS'!$F259=0,0,(COUNTIF('SERVIÇOS EXECUTADOS'!$I259:$DH259,EE$10)/'SERVIÇOS EXECUTADOS'!$F259*100))</f>
        <v>0</v>
      </c>
      <c r="EF259" s="62">
        <f>IF('SERVIÇOS EXECUTADOS'!$F259=0,0,(COUNTIF('SERVIÇOS EXECUTADOS'!$I259:$DH259,EF$10)/'SERVIÇOS EXECUTADOS'!$F259*100))</f>
        <v>0</v>
      </c>
      <c r="EG259" s="62">
        <f>IF('SERVIÇOS EXECUTADOS'!$F259=0,0,(COUNTIF('SERVIÇOS EXECUTADOS'!$I259:$DH259,EG$10)/'SERVIÇOS EXECUTADOS'!$F259*100))</f>
        <v>0</v>
      </c>
      <c r="EH259" s="62">
        <f>IF('SERVIÇOS EXECUTADOS'!$F259=0,0,(COUNTIF('SERVIÇOS EXECUTADOS'!$I259:$DH259,EH$10)/'SERVIÇOS EXECUTADOS'!$F259*100))</f>
        <v>0</v>
      </c>
      <c r="EI259" s="62">
        <f>IF('SERVIÇOS EXECUTADOS'!$F259=0,0,(COUNTIF('SERVIÇOS EXECUTADOS'!$I259:$DH259,EI$10)/'SERVIÇOS EXECUTADOS'!$F259*100))</f>
        <v>0</v>
      </c>
      <c r="EJ259" s="62">
        <f>IF('SERVIÇOS EXECUTADOS'!$F259=0,0,(COUNTIF('SERVIÇOS EXECUTADOS'!$I259:$DH259,EJ$10)/'SERVIÇOS EXECUTADOS'!$F259*100))</f>
        <v>0</v>
      </c>
      <c r="EK259" s="62">
        <f>IF('SERVIÇOS EXECUTADOS'!$F259=0,0,(COUNTIF('SERVIÇOS EXECUTADOS'!$I259:$DH259,EK$10)/'SERVIÇOS EXECUTADOS'!$F259*100))</f>
        <v>0</v>
      </c>
      <c r="EL259" s="62">
        <f>IF('SERVIÇOS EXECUTADOS'!$F259=0,0,(COUNTIF('SERVIÇOS EXECUTADOS'!$I259:$DH259,EL$10)/'SERVIÇOS EXECUTADOS'!$F259*100))</f>
        <v>0</v>
      </c>
      <c r="EM259" s="62">
        <f>IF('SERVIÇOS EXECUTADOS'!$F259=0,0,(COUNTIF('SERVIÇOS EXECUTADOS'!$I259:$DH259,EM$10)/'SERVIÇOS EXECUTADOS'!$F259*100))</f>
        <v>0</v>
      </c>
      <c r="EN259" s="62">
        <f>IF('SERVIÇOS EXECUTADOS'!$F259=0,0,(COUNTIF('SERVIÇOS EXECUTADOS'!$I259:$DH259,EN$10)/'SERVIÇOS EXECUTADOS'!$F259*100))</f>
        <v>0</v>
      </c>
      <c r="EO259" s="62">
        <f>IF('SERVIÇOS EXECUTADOS'!$F259=0,0,(COUNTIF('SERVIÇOS EXECUTADOS'!$I259:$DH259,EO$10)/'SERVIÇOS EXECUTADOS'!$F259*100))</f>
        <v>0</v>
      </c>
      <c r="EP259" s="62">
        <f>IF('SERVIÇOS EXECUTADOS'!$F259=0,0,(COUNTIF('SERVIÇOS EXECUTADOS'!$I259:$DH259,EP$10)/'SERVIÇOS EXECUTADOS'!$F259*100))</f>
        <v>0</v>
      </c>
      <c r="EQ259" s="62">
        <f>IF('SERVIÇOS EXECUTADOS'!$F259=0,0,(COUNTIF('SERVIÇOS EXECUTADOS'!$I259:$DH259,EQ$10)/'SERVIÇOS EXECUTADOS'!$F259*100))</f>
        <v>0</v>
      </c>
      <c r="ER259" s="62">
        <f>IF('SERVIÇOS EXECUTADOS'!$F259=0,0,(COUNTIF('SERVIÇOS EXECUTADOS'!$I259:$DH259,ER$10)/'SERVIÇOS EXECUTADOS'!$F259*100))</f>
        <v>0</v>
      </c>
      <c r="ES259" s="62">
        <f>IF('SERVIÇOS EXECUTADOS'!$F259=0,0,(COUNTIF('SERVIÇOS EXECUTADOS'!$I259:$DH259,ES$10)/'SERVIÇOS EXECUTADOS'!$F259*100))</f>
        <v>0</v>
      </c>
      <c r="ET259" s="62">
        <f>IF('SERVIÇOS EXECUTADOS'!$F259=0,0,(COUNTIF('SERVIÇOS EXECUTADOS'!$I259:$DH259,ET$10)/'SERVIÇOS EXECUTADOS'!$F259*100))</f>
        <v>0</v>
      </c>
      <c r="EU259" s="62">
        <f>IF('SERVIÇOS EXECUTADOS'!$F259=0,0,(COUNTIF('SERVIÇOS EXECUTADOS'!$I259:$DH259,EU$10)/'SERVIÇOS EXECUTADOS'!$F259*100))</f>
        <v>0</v>
      </c>
      <c r="EV259" s="62">
        <f>IF('SERVIÇOS EXECUTADOS'!$F259=0,0,(COUNTIF('SERVIÇOS EXECUTADOS'!$I259:$DH259,EV$10)/'SERVIÇOS EXECUTADOS'!$F259*100))</f>
        <v>0</v>
      </c>
      <c r="EW259" s="62">
        <f>IF('SERVIÇOS EXECUTADOS'!$F259=0,0,(COUNTIF('SERVIÇOS EXECUTADOS'!$I259:$DH259,EW$10)/'SERVIÇOS EXECUTADOS'!$F259*100))</f>
        <v>0</v>
      </c>
    </row>
    <row r="260" spans="1:153" ht="12" customHeight="1" outlineLevel="2">
      <c r="A260" s="1"/>
      <c r="B260" s="197" t="s">
        <v>413</v>
      </c>
      <c r="C260" s="196" t="s">
        <v>427</v>
      </c>
      <c r="D260" s="486"/>
      <c r="E260" s="192">
        <f t="shared" si="84"/>
        <v>0</v>
      </c>
      <c r="F260" s="489"/>
      <c r="G260" s="271" t="s">
        <v>122</v>
      </c>
      <c r="H260" s="131">
        <f t="shared" si="87"/>
        <v>0</v>
      </c>
      <c r="I260" s="68"/>
      <c r="J260" s="68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  <c r="AX260" s="63"/>
      <c r="AY260" s="63"/>
      <c r="AZ260" s="63"/>
      <c r="BA260" s="63"/>
      <c r="BB260" s="63"/>
      <c r="BC260" s="63"/>
      <c r="BD260" s="63"/>
      <c r="BE260" s="63"/>
      <c r="BF260" s="63"/>
      <c r="BG260" s="63"/>
      <c r="BH260" s="63"/>
      <c r="BI260" s="63"/>
      <c r="BJ260" s="63"/>
      <c r="BK260" s="63"/>
      <c r="BL260" s="63"/>
      <c r="BM260" s="63"/>
      <c r="BN260" s="63"/>
      <c r="BO260" s="63"/>
      <c r="BP260" s="63"/>
      <c r="BQ260" s="63"/>
      <c r="BR260" s="63"/>
      <c r="BS260" s="63"/>
      <c r="BT260" s="63"/>
      <c r="BU260" s="63"/>
      <c r="BV260" s="63"/>
      <c r="BW260" s="63"/>
      <c r="BX260" s="63"/>
      <c r="BY260" s="63"/>
      <c r="BZ260" s="63"/>
      <c r="CA260" s="63"/>
      <c r="CB260" s="63"/>
      <c r="CC260" s="63"/>
      <c r="CD260" s="63"/>
      <c r="CE260" s="63"/>
      <c r="CF260" s="63"/>
      <c r="CG260" s="63"/>
      <c r="CH260" s="63"/>
      <c r="CI260" s="63"/>
      <c r="CJ260" s="63"/>
      <c r="CK260" s="63"/>
      <c r="CL260" s="63"/>
      <c r="CM260" s="63"/>
      <c r="CN260" s="63"/>
      <c r="CO260" s="63"/>
      <c r="CP260" s="63"/>
      <c r="CQ260" s="63"/>
      <c r="CR260" s="63"/>
      <c r="CS260" s="63"/>
      <c r="CT260" s="63"/>
      <c r="CU260" s="63"/>
      <c r="CV260" s="63"/>
      <c r="CW260" s="63"/>
      <c r="CX260" s="63"/>
      <c r="CY260" s="63"/>
      <c r="CZ260" s="63"/>
      <c r="DA260" s="63"/>
      <c r="DB260" s="63"/>
      <c r="DC260" s="63"/>
      <c r="DD260" s="63"/>
      <c r="DE260" s="63"/>
      <c r="DF260" s="63"/>
      <c r="DG260" s="63"/>
      <c r="DH260" s="63"/>
      <c r="DI260" s="60">
        <f t="shared" si="93"/>
        <v>0</v>
      </c>
      <c r="DJ260" s="61">
        <f t="shared" si="94"/>
        <v>0</v>
      </c>
      <c r="DK260" s="61">
        <f t="shared" si="95"/>
        <v>0</v>
      </c>
      <c r="DL260" s="62">
        <f t="shared" si="96"/>
        <v>0</v>
      </c>
      <c r="DM260" s="62">
        <f t="shared" si="86"/>
        <v>0</v>
      </c>
      <c r="DN260" s="64" t="str">
        <f t="shared" si="97"/>
        <v/>
      </c>
      <c r="DO260" s="252" t="b">
        <f t="shared" si="85"/>
        <v>0</v>
      </c>
      <c r="DP260" s="188"/>
      <c r="DS260" s="62">
        <f>IF('SERVIÇOS EXECUTADOS'!$F260=0,0,(COUNTIF('SERVIÇOS EXECUTADOS'!$I260:$DH260,DS$10)/'SERVIÇOS EXECUTADOS'!$F260*100))</f>
        <v>0</v>
      </c>
      <c r="DT260" s="62">
        <f>IF('SERVIÇOS EXECUTADOS'!$F260=0,0,(COUNTIF('SERVIÇOS EXECUTADOS'!$I260:$DH260,DT$10)/'SERVIÇOS EXECUTADOS'!$F260*100))</f>
        <v>0</v>
      </c>
      <c r="DU260" s="62">
        <f>IF('SERVIÇOS EXECUTADOS'!$F260=0,0,(COUNTIF('SERVIÇOS EXECUTADOS'!$I260:$DH260,DU$10)/'SERVIÇOS EXECUTADOS'!$F260*100))</f>
        <v>0</v>
      </c>
      <c r="DV260" s="62">
        <f>IF('SERVIÇOS EXECUTADOS'!$F260=0,0,(COUNTIF('SERVIÇOS EXECUTADOS'!$I260:$DH260,DV$10)/'SERVIÇOS EXECUTADOS'!$F260*100))</f>
        <v>0</v>
      </c>
      <c r="DW260" s="62">
        <f>IF('SERVIÇOS EXECUTADOS'!$F260=0,0,(COUNTIF('SERVIÇOS EXECUTADOS'!$I260:$DH260,DW$10)/'SERVIÇOS EXECUTADOS'!$F260*100))</f>
        <v>0</v>
      </c>
      <c r="DX260" s="62">
        <f>IF('SERVIÇOS EXECUTADOS'!$F260=0,0,(COUNTIF('SERVIÇOS EXECUTADOS'!$I260:$DH260,DX$10)/'SERVIÇOS EXECUTADOS'!$F260*100))</f>
        <v>0</v>
      </c>
      <c r="DY260" s="62">
        <f>IF('SERVIÇOS EXECUTADOS'!$F260=0,0,(COUNTIF('SERVIÇOS EXECUTADOS'!$I260:$DH260,DY$10)/'SERVIÇOS EXECUTADOS'!$F260*100))</f>
        <v>0</v>
      </c>
      <c r="DZ260" s="62">
        <f>IF('SERVIÇOS EXECUTADOS'!$F260=0,0,(COUNTIF('SERVIÇOS EXECUTADOS'!$I260:$DH260,DZ$10)/'SERVIÇOS EXECUTADOS'!$F260*100))</f>
        <v>0</v>
      </c>
      <c r="EA260" s="62">
        <f>IF('SERVIÇOS EXECUTADOS'!$F260=0,0,(COUNTIF('SERVIÇOS EXECUTADOS'!$I260:$DH260,EA$10)/'SERVIÇOS EXECUTADOS'!$F260*100))</f>
        <v>0</v>
      </c>
      <c r="EB260" s="62">
        <f>IF('SERVIÇOS EXECUTADOS'!$F260=0,0,(COUNTIF('SERVIÇOS EXECUTADOS'!$I260:$DH260,EB$10)/'SERVIÇOS EXECUTADOS'!$F260*100))</f>
        <v>0</v>
      </c>
      <c r="EC260" s="62">
        <f>IF('SERVIÇOS EXECUTADOS'!$F260=0,0,(COUNTIF('SERVIÇOS EXECUTADOS'!$I260:$DH260,EC$10)/'SERVIÇOS EXECUTADOS'!$F260*100))</f>
        <v>0</v>
      </c>
      <c r="ED260" s="62">
        <f>IF('SERVIÇOS EXECUTADOS'!$F260=0,0,(COUNTIF('SERVIÇOS EXECUTADOS'!$I260:$DH260,ED$10)/'SERVIÇOS EXECUTADOS'!$F260*100))</f>
        <v>0</v>
      </c>
      <c r="EE260" s="62">
        <f>IF('SERVIÇOS EXECUTADOS'!$F260=0,0,(COUNTIF('SERVIÇOS EXECUTADOS'!$I260:$DH260,EE$10)/'SERVIÇOS EXECUTADOS'!$F260*100))</f>
        <v>0</v>
      </c>
      <c r="EF260" s="62">
        <f>IF('SERVIÇOS EXECUTADOS'!$F260=0,0,(COUNTIF('SERVIÇOS EXECUTADOS'!$I260:$DH260,EF$10)/'SERVIÇOS EXECUTADOS'!$F260*100))</f>
        <v>0</v>
      </c>
      <c r="EG260" s="62">
        <f>IF('SERVIÇOS EXECUTADOS'!$F260=0,0,(COUNTIF('SERVIÇOS EXECUTADOS'!$I260:$DH260,EG$10)/'SERVIÇOS EXECUTADOS'!$F260*100))</f>
        <v>0</v>
      </c>
      <c r="EH260" s="62">
        <f>IF('SERVIÇOS EXECUTADOS'!$F260=0,0,(COUNTIF('SERVIÇOS EXECUTADOS'!$I260:$DH260,EH$10)/'SERVIÇOS EXECUTADOS'!$F260*100))</f>
        <v>0</v>
      </c>
      <c r="EI260" s="62">
        <f>IF('SERVIÇOS EXECUTADOS'!$F260=0,0,(COUNTIF('SERVIÇOS EXECUTADOS'!$I260:$DH260,EI$10)/'SERVIÇOS EXECUTADOS'!$F260*100))</f>
        <v>0</v>
      </c>
      <c r="EJ260" s="62">
        <f>IF('SERVIÇOS EXECUTADOS'!$F260=0,0,(COUNTIF('SERVIÇOS EXECUTADOS'!$I260:$DH260,EJ$10)/'SERVIÇOS EXECUTADOS'!$F260*100))</f>
        <v>0</v>
      </c>
      <c r="EK260" s="62">
        <f>IF('SERVIÇOS EXECUTADOS'!$F260=0,0,(COUNTIF('SERVIÇOS EXECUTADOS'!$I260:$DH260,EK$10)/'SERVIÇOS EXECUTADOS'!$F260*100))</f>
        <v>0</v>
      </c>
      <c r="EL260" s="62">
        <f>IF('SERVIÇOS EXECUTADOS'!$F260=0,0,(COUNTIF('SERVIÇOS EXECUTADOS'!$I260:$DH260,EL$10)/'SERVIÇOS EXECUTADOS'!$F260*100))</f>
        <v>0</v>
      </c>
      <c r="EM260" s="62">
        <f>IF('SERVIÇOS EXECUTADOS'!$F260=0,0,(COUNTIF('SERVIÇOS EXECUTADOS'!$I260:$DH260,EM$10)/'SERVIÇOS EXECUTADOS'!$F260*100))</f>
        <v>0</v>
      </c>
      <c r="EN260" s="62">
        <f>IF('SERVIÇOS EXECUTADOS'!$F260=0,0,(COUNTIF('SERVIÇOS EXECUTADOS'!$I260:$DH260,EN$10)/'SERVIÇOS EXECUTADOS'!$F260*100))</f>
        <v>0</v>
      </c>
      <c r="EO260" s="62">
        <f>IF('SERVIÇOS EXECUTADOS'!$F260=0,0,(COUNTIF('SERVIÇOS EXECUTADOS'!$I260:$DH260,EO$10)/'SERVIÇOS EXECUTADOS'!$F260*100))</f>
        <v>0</v>
      </c>
      <c r="EP260" s="62">
        <f>IF('SERVIÇOS EXECUTADOS'!$F260=0,0,(COUNTIF('SERVIÇOS EXECUTADOS'!$I260:$DH260,EP$10)/'SERVIÇOS EXECUTADOS'!$F260*100))</f>
        <v>0</v>
      </c>
      <c r="EQ260" s="62">
        <f>IF('SERVIÇOS EXECUTADOS'!$F260=0,0,(COUNTIF('SERVIÇOS EXECUTADOS'!$I260:$DH260,EQ$10)/'SERVIÇOS EXECUTADOS'!$F260*100))</f>
        <v>0</v>
      </c>
      <c r="ER260" s="62">
        <f>IF('SERVIÇOS EXECUTADOS'!$F260=0,0,(COUNTIF('SERVIÇOS EXECUTADOS'!$I260:$DH260,ER$10)/'SERVIÇOS EXECUTADOS'!$F260*100))</f>
        <v>0</v>
      </c>
      <c r="ES260" s="62">
        <f>IF('SERVIÇOS EXECUTADOS'!$F260=0,0,(COUNTIF('SERVIÇOS EXECUTADOS'!$I260:$DH260,ES$10)/'SERVIÇOS EXECUTADOS'!$F260*100))</f>
        <v>0</v>
      </c>
      <c r="ET260" s="62">
        <f>IF('SERVIÇOS EXECUTADOS'!$F260=0,0,(COUNTIF('SERVIÇOS EXECUTADOS'!$I260:$DH260,ET$10)/'SERVIÇOS EXECUTADOS'!$F260*100))</f>
        <v>0</v>
      </c>
      <c r="EU260" s="62">
        <f>IF('SERVIÇOS EXECUTADOS'!$F260=0,0,(COUNTIF('SERVIÇOS EXECUTADOS'!$I260:$DH260,EU$10)/'SERVIÇOS EXECUTADOS'!$F260*100))</f>
        <v>0</v>
      </c>
      <c r="EV260" s="62">
        <f>IF('SERVIÇOS EXECUTADOS'!$F260=0,0,(COUNTIF('SERVIÇOS EXECUTADOS'!$I260:$DH260,EV$10)/'SERVIÇOS EXECUTADOS'!$F260*100))</f>
        <v>0</v>
      </c>
      <c r="EW260" s="62">
        <f>IF('SERVIÇOS EXECUTADOS'!$F260=0,0,(COUNTIF('SERVIÇOS EXECUTADOS'!$I260:$DH260,EW$10)/'SERVIÇOS EXECUTADOS'!$F260*100))</f>
        <v>0</v>
      </c>
    </row>
    <row r="261" spans="1:153" ht="12" customHeight="1" outlineLevel="2">
      <c r="A261" s="1"/>
      <c r="B261" s="197" t="s">
        <v>415</v>
      </c>
      <c r="C261" s="196" t="s">
        <v>428</v>
      </c>
      <c r="D261" s="486"/>
      <c r="E261" s="192">
        <f t="shared" si="84"/>
        <v>0</v>
      </c>
      <c r="F261" s="489"/>
      <c r="G261" s="271" t="s">
        <v>122</v>
      </c>
      <c r="H261" s="131">
        <f t="shared" si="87"/>
        <v>0</v>
      </c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3"/>
      <c r="BH261" s="63"/>
      <c r="BI261" s="63"/>
      <c r="BJ261" s="63"/>
      <c r="BK261" s="63"/>
      <c r="BL261" s="63"/>
      <c r="BM261" s="63"/>
      <c r="BN261" s="63"/>
      <c r="BO261" s="63"/>
      <c r="BP261" s="63"/>
      <c r="BQ261" s="63"/>
      <c r="BR261" s="63"/>
      <c r="BS261" s="63"/>
      <c r="BT261" s="63"/>
      <c r="BU261" s="63"/>
      <c r="BV261" s="63"/>
      <c r="BW261" s="63"/>
      <c r="BX261" s="63"/>
      <c r="BY261" s="63"/>
      <c r="BZ261" s="63"/>
      <c r="CA261" s="63"/>
      <c r="CB261" s="63"/>
      <c r="CC261" s="63"/>
      <c r="CD261" s="63"/>
      <c r="CE261" s="63"/>
      <c r="CF261" s="63"/>
      <c r="CG261" s="63"/>
      <c r="CH261" s="63"/>
      <c r="CI261" s="63"/>
      <c r="CJ261" s="63"/>
      <c r="CK261" s="63"/>
      <c r="CL261" s="63"/>
      <c r="CM261" s="63"/>
      <c r="CN261" s="63"/>
      <c r="CO261" s="63"/>
      <c r="CP261" s="63"/>
      <c r="CQ261" s="63"/>
      <c r="CR261" s="63"/>
      <c r="CS261" s="63"/>
      <c r="CT261" s="63"/>
      <c r="CU261" s="63"/>
      <c r="CV261" s="63"/>
      <c r="CW261" s="63"/>
      <c r="CX261" s="63"/>
      <c r="CY261" s="63"/>
      <c r="CZ261" s="63"/>
      <c r="DA261" s="63"/>
      <c r="DB261" s="63"/>
      <c r="DC261" s="63"/>
      <c r="DD261" s="63"/>
      <c r="DE261" s="63"/>
      <c r="DF261" s="63"/>
      <c r="DG261" s="63"/>
      <c r="DH261" s="63"/>
      <c r="DI261" s="60">
        <f t="shared" si="93"/>
        <v>0</v>
      </c>
      <c r="DJ261" s="61">
        <f t="shared" si="94"/>
        <v>0</v>
      </c>
      <c r="DK261" s="61">
        <f t="shared" si="95"/>
        <v>0</v>
      </c>
      <c r="DL261" s="62">
        <f t="shared" si="96"/>
        <v>0</v>
      </c>
      <c r="DM261" s="62">
        <f t="shared" si="86"/>
        <v>0</v>
      </c>
      <c r="DN261" s="64" t="str">
        <f t="shared" si="97"/>
        <v/>
      </c>
      <c r="DO261" s="252" t="b">
        <f t="shared" si="85"/>
        <v>0</v>
      </c>
      <c r="DP261" s="188"/>
      <c r="DS261" s="62">
        <f>IF('SERVIÇOS EXECUTADOS'!$F261=0,0,(COUNTIF('SERVIÇOS EXECUTADOS'!$I261:$DH261,DS$10)/'SERVIÇOS EXECUTADOS'!$F261*100))</f>
        <v>0</v>
      </c>
      <c r="DT261" s="62">
        <f>IF('SERVIÇOS EXECUTADOS'!$F261=0,0,(COUNTIF('SERVIÇOS EXECUTADOS'!$I261:$DH261,DT$10)/'SERVIÇOS EXECUTADOS'!$F261*100))</f>
        <v>0</v>
      </c>
      <c r="DU261" s="62">
        <f>IF('SERVIÇOS EXECUTADOS'!$F261=0,0,(COUNTIF('SERVIÇOS EXECUTADOS'!$I261:$DH261,DU$10)/'SERVIÇOS EXECUTADOS'!$F261*100))</f>
        <v>0</v>
      </c>
      <c r="DV261" s="62">
        <f>IF('SERVIÇOS EXECUTADOS'!$F261=0,0,(COUNTIF('SERVIÇOS EXECUTADOS'!$I261:$DH261,DV$10)/'SERVIÇOS EXECUTADOS'!$F261*100))</f>
        <v>0</v>
      </c>
      <c r="DW261" s="62">
        <f>IF('SERVIÇOS EXECUTADOS'!$F261=0,0,(COUNTIF('SERVIÇOS EXECUTADOS'!$I261:$DH261,DW$10)/'SERVIÇOS EXECUTADOS'!$F261*100))</f>
        <v>0</v>
      </c>
      <c r="DX261" s="62">
        <f>IF('SERVIÇOS EXECUTADOS'!$F261=0,0,(COUNTIF('SERVIÇOS EXECUTADOS'!$I261:$DH261,DX$10)/'SERVIÇOS EXECUTADOS'!$F261*100))</f>
        <v>0</v>
      </c>
      <c r="DY261" s="62">
        <f>IF('SERVIÇOS EXECUTADOS'!$F261=0,0,(COUNTIF('SERVIÇOS EXECUTADOS'!$I261:$DH261,DY$10)/'SERVIÇOS EXECUTADOS'!$F261*100))</f>
        <v>0</v>
      </c>
      <c r="DZ261" s="62">
        <f>IF('SERVIÇOS EXECUTADOS'!$F261=0,0,(COUNTIF('SERVIÇOS EXECUTADOS'!$I261:$DH261,DZ$10)/'SERVIÇOS EXECUTADOS'!$F261*100))</f>
        <v>0</v>
      </c>
      <c r="EA261" s="62">
        <f>IF('SERVIÇOS EXECUTADOS'!$F261=0,0,(COUNTIF('SERVIÇOS EXECUTADOS'!$I261:$DH261,EA$10)/'SERVIÇOS EXECUTADOS'!$F261*100))</f>
        <v>0</v>
      </c>
      <c r="EB261" s="62">
        <f>IF('SERVIÇOS EXECUTADOS'!$F261=0,0,(COUNTIF('SERVIÇOS EXECUTADOS'!$I261:$DH261,EB$10)/'SERVIÇOS EXECUTADOS'!$F261*100))</f>
        <v>0</v>
      </c>
      <c r="EC261" s="62">
        <f>IF('SERVIÇOS EXECUTADOS'!$F261=0,0,(COUNTIF('SERVIÇOS EXECUTADOS'!$I261:$DH261,EC$10)/'SERVIÇOS EXECUTADOS'!$F261*100))</f>
        <v>0</v>
      </c>
      <c r="ED261" s="62">
        <f>IF('SERVIÇOS EXECUTADOS'!$F261=0,0,(COUNTIF('SERVIÇOS EXECUTADOS'!$I261:$DH261,ED$10)/'SERVIÇOS EXECUTADOS'!$F261*100))</f>
        <v>0</v>
      </c>
      <c r="EE261" s="62">
        <f>IF('SERVIÇOS EXECUTADOS'!$F261=0,0,(COUNTIF('SERVIÇOS EXECUTADOS'!$I261:$DH261,EE$10)/'SERVIÇOS EXECUTADOS'!$F261*100))</f>
        <v>0</v>
      </c>
      <c r="EF261" s="62">
        <f>IF('SERVIÇOS EXECUTADOS'!$F261=0,0,(COUNTIF('SERVIÇOS EXECUTADOS'!$I261:$DH261,EF$10)/'SERVIÇOS EXECUTADOS'!$F261*100))</f>
        <v>0</v>
      </c>
      <c r="EG261" s="62">
        <f>IF('SERVIÇOS EXECUTADOS'!$F261=0,0,(COUNTIF('SERVIÇOS EXECUTADOS'!$I261:$DH261,EG$10)/'SERVIÇOS EXECUTADOS'!$F261*100))</f>
        <v>0</v>
      </c>
      <c r="EH261" s="62">
        <f>IF('SERVIÇOS EXECUTADOS'!$F261=0,0,(COUNTIF('SERVIÇOS EXECUTADOS'!$I261:$DH261,EH$10)/'SERVIÇOS EXECUTADOS'!$F261*100))</f>
        <v>0</v>
      </c>
      <c r="EI261" s="62">
        <f>IF('SERVIÇOS EXECUTADOS'!$F261=0,0,(COUNTIF('SERVIÇOS EXECUTADOS'!$I261:$DH261,EI$10)/'SERVIÇOS EXECUTADOS'!$F261*100))</f>
        <v>0</v>
      </c>
      <c r="EJ261" s="62">
        <f>IF('SERVIÇOS EXECUTADOS'!$F261=0,0,(COUNTIF('SERVIÇOS EXECUTADOS'!$I261:$DH261,EJ$10)/'SERVIÇOS EXECUTADOS'!$F261*100))</f>
        <v>0</v>
      </c>
      <c r="EK261" s="62">
        <f>IF('SERVIÇOS EXECUTADOS'!$F261=0,0,(COUNTIF('SERVIÇOS EXECUTADOS'!$I261:$DH261,EK$10)/'SERVIÇOS EXECUTADOS'!$F261*100))</f>
        <v>0</v>
      </c>
      <c r="EL261" s="62">
        <f>IF('SERVIÇOS EXECUTADOS'!$F261=0,0,(COUNTIF('SERVIÇOS EXECUTADOS'!$I261:$DH261,EL$10)/'SERVIÇOS EXECUTADOS'!$F261*100))</f>
        <v>0</v>
      </c>
      <c r="EM261" s="62">
        <f>IF('SERVIÇOS EXECUTADOS'!$F261=0,0,(COUNTIF('SERVIÇOS EXECUTADOS'!$I261:$DH261,EM$10)/'SERVIÇOS EXECUTADOS'!$F261*100))</f>
        <v>0</v>
      </c>
      <c r="EN261" s="62">
        <f>IF('SERVIÇOS EXECUTADOS'!$F261=0,0,(COUNTIF('SERVIÇOS EXECUTADOS'!$I261:$DH261,EN$10)/'SERVIÇOS EXECUTADOS'!$F261*100))</f>
        <v>0</v>
      </c>
      <c r="EO261" s="62">
        <f>IF('SERVIÇOS EXECUTADOS'!$F261=0,0,(COUNTIF('SERVIÇOS EXECUTADOS'!$I261:$DH261,EO$10)/'SERVIÇOS EXECUTADOS'!$F261*100))</f>
        <v>0</v>
      </c>
      <c r="EP261" s="62">
        <f>IF('SERVIÇOS EXECUTADOS'!$F261=0,0,(COUNTIF('SERVIÇOS EXECUTADOS'!$I261:$DH261,EP$10)/'SERVIÇOS EXECUTADOS'!$F261*100))</f>
        <v>0</v>
      </c>
      <c r="EQ261" s="62">
        <f>IF('SERVIÇOS EXECUTADOS'!$F261=0,0,(COUNTIF('SERVIÇOS EXECUTADOS'!$I261:$DH261,EQ$10)/'SERVIÇOS EXECUTADOS'!$F261*100))</f>
        <v>0</v>
      </c>
      <c r="ER261" s="62">
        <f>IF('SERVIÇOS EXECUTADOS'!$F261=0,0,(COUNTIF('SERVIÇOS EXECUTADOS'!$I261:$DH261,ER$10)/'SERVIÇOS EXECUTADOS'!$F261*100))</f>
        <v>0</v>
      </c>
      <c r="ES261" s="62">
        <f>IF('SERVIÇOS EXECUTADOS'!$F261=0,0,(COUNTIF('SERVIÇOS EXECUTADOS'!$I261:$DH261,ES$10)/'SERVIÇOS EXECUTADOS'!$F261*100))</f>
        <v>0</v>
      </c>
      <c r="ET261" s="62">
        <f>IF('SERVIÇOS EXECUTADOS'!$F261=0,0,(COUNTIF('SERVIÇOS EXECUTADOS'!$I261:$DH261,ET$10)/'SERVIÇOS EXECUTADOS'!$F261*100))</f>
        <v>0</v>
      </c>
      <c r="EU261" s="62">
        <f>IF('SERVIÇOS EXECUTADOS'!$F261=0,0,(COUNTIF('SERVIÇOS EXECUTADOS'!$I261:$DH261,EU$10)/'SERVIÇOS EXECUTADOS'!$F261*100))</f>
        <v>0</v>
      </c>
      <c r="EV261" s="62">
        <f>IF('SERVIÇOS EXECUTADOS'!$F261=0,0,(COUNTIF('SERVIÇOS EXECUTADOS'!$I261:$DH261,EV$10)/'SERVIÇOS EXECUTADOS'!$F261*100))</f>
        <v>0</v>
      </c>
      <c r="EW261" s="62">
        <f>IF('SERVIÇOS EXECUTADOS'!$F261=0,0,(COUNTIF('SERVIÇOS EXECUTADOS'!$I261:$DH261,EW$10)/'SERVIÇOS EXECUTADOS'!$F261*100))</f>
        <v>0</v>
      </c>
    </row>
    <row r="262" spans="1:153" ht="12" customHeight="1" outlineLevel="2">
      <c r="A262" s="1"/>
      <c r="B262" s="197" t="s">
        <v>417</v>
      </c>
      <c r="C262" s="196" t="s">
        <v>429</v>
      </c>
      <c r="D262" s="486"/>
      <c r="E262" s="192">
        <f t="shared" si="84"/>
        <v>0</v>
      </c>
      <c r="F262" s="489"/>
      <c r="G262" s="271" t="s">
        <v>122</v>
      </c>
      <c r="H262" s="131">
        <f t="shared" si="87"/>
        <v>0</v>
      </c>
      <c r="I262" s="68"/>
      <c r="J262" s="68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  <c r="AX262" s="63"/>
      <c r="AY262" s="63"/>
      <c r="AZ262" s="63"/>
      <c r="BA262" s="63"/>
      <c r="BB262" s="63"/>
      <c r="BC262" s="63"/>
      <c r="BD262" s="63"/>
      <c r="BE262" s="63"/>
      <c r="BF262" s="63"/>
      <c r="BG262" s="63"/>
      <c r="BH262" s="63"/>
      <c r="BI262" s="63"/>
      <c r="BJ262" s="63"/>
      <c r="BK262" s="63"/>
      <c r="BL262" s="63"/>
      <c r="BM262" s="63"/>
      <c r="BN262" s="63"/>
      <c r="BO262" s="63"/>
      <c r="BP262" s="63"/>
      <c r="BQ262" s="63"/>
      <c r="BR262" s="63"/>
      <c r="BS262" s="63"/>
      <c r="BT262" s="63"/>
      <c r="BU262" s="63"/>
      <c r="BV262" s="63"/>
      <c r="BW262" s="63"/>
      <c r="BX262" s="63"/>
      <c r="BY262" s="63"/>
      <c r="BZ262" s="63"/>
      <c r="CA262" s="63"/>
      <c r="CB262" s="63"/>
      <c r="CC262" s="63"/>
      <c r="CD262" s="63"/>
      <c r="CE262" s="63"/>
      <c r="CF262" s="63"/>
      <c r="CG262" s="63"/>
      <c r="CH262" s="63"/>
      <c r="CI262" s="63"/>
      <c r="CJ262" s="63"/>
      <c r="CK262" s="63"/>
      <c r="CL262" s="63"/>
      <c r="CM262" s="63"/>
      <c r="CN262" s="63"/>
      <c r="CO262" s="63"/>
      <c r="CP262" s="63"/>
      <c r="CQ262" s="63"/>
      <c r="CR262" s="63"/>
      <c r="CS262" s="63"/>
      <c r="CT262" s="63"/>
      <c r="CU262" s="63"/>
      <c r="CV262" s="63"/>
      <c r="CW262" s="63"/>
      <c r="CX262" s="63"/>
      <c r="CY262" s="63"/>
      <c r="CZ262" s="63"/>
      <c r="DA262" s="63"/>
      <c r="DB262" s="63"/>
      <c r="DC262" s="63"/>
      <c r="DD262" s="63"/>
      <c r="DE262" s="63"/>
      <c r="DF262" s="63"/>
      <c r="DG262" s="63"/>
      <c r="DH262" s="63"/>
      <c r="DI262" s="60">
        <f t="shared" si="93"/>
        <v>0</v>
      </c>
      <c r="DJ262" s="61">
        <f t="shared" si="94"/>
        <v>0</v>
      </c>
      <c r="DK262" s="61">
        <f t="shared" si="95"/>
        <v>0</v>
      </c>
      <c r="DL262" s="62">
        <f t="shared" si="96"/>
        <v>0</v>
      </c>
      <c r="DM262" s="62">
        <f t="shared" si="86"/>
        <v>0</v>
      </c>
      <c r="DN262" s="64" t="str">
        <f t="shared" si="97"/>
        <v/>
      </c>
      <c r="DO262" s="252" t="b">
        <f t="shared" si="85"/>
        <v>0</v>
      </c>
      <c r="DP262" s="188"/>
      <c r="DS262" s="62">
        <f>IF('SERVIÇOS EXECUTADOS'!$F262=0,0,(COUNTIF('SERVIÇOS EXECUTADOS'!$I262:$DH262,DS$10)/'SERVIÇOS EXECUTADOS'!$F262*100))</f>
        <v>0</v>
      </c>
      <c r="DT262" s="62">
        <f>IF('SERVIÇOS EXECUTADOS'!$F262=0,0,(COUNTIF('SERVIÇOS EXECUTADOS'!$I262:$DH262,DT$10)/'SERVIÇOS EXECUTADOS'!$F262*100))</f>
        <v>0</v>
      </c>
      <c r="DU262" s="62">
        <f>IF('SERVIÇOS EXECUTADOS'!$F262=0,0,(COUNTIF('SERVIÇOS EXECUTADOS'!$I262:$DH262,DU$10)/'SERVIÇOS EXECUTADOS'!$F262*100))</f>
        <v>0</v>
      </c>
      <c r="DV262" s="62">
        <f>IF('SERVIÇOS EXECUTADOS'!$F262=0,0,(COUNTIF('SERVIÇOS EXECUTADOS'!$I262:$DH262,DV$10)/'SERVIÇOS EXECUTADOS'!$F262*100))</f>
        <v>0</v>
      </c>
      <c r="DW262" s="62">
        <f>IF('SERVIÇOS EXECUTADOS'!$F262=0,0,(COUNTIF('SERVIÇOS EXECUTADOS'!$I262:$DH262,DW$10)/'SERVIÇOS EXECUTADOS'!$F262*100))</f>
        <v>0</v>
      </c>
      <c r="DX262" s="62">
        <f>IF('SERVIÇOS EXECUTADOS'!$F262=0,0,(COUNTIF('SERVIÇOS EXECUTADOS'!$I262:$DH262,DX$10)/'SERVIÇOS EXECUTADOS'!$F262*100))</f>
        <v>0</v>
      </c>
      <c r="DY262" s="62">
        <f>IF('SERVIÇOS EXECUTADOS'!$F262=0,0,(COUNTIF('SERVIÇOS EXECUTADOS'!$I262:$DH262,DY$10)/'SERVIÇOS EXECUTADOS'!$F262*100))</f>
        <v>0</v>
      </c>
      <c r="DZ262" s="62">
        <f>IF('SERVIÇOS EXECUTADOS'!$F262=0,0,(COUNTIF('SERVIÇOS EXECUTADOS'!$I262:$DH262,DZ$10)/'SERVIÇOS EXECUTADOS'!$F262*100))</f>
        <v>0</v>
      </c>
      <c r="EA262" s="62">
        <f>IF('SERVIÇOS EXECUTADOS'!$F262=0,0,(COUNTIF('SERVIÇOS EXECUTADOS'!$I262:$DH262,EA$10)/'SERVIÇOS EXECUTADOS'!$F262*100))</f>
        <v>0</v>
      </c>
      <c r="EB262" s="62">
        <f>IF('SERVIÇOS EXECUTADOS'!$F262=0,0,(COUNTIF('SERVIÇOS EXECUTADOS'!$I262:$DH262,EB$10)/'SERVIÇOS EXECUTADOS'!$F262*100))</f>
        <v>0</v>
      </c>
      <c r="EC262" s="62">
        <f>IF('SERVIÇOS EXECUTADOS'!$F262=0,0,(COUNTIF('SERVIÇOS EXECUTADOS'!$I262:$DH262,EC$10)/'SERVIÇOS EXECUTADOS'!$F262*100))</f>
        <v>0</v>
      </c>
      <c r="ED262" s="62">
        <f>IF('SERVIÇOS EXECUTADOS'!$F262=0,0,(COUNTIF('SERVIÇOS EXECUTADOS'!$I262:$DH262,ED$10)/'SERVIÇOS EXECUTADOS'!$F262*100))</f>
        <v>0</v>
      </c>
      <c r="EE262" s="62">
        <f>IF('SERVIÇOS EXECUTADOS'!$F262=0,0,(COUNTIF('SERVIÇOS EXECUTADOS'!$I262:$DH262,EE$10)/'SERVIÇOS EXECUTADOS'!$F262*100))</f>
        <v>0</v>
      </c>
      <c r="EF262" s="62">
        <f>IF('SERVIÇOS EXECUTADOS'!$F262=0,0,(COUNTIF('SERVIÇOS EXECUTADOS'!$I262:$DH262,EF$10)/'SERVIÇOS EXECUTADOS'!$F262*100))</f>
        <v>0</v>
      </c>
      <c r="EG262" s="62">
        <f>IF('SERVIÇOS EXECUTADOS'!$F262=0,0,(COUNTIF('SERVIÇOS EXECUTADOS'!$I262:$DH262,EG$10)/'SERVIÇOS EXECUTADOS'!$F262*100))</f>
        <v>0</v>
      </c>
      <c r="EH262" s="62">
        <f>IF('SERVIÇOS EXECUTADOS'!$F262=0,0,(COUNTIF('SERVIÇOS EXECUTADOS'!$I262:$DH262,EH$10)/'SERVIÇOS EXECUTADOS'!$F262*100))</f>
        <v>0</v>
      </c>
      <c r="EI262" s="62">
        <f>IF('SERVIÇOS EXECUTADOS'!$F262=0,0,(COUNTIF('SERVIÇOS EXECUTADOS'!$I262:$DH262,EI$10)/'SERVIÇOS EXECUTADOS'!$F262*100))</f>
        <v>0</v>
      </c>
      <c r="EJ262" s="62">
        <f>IF('SERVIÇOS EXECUTADOS'!$F262=0,0,(COUNTIF('SERVIÇOS EXECUTADOS'!$I262:$DH262,EJ$10)/'SERVIÇOS EXECUTADOS'!$F262*100))</f>
        <v>0</v>
      </c>
      <c r="EK262" s="62">
        <f>IF('SERVIÇOS EXECUTADOS'!$F262=0,0,(COUNTIF('SERVIÇOS EXECUTADOS'!$I262:$DH262,EK$10)/'SERVIÇOS EXECUTADOS'!$F262*100))</f>
        <v>0</v>
      </c>
      <c r="EL262" s="62">
        <f>IF('SERVIÇOS EXECUTADOS'!$F262=0,0,(COUNTIF('SERVIÇOS EXECUTADOS'!$I262:$DH262,EL$10)/'SERVIÇOS EXECUTADOS'!$F262*100))</f>
        <v>0</v>
      </c>
      <c r="EM262" s="62">
        <f>IF('SERVIÇOS EXECUTADOS'!$F262=0,0,(COUNTIF('SERVIÇOS EXECUTADOS'!$I262:$DH262,EM$10)/'SERVIÇOS EXECUTADOS'!$F262*100))</f>
        <v>0</v>
      </c>
      <c r="EN262" s="62">
        <f>IF('SERVIÇOS EXECUTADOS'!$F262=0,0,(COUNTIF('SERVIÇOS EXECUTADOS'!$I262:$DH262,EN$10)/'SERVIÇOS EXECUTADOS'!$F262*100))</f>
        <v>0</v>
      </c>
      <c r="EO262" s="62">
        <f>IF('SERVIÇOS EXECUTADOS'!$F262=0,0,(COUNTIF('SERVIÇOS EXECUTADOS'!$I262:$DH262,EO$10)/'SERVIÇOS EXECUTADOS'!$F262*100))</f>
        <v>0</v>
      </c>
      <c r="EP262" s="62">
        <f>IF('SERVIÇOS EXECUTADOS'!$F262=0,0,(COUNTIF('SERVIÇOS EXECUTADOS'!$I262:$DH262,EP$10)/'SERVIÇOS EXECUTADOS'!$F262*100))</f>
        <v>0</v>
      </c>
      <c r="EQ262" s="62">
        <f>IF('SERVIÇOS EXECUTADOS'!$F262=0,0,(COUNTIF('SERVIÇOS EXECUTADOS'!$I262:$DH262,EQ$10)/'SERVIÇOS EXECUTADOS'!$F262*100))</f>
        <v>0</v>
      </c>
      <c r="ER262" s="62">
        <f>IF('SERVIÇOS EXECUTADOS'!$F262=0,0,(COUNTIF('SERVIÇOS EXECUTADOS'!$I262:$DH262,ER$10)/'SERVIÇOS EXECUTADOS'!$F262*100))</f>
        <v>0</v>
      </c>
      <c r="ES262" s="62">
        <f>IF('SERVIÇOS EXECUTADOS'!$F262=0,0,(COUNTIF('SERVIÇOS EXECUTADOS'!$I262:$DH262,ES$10)/'SERVIÇOS EXECUTADOS'!$F262*100))</f>
        <v>0</v>
      </c>
      <c r="ET262" s="62">
        <f>IF('SERVIÇOS EXECUTADOS'!$F262=0,0,(COUNTIF('SERVIÇOS EXECUTADOS'!$I262:$DH262,ET$10)/'SERVIÇOS EXECUTADOS'!$F262*100))</f>
        <v>0</v>
      </c>
      <c r="EU262" s="62">
        <f>IF('SERVIÇOS EXECUTADOS'!$F262=0,0,(COUNTIF('SERVIÇOS EXECUTADOS'!$I262:$DH262,EU$10)/'SERVIÇOS EXECUTADOS'!$F262*100))</f>
        <v>0</v>
      </c>
      <c r="EV262" s="62">
        <f>IF('SERVIÇOS EXECUTADOS'!$F262=0,0,(COUNTIF('SERVIÇOS EXECUTADOS'!$I262:$DH262,EV$10)/'SERVIÇOS EXECUTADOS'!$F262*100))</f>
        <v>0</v>
      </c>
      <c r="EW262" s="62">
        <f>IF('SERVIÇOS EXECUTADOS'!$F262=0,0,(COUNTIF('SERVIÇOS EXECUTADOS'!$I262:$DH262,EW$10)/'SERVIÇOS EXECUTADOS'!$F262*100))</f>
        <v>0</v>
      </c>
    </row>
    <row r="263" spans="1:153" ht="12" customHeight="1" outlineLevel="2">
      <c r="A263" s="1"/>
      <c r="B263" s="197" t="s">
        <v>419</v>
      </c>
      <c r="C263" s="196"/>
      <c r="D263" s="486"/>
      <c r="E263" s="192">
        <f t="shared" si="84"/>
        <v>0</v>
      </c>
      <c r="F263" s="489"/>
      <c r="G263" s="271" t="s">
        <v>122</v>
      </c>
      <c r="H263" s="131">
        <f t="shared" si="87"/>
        <v>0</v>
      </c>
      <c r="I263" s="68"/>
      <c r="J263" s="68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3"/>
      <c r="BH263" s="63"/>
      <c r="BI263" s="63"/>
      <c r="BJ263" s="63"/>
      <c r="BK263" s="63"/>
      <c r="BL263" s="63"/>
      <c r="BM263" s="63"/>
      <c r="BN263" s="63"/>
      <c r="BO263" s="63"/>
      <c r="BP263" s="63"/>
      <c r="BQ263" s="63"/>
      <c r="BR263" s="63"/>
      <c r="BS263" s="63"/>
      <c r="BT263" s="63"/>
      <c r="BU263" s="63"/>
      <c r="BV263" s="63"/>
      <c r="BW263" s="63"/>
      <c r="BX263" s="63"/>
      <c r="BY263" s="63"/>
      <c r="BZ263" s="63"/>
      <c r="CA263" s="63"/>
      <c r="CB263" s="63"/>
      <c r="CC263" s="63"/>
      <c r="CD263" s="63"/>
      <c r="CE263" s="63"/>
      <c r="CF263" s="63"/>
      <c r="CG263" s="63"/>
      <c r="CH263" s="63"/>
      <c r="CI263" s="63"/>
      <c r="CJ263" s="63"/>
      <c r="CK263" s="63"/>
      <c r="CL263" s="63"/>
      <c r="CM263" s="63"/>
      <c r="CN263" s="63"/>
      <c r="CO263" s="63"/>
      <c r="CP263" s="63"/>
      <c r="CQ263" s="63"/>
      <c r="CR263" s="63"/>
      <c r="CS263" s="63"/>
      <c r="CT263" s="63"/>
      <c r="CU263" s="63"/>
      <c r="CV263" s="63"/>
      <c r="CW263" s="63"/>
      <c r="CX263" s="63"/>
      <c r="CY263" s="63"/>
      <c r="CZ263" s="63"/>
      <c r="DA263" s="63"/>
      <c r="DB263" s="63"/>
      <c r="DC263" s="63"/>
      <c r="DD263" s="63"/>
      <c r="DE263" s="63"/>
      <c r="DF263" s="63"/>
      <c r="DG263" s="63"/>
      <c r="DH263" s="63"/>
      <c r="DI263" s="60">
        <f t="shared" si="93"/>
        <v>0</v>
      </c>
      <c r="DJ263" s="61">
        <f t="shared" si="94"/>
        <v>0</v>
      </c>
      <c r="DK263" s="61">
        <f t="shared" si="95"/>
        <v>0</v>
      </c>
      <c r="DL263" s="62">
        <f t="shared" si="96"/>
        <v>0</v>
      </c>
      <c r="DM263" s="62">
        <f t="shared" si="86"/>
        <v>0</v>
      </c>
      <c r="DN263" s="64" t="str">
        <f t="shared" si="97"/>
        <v/>
      </c>
      <c r="DO263" s="252" t="b">
        <f t="shared" si="85"/>
        <v>0</v>
      </c>
      <c r="DP263" s="188"/>
      <c r="DS263" s="62">
        <f>IF('SERVIÇOS EXECUTADOS'!$F263=0,0,(COUNTIF('SERVIÇOS EXECUTADOS'!$I263:$DH263,DS$10)/'SERVIÇOS EXECUTADOS'!$F263*100))</f>
        <v>0</v>
      </c>
      <c r="DT263" s="62">
        <f>IF('SERVIÇOS EXECUTADOS'!$F263=0,0,(COUNTIF('SERVIÇOS EXECUTADOS'!$I263:$DH263,DT$10)/'SERVIÇOS EXECUTADOS'!$F263*100))</f>
        <v>0</v>
      </c>
      <c r="DU263" s="62">
        <f>IF('SERVIÇOS EXECUTADOS'!$F263=0,0,(COUNTIF('SERVIÇOS EXECUTADOS'!$I263:$DH263,DU$10)/'SERVIÇOS EXECUTADOS'!$F263*100))</f>
        <v>0</v>
      </c>
      <c r="DV263" s="62">
        <f>IF('SERVIÇOS EXECUTADOS'!$F263=0,0,(COUNTIF('SERVIÇOS EXECUTADOS'!$I263:$DH263,DV$10)/'SERVIÇOS EXECUTADOS'!$F263*100))</f>
        <v>0</v>
      </c>
      <c r="DW263" s="62">
        <f>IF('SERVIÇOS EXECUTADOS'!$F263=0,0,(COUNTIF('SERVIÇOS EXECUTADOS'!$I263:$DH263,DW$10)/'SERVIÇOS EXECUTADOS'!$F263*100))</f>
        <v>0</v>
      </c>
      <c r="DX263" s="62">
        <f>IF('SERVIÇOS EXECUTADOS'!$F263=0,0,(COUNTIF('SERVIÇOS EXECUTADOS'!$I263:$DH263,DX$10)/'SERVIÇOS EXECUTADOS'!$F263*100))</f>
        <v>0</v>
      </c>
      <c r="DY263" s="62">
        <f>IF('SERVIÇOS EXECUTADOS'!$F263=0,0,(COUNTIF('SERVIÇOS EXECUTADOS'!$I263:$DH263,DY$10)/'SERVIÇOS EXECUTADOS'!$F263*100))</f>
        <v>0</v>
      </c>
      <c r="DZ263" s="62">
        <f>IF('SERVIÇOS EXECUTADOS'!$F263=0,0,(COUNTIF('SERVIÇOS EXECUTADOS'!$I263:$DH263,DZ$10)/'SERVIÇOS EXECUTADOS'!$F263*100))</f>
        <v>0</v>
      </c>
      <c r="EA263" s="62">
        <f>IF('SERVIÇOS EXECUTADOS'!$F263=0,0,(COUNTIF('SERVIÇOS EXECUTADOS'!$I263:$DH263,EA$10)/'SERVIÇOS EXECUTADOS'!$F263*100))</f>
        <v>0</v>
      </c>
      <c r="EB263" s="62">
        <f>IF('SERVIÇOS EXECUTADOS'!$F263=0,0,(COUNTIF('SERVIÇOS EXECUTADOS'!$I263:$DH263,EB$10)/'SERVIÇOS EXECUTADOS'!$F263*100))</f>
        <v>0</v>
      </c>
      <c r="EC263" s="62">
        <f>IF('SERVIÇOS EXECUTADOS'!$F263=0,0,(COUNTIF('SERVIÇOS EXECUTADOS'!$I263:$DH263,EC$10)/'SERVIÇOS EXECUTADOS'!$F263*100))</f>
        <v>0</v>
      </c>
      <c r="ED263" s="62">
        <f>IF('SERVIÇOS EXECUTADOS'!$F263=0,0,(COUNTIF('SERVIÇOS EXECUTADOS'!$I263:$DH263,ED$10)/'SERVIÇOS EXECUTADOS'!$F263*100))</f>
        <v>0</v>
      </c>
      <c r="EE263" s="62">
        <f>IF('SERVIÇOS EXECUTADOS'!$F263=0,0,(COUNTIF('SERVIÇOS EXECUTADOS'!$I263:$DH263,EE$10)/'SERVIÇOS EXECUTADOS'!$F263*100))</f>
        <v>0</v>
      </c>
      <c r="EF263" s="62">
        <f>IF('SERVIÇOS EXECUTADOS'!$F263=0,0,(COUNTIF('SERVIÇOS EXECUTADOS'!$I263:$DH263,EF$10)/'SERVIÇOS EXECUTADOS'!$F263*100))</f>
        <v>0</v>
      </c>
      <c r="EG263" s="62">
        <f>IF('SERVIÇOS EXECUTADOS'!$F263=0,0,(COUNTIF('SERVIÇOS EXECUTADOS'!$I263:$DH263,EG$10)/'SERVIÇOS EXECUTADOS'!$F263*100))</f>
        <v>0</v>
      </c>
      <c r="EH263" s="62">
        <f>IF('SERVIÇOS EXECUTADOS'!$F263=0,0,(COUNTIF('SERVIÇOS EXECUTADOS'!$I263:$DH263,EH$10)/'SERVIÇOS EXECUTADOS'!$F263*100))</f>
        <v>0</v>
      </c>
      <c r="EI263" s="62">
        <f>IF('SERVIÇOS EXECUTADOS'!$F263=0,0,(COUNTIF('SERVIÇOS EXECUTADOS'!$I263:$DH263,EI$10)/'SERVIÇOS EXECUTADOS'!$F263*100))</f>
        <v>0</v>
      </c>
      <c r="EJ263" s="62">
        <f>IF('SERVIÇOS EXECUTADOS'!$F263=0,0,(COUNTIF('SERVIÇOS EXECUTADOS'!$I263:$DH263,EJ$10)/'SERVIÇOS EXECUTADOS'!$F263*100))</f>
        <v>0</v>
      </c>
      <c r="EK263" s="62">
        <f>IF('SERVIÇOS EXECUTADOS'!$F263=0,0,(COUNTIF('SERVIÇOS EXECUTADOS'!$I263:$DH263,EK$10)/'SERVIÇOS EXECUTADOS'!$F263*100))</f>
        <v>0</v>
      </c>
      <c r="EL263" s="62">
        <f>IF('SERVIÇOS EXECUTADOS'!$F263=0,0,(COUNTIF('SERVIÇOS EXECUTADOS'!$I263:$DH263,EL$10)/'SERVIÇOS EXECUTADOS'!$F263*100))</f>
        <v>0</v>
      </c>
      <c r="EM263" s="62">
        <f>IF('SERVIÇOS EXECUTADOS'!$F263=0,0,(COUNTIF('SERVIÇOS EXECUTADOS'!$I263:$DH263,EM$10)/'SERVIÇOS EXECUTADOS'!$F263*100))</f>
        <v>0</v>
      </c>
      <c r="EN263" s="62">
        <f>IF('SERVIÇOS EXECUTADOS'!$F263=0,0,(COUNTIF('SERVIÇOS EXECUTADOS'!$I263:$DH263,EN$10)/'SERVIÇOS EXECUTADOS'!$F263*100))</f>
        <v>0</v>
      </c>
      <c r="EO263" s="62">
        <f>IF('SERVIÇOS EXECUTADOS'!$F263=0,0,(COUNTIF('SERVIÇOS EXECUTADOS'!$I263:$DH263,EO$10)/'SERVIÇOS EXECUTADOS'!$F263*100))</f>
        <v>0</v>
      </c>
      <c r="EP263" s="62">
        <f>IF('SERVIÇOS EXECUTADOS'!$F263=0,0,(COUNTIF('SERVIÇOS EXECUTADOS'!$I263:$DH263,EP$10)/'SERVIÇOS EXECUTADOS'!$F263*100))</f>
        <v>0</v>
      </c>
      <c r="EQ263" s="62">
        <f>IF('SERVIÇOS EXECUTADOS'!$F263=0,0,(COUNTIF('SERVIÇOS EXECUTADOS'!$I263:$DH263,EQ$10)/'SERVIÇOS EXECUTADOS'!$F263*100))</f>
        <v>0</v>
      </c>
      <c r="ER263" s="62">
        <f>IF('SERVIÇOS EXECUTADOS'!$F263=0,0,(COUNTIF('SERVIÇOS EXECUTADOS'!$I263:$DH263,ER$10)/'SERVIÇOS EXECUTADOS'!$F263*100))</f>
        <v>0</v>
      </c>
      <c r="ES263" s="62">
        <f>IF('SERVIÇOS EXECUTADOS'!$F263=0,0,(COUNTIF('SERVIÇOS EXECUTADOS'!$I263:$DH263,ES$10)/'SERVIÇOS EXECUTADOS'!$F263*100))</f>
        <v>0</v>
      </c>
      <c r="ET263" s="62">
        <f>IF('SERVIÇOS EXECUTADOS'!$F263=0,0,(COUNTIF('SERVIÇOS EXECUTADOS'!$I263:$DH263,ET$10)/'SERVIÇOS EXECUTADOS'!$F263*100))</f>
        <v>0</v>
      </c>
      <c r="EU263" s="62">
        <f>IF('SERVIÇOS EXECUTADOS'!$F263=0,0,(COUNTIF('SERVIÇOS EXECUTADOS'!$I263:$DH263,EU$10)/'SERVIÇOS EXECUTADOS'!$F263*100))</f>
        <v>0</v>
      </c>
      <c r="EV263" s="62">
        <f>IF('SERVIÇOS EXECUTADOS'!$F263=0,0,(COUNTIF('SERVIÇOS EXECUTADOS'!$I263:$DH263,EV$10)/'SERVIÇOS EXECUTADOS'!$F263*100))</f>
        <v>0</v>
      </c>
      <c r="EW263" s="62">
        <f>IF('SERVIÇOS EXECUTADOS'!$F263=0,0,(COUNTIF('SERVIÇOS EXECUTADOS'!$I263:$DH263,EW$10)/'SERVIÇOS EXECUTADOS'!$F263*100))</f>
        <v>0</v>
      </c>
    </row>
    <row r="264" spans="1:153" ht="12" customHeight="1" outlineLevel="2">
      <c r="A264" s="1"/>
      <c r="B264" s="197" t="s">
        <v>420</v>
      </c>
      <c r="C264" s="196"/>
      <c r="D264" s="486"/>
      <c r="E264" s="192">
        <f t="shared" si="84"/>
        <v>0</v>
      </c>
      <c r="F264" s="489"/>
      <c r="G264" s="271" t="s">
        <v>122</v>
      </c>
      <c r="H264" s="131">
        <f t="shared" si="87"/>
        <v>0</v>
      </c>
      <c r="I264" s="68"/>
      <c r="J264" s="68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63"/>
      <c r="AX264" s="63"/>
      <c r="AY264" s="63"/>
      <c r="AZ264" s="63"/>
      <c r="BA264" s="63"/>
      <c r="BB264" s="63"/>
      <c r="BC264" s="63"/>
      <c r="BD264" s="63"/>
      <c r="BE264" s="63"/>
      <c r="BF264" s="63"/>
      <c r="BG264" s="63"/>
      <c r="BH264" s="63"/>
      <c r="BI264" s="63"/>
      <c r="BJ264" s="63"/>
      <c r="BK264" s="63"/>
      <c r="BL264" s="63"/>
      <c r="BM264" s="63"/>
      <c r="BN264" s="63"/>
      <c r="BO264" s="63"/>
      <c r="BP264" s="63"/>
      <c r="BQ264" s="63"/>
      <c r="BR264" s="63"/>
      <c r="BS264" s="63"/>
      <c r="BT264" s="63"/>
      <c r="BU264" s="63"/>
      <c r="BV264" s="63"/>
      <c r="BW264" s="63"/>
      <c r="BX264" s="63"/>
      <c r="BY264" s="63"/>
      <c r="BZ264" s="63"/>
      <c r="CA264" s="63"/>
      <c r="CB264" s="63"/>
      <c r="CC264" s="63"/>
      <c r="CD264" s="63"/>
      <c r="CE264" s="63"/>
      <c r="CF264" s="63"/>
      <c r="CG264" s="63"/>
      <c r="CH264" s="63"/>
      <c r="CI264" s="63"/>
      <c r="CJ264" s="63"/>
      <c r="CK264" s="63"/>
      <c r="CL264" s="63"/>
      <c r="CM264" s="63"/>
      <c r="CN264" s="63"/>
      <c r="CO264" s="63"/>
      <c r="CP264" s="63"/>
      <c r="CQ264" s="63"/>
      <c r="CR264" s="63"/>
      <c r="CS264" s="63"/>
      <c r="CT264" s="63"/>
      <c r="CU264" s="63"/>
      <c r="CV264" s="63"/>
      <c r="CW264" s="63"/>
      <c r="CX264" s="63"/>
      <c r="CY264" s="63"/>
      <c r="CZ264" s="63"/>
      <c r="DA264" s="63"/>
      <c r="DB264" s="63"/>
      <c r="DC264" s="63"/>
      <c r="DD264" s="63"/>
      <c r="DE264" s="63"/>
      <c r="DF264" s="63"/>
      <c r="DG264" s="63"/>
      <c r="DH264" s="63"/>
      <c r="DI264" s="60">
        <f t="shared" si="93"/>
        <v>0</v>
      </c>
      <c r="DJ264" s="61">
        <f t="shared" si="94"/>
        <v>0</v>
      </c>
      <c r="DK264" s="61">
        <f t="shared" si="95"/>
        <v>0</v>
      </c>
      <c r="DL264" s="62">
        <f t="shared" si="96"/>
        <v>0</v>
      </c>
      <c r="DM264" s="62">
        <f t="shared" si="86"/>
        <v>0</v>
      </c>
      <c r="DN264" s="64" t="str">
        <f t="shared" si="97"/>
        <v/>
      </c>
      <c r="DO264" s="252" t="b">
        <f t="shared" si="85"/>
        <v>0</v>
      </c>
      <c r="DP264" s="188"/>
      <c r="DS264" s="62">
        <f>IF('SERVIÇOS EXECUTADOS'!$F264=0,0,(COUNTIF('SERVIÇOS EXECUTADOS'!$I264:$DH264,DS$10)/'SERVIÇOS EXECUTADOS'!$F264*100))</f>
        <v>0</v>
      </c>
      <c r="DT264" s="62">
        <f>IF('SERVIÇOS EXECUTADOS'!$F264=0,0,(COUNTIF('SERVIÇOS EXECUTADOS'!$I264:$DH264,DT$10)/'SERVIÇOS EXECUTADOS'!$F264*100))</f>
        <v>0</v>
      </c>
      <c r="DU264" s="62">
        <f>IF('SERVIÇOS EXECUTADOS'!$F264=0,0,(COUNTIF('SERVIÇOS EXECUTADOS'!$I264:$DH264,DU$10)/'SERVIÇOS EXECUTADOS'!$F264*100))</f>
        <v>0</v>
      </c>
      <c r="DV264" s="62">
        <f>IF('SERVIÇOS EXECUTADOS'!$F264=0,0,(COUNTIF('SERVIÇOS EXECUTADOS'!$I264:$DH264,DV$10)/'SERVIÇOS EXECUTADOS'!$F264*100))</f>
        <v>0</v>
      </c>
      <c r="DW264" s="62">
        <f>IF('SERVIÇOS EXECUTADOS'!$F264=0,0,(COUNTIF('SERVIÇOS EXECUTADOS'!$I264:$DH264,DW$10)/'SERVIÇOS EXECUTADOS'!$F264*100))</f>
        <v>0</v>
      </c>
      <c r="DX264" s="62">
        <f>IF('SERVIÇOS EXECUTADOS'!$F264=0,0,(COUNTIF('SERVIÇOS EXECUTADOS'!$I264:$DH264,DX$10)/'SERVIÇOS EXECUTADOS'!$F264*100))</f>
        <v>0</v>
      </c>
      <c r="DY264" s="62">
        <f>IF('SERVIÇOS EXECUTADOS'!$F264=0,0,(COUNTIF('SERVIÇOS EXECUTADOS'!$I264:$DH264,DY$10)/'SERVIÇOS EXECUTADOS'!$F264*100))</f>
        <v>0</v>
      </c>
      <c r="DZ264" s="62">
        <f>IF('SERVIÇOS EXECUTADOS'!$F264=0,0,(COUNTIF('SERVIÇOS EXECUTADOS'!$I264:$DH264,DZ$10)/'SERVIÇOS EXECUTADOS'!$F264*100))</f>
        <v>0</v>
      </c>
      <c r="EA264" s="62">
        <f>IF('SERVIÇOS EXECUTADOS'!$F264=0,0,(COUNTIF('SERVIÇOS EXECUTADOS'!$I264:$DH264,EA$10)/'SERVIÇOS EXECUTADOS'!$F264*100))</f>
        <v>0</v>
      </c>
      <c r="EB264" s="62">
        <f>IF('SERVIÇOS EXECUTADOS'!$F264=0,0,(COUNTIF('SERVIÇOS EXECUTADOS'!$I264:$DH264,EB$10)/'SERVIÇOS EXECUTADOS'!$F264*100))</f>
        <v>0</v>
      </c>
      <c r="EC264" s="62">
        <f>IF('SERVIÇOS EXECUTADOS'!$F264=0,0,(COUNTIF('SERVIÇOS EXECUTADOS'!$I264:$DH264,EC$10)/'SERVIÇOS EXECUTADOS'!$F264*100))</f>
        <v>0</v>
      </c>
      <c r="ED264" s="62">
        <f>IF('SERVIÇOS EXECUTADOS'!$F264=0,0,(COUNTIF('SERVIÇOS EXECUTADOS'!$I264:$DH264,ED$10)/'SERVIÇOS EXECUTADOS'!$F264*100))</f>
        <v>0</v>
      </c>
      <c r="EE264" s="62">
        <f>IF('SERVIÇOS EXECUTADOS'!$F264=0,0,(COUNTIF('SERVIÇOS EXECUTADOS'!$I264:$DH264,EE$10)/'SERVIÇOS EXECUTADOS'!$F264*100))</f>
        <v>0</v>
      </c>
      <c r="EF264" s="62">
        <f>IF('SERVIÇOS EXECUTADOS'!$F264=0,0,(COUNTIF('SERVIÇOS EXECUTADOS'!$I264:$DH264,EF$10)/'SERVIÇOS EXECUTADOS'!$F264*100))</f>
        <v>0</v>
      </c>
      <c r="EG264" s="62">
        <f>IF('SERVIÇOS EXECUTADOS'!$F264=0,0,(COUNTIF('SERVIÇOS EXECUTADOS'!$I264:$DH264,EG$10)/'SERVIÇOS EXECUTADOS'!$F264*100))</f>
        <v>0</v>
      </c>
      <c r="EH264" s="62">
        <f>IF('SERVIÇOS EXECUTADOS'!$F264=0,0,(COUNTIF('SERVIÇOS EXECUTADOS'!$I264:$DH264,EH$10)/'SERVIÇOS EXECUTADOS'!$F264*100))</f>
        <v>0</v>
      </c>
      <c r="EI264" s="62">
        <f>IF('SERVIÇOS EXECUTADOS'!$F264=0,0,(COUNTIF('SERVIÇOS EXECUTADOS'!$I264:$DH264,EI$10)/'SERVIÇOS EXECUTADOS'!$F264*100))</f>
        <v>0</v>
      </c>
      <c r="EJ264" s="62">
        <f>IF('SERVIÇOS EXECUTADOS'!$F264=0,0,(COUNTIF('SERVIÇOS EXECUTADOS'!$I264:$DH264,EJ$10)/'SERVIÇOS EXECUTADOS'!$F264*100))</f>
        <v>0</v>
      </c>
      <c r="EK264" s="62">
        <f>IF('SERVIÇOS EXECUTADOS'!$F264=0,0,(COUNTIF('SERVIÇOS EXECUTADOS'!$I264:$DH264,EK$10)/'SERVIÇOS EXECUTADOS'!$F264*100))</f>
        <v>0</v>
      </c>
      <c r="EL264" s="62">
        <f>IF('SERVIÇOS EXECUTADOS'!$F264=0,0,(COUNTIF('SERVIÇOS EXECUTADOS'!$I264:$DH264,EL$10)/'SERVIÇOS EXECUTADOS'!$F264*100))</f>
        <v>0</v>
      </c>
      <c r="EM264" s="62">
        <f>IF('SERVIÇOS EXECUTADOS'!$F264=0,0,(COUNTIF('SERVIÇOS EXECUTADOS'!$I264:$DH264,EM$10)/'SERVIÇOS EXECUTADOS'!$F264*100))</f>
        <v>0</v>
      </c>
      <c r="EN264" s="62">
        <f>IF('SERVIÇOS EXECUTADOS'!$F264=0,0,(COUNTIF('SERVIÇOS EXECUTADOS'!$I264:$DH264,EN$10)/'SERVIÇOS EXECUTADOS'!$F264*100))</f>
        <v>0</v>
      </c>
      <c r="EO264" s="62">
        <f>IF('SERVIÇOS EXECUTADOS'!$F264=0,0,(COUNTIF('SERVIÇOS EXECUTADOS'!$I264:$DH264,EO$10)/'SERVIÇOS EXECUTADOS'!$F264*100))</f>
        <v>0</v>
      </c>
      <c r="EP264" s="62">
        <f>IF('SERVIÇOS EXECUTADOS'!$F264=0,0,(COUNTIF('SERVIÇOS EXECUTADOS'!$I264:$DH264,EP$10)/'SERVIÇOS EXECUTADOS'!$F264*100))</f>
        <v>0</v>
      </c>
      <c r="EQ264" s="62">
        <f>IF('SERVIÇOS EXECUTADOS'!$F264=0,0,(COUNTIF('SERVIÇOS EXECUTADOS'!$I264:$DH264,EQ$10)/'SERVIÇOS EXECUTADOS'!$F264*100))</f>
        <v>0</v>
      </c>
      <c r="ER264" s="62">
        <f>IF('SERVIÇOS EXECUTADOS'!$F264=0,0,(COUNTIF('SERVIÇOS EXECUTADOS'!$I264:$DH264,ER$10)/'SERVIÇOS EXECUTADOS'!$F264*100))</f>
        <v>0</v>
      </c>
      <c r="ES264" s="62">
        <f>IF('SERVIÇOS EXECUTADOS'!$F264=0,0,(COUNTIF('SERVIÇOS EXECUTADOS'!$I264:$DH264,ES$10)/'SERVIÇOS EXECUTADOS'!$F264*100))</f>
        <v>0</v>
      </c>
      <c r="ET264" s="62">
        <f>IF('SERVIÇOS EXECUTADOS'!$F264=0,0,(COUNTIF('SERVIÇOS EXECUTADOS'!$I264:$DH264,ET$10)/'SERVIÇOS EXECUTADOS'!$F264*100))</f>
        <v>0</v>
      </c>
      <c r="EU264" s="62">
        <f>IF('SERVIÇOS EXECUTADOS'!$F264=0,0,(COUNTIF('SERVIÇOS EXECUTADOS'!$I264:$DH264,EU$10)/'SERVIÇOS EXECUTADOS'!$F264*100))</f>
        <v>0</v>
      </c>
      <c r="EV264" s="62">
        <f>IF('SERVIÇOS EXECUTADOS'!$F264=0,0,(COUNTIF('SERVIÇOS EXECUTADOS'!$I264:$DH264,EV$10)/'SERVIÇOS EXECUTADOS'!$F264*100))</f>
        <v>0</v>
      </c>
      <c r="EW264" s="62">
        <f>IF('SERVIÇOS EXECUTADOS'!$F264=0,0,(COUNTIF('SERVIÇOS EXECUTADOS'!$I264:$DH264,EW$10)/'SERVIÇOS EXECUTADOS'!$F264*100))</f>
        <v>0</v>
      </c>
    </row>
    <row r="265" spans="1:153" ht="12" customHeight="1" outlineLevel="2">
      <c r="A265" s="1"/>
      <c r="B265" s="197"/>
      <c r="C265" s="196"/>
      <c r="D265" s="486"/>
      <c r="E265" s="192">
        <f t="shared" si="84"/>
        <v>0</v>
      </c>
      <c r="F265" s="489"/>
      <c r="G265" s="271" t="s">
        <v>122</v>
      </c>
      <c r="H265" s="131">
        <f t="shared" si="87"/>
        <v>0</v>
      </c>
      <c r="I265" s="68"/>
      <c r="J265" s="68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  <c r="AX265" s="63"/>
      <c r="AY265" s="63"/>
      <c r="AZ265" s="63"/>
      <c r="BA265" s="63"/>
      <c r="BB265" s="63"/>
      <c r="BC265" s="63"/>
      <c r="BD265" s="63"/>
      <c r="BE265" s="63"/>
      <c r="BF265" s="63"/>
      <c r="BG265" s="63"/>
      <c r="BH265" s="63"/>
      <c r="BI265" s="63"/>
      <c r="BJ265" s="63"/>
      <c r="BK265" s="63"/>
      <c r="BL265" s="63"/>
      <c r="BM265" s="63"/>
      <c r="BN265" s="63"/>
      <c r="BO265" s="63"/>
      <c r="BP265" s="63"/>
      <c r="BQ265" s="63"/>
      <c r="BR265" s="63"/>
      <c r="BS265" s="63"/>
      <c r="BT265" s="63"/>
      <c r="BU265" s="63"/>
      <c r="BV265" s="63"/>
      <c r="BW265" s="63"/>
      <c r="BX265" s="63"/>
      <c r="BY265" s="63"/>
      <c r="BZ265" s="63"/>
      <c r="CA265" s="63"/>
      <c r="CB265" s="63"/>
      <c r="CC265" s="63"/>
      <c r="CD265" s="63"/>
      <c r="CE265" s="63"/>
      <c r="CF265" s="63"/>
      <c r="CG265" s="63"/>
      <c r="CH265" s="63"/>
      <c r="CI265" s="63"/>
      <c r="CJ265" s="63"/>
      <c r="CK265" s="63"/>
      <c r="CL265" s="63"/>
      <c r="CM265" s="63"/>
      <c r="CN265" s="63"/>
      <c r="CO265" s="63"/>
      <c r="CP265" s="63"/>
      <c r="CQ265" s="63"/>
      <c r="CR265" s="63"/>
      <c r="CS265" s="63"/>
      <c r="CT265" s="63"/>
      <c r="CU265" s="63"/>
      <c r="CV265" s="63"/>
      <c r="CW265" s="63"/>
      <c r="CX265" s="63"/>
      <c r="CY265" s="63"/>
      <c r="CZ265" s="63"/>
      <c r="DA265" s="63"/>
      <c r="DB265" s="63"/>
      <c r="DC265" s="63"/>
      <c r="DD265" s="63"/>
      <c r="DE265" s="63"/>
      <c r="DF265" s="63"/>
      <c r="DG265" s="63"/>
      <c r="DH265" s="63"/>
      <c r="DI265" s="60">
        <f t="shared" si="93"/>
        <v>0</v>
      </c>
      <c r="DJ265" s="61">
        <f t="shared" si="94"/>
        <v>0</v>
      </c>
      <c r="DK265" s="61">
        <f t="shared" si="95"/>
        <v>0</v>
      </c>
      <c r="DL265" s="62">
        <f t="shared" si="96"/>
        <v>0</v>
      </c>
      <c r="DM265" s="62">
        <f t="shared" si="86"/>
        <v>0</v>
      </c>
      <c r="DN265" s="64" t="str">
        <f t="shared" si="97"/>
        <v/>
      </c>
      <c r="DO265" s="252" t="b">
        <f t="shared" si="85"/>
        <v>0</v>
      </c>
      <c r="DP265" s="188"/>
      <c r="DS265" s="62">
        <f>IF('SERVIÇOS EXECUTADOS'!$F265=0,0,(COUNTIF('SERVIÇOS EXECUTADOS'!$I265:$DH265,DS$10)/'SERVIÇOS EXECUTADOS'!$F265*100))</f>
        <v>0</v>
      </c>
      <c r="DT265" s="62">
        <f>IF('SERVIÇOS EXECUTADOS'!$F265=0,0,(COUNTIF('SERVIÇOS EXECUTADOS'!$I265:$DH265,DT$10)/'SERVIÇOS EXECUTADOS'!$F265*100))</f>
        <v>0</v>
      </c>
      <c r="DU265" s="62">
        <f>IF('SERVIÇOS EXECUTADOS'!$F265=0,0,(COUNTIF('SERVIÇOS EXECUTADOS'!$I265:$DH265,DU$10)/'SERVIÇOS EXECUTADOS'!$F265*100))</f>
        <v>0</v>
      </c>
      <c r="DV265" s="62">
        <f>IF('SERVIÇOS EXECUTADOS'!$F265=0,0,(COUNTIF('SERVIÇOS EXECUTADOS'!$I265:$DH265,DV$10)/'SERVIÇOS EXECUTADOS'!$F265*100))</f>
        <v>0</v>
      </c>
      <c r="DW265" s="62">
        <f>IF('SERVIÇOS EXECUTADOS'!$F265=0,0,(COUNTIF('SERVIÇOS EXECUTADOS'!$I265:$DH265,DW$10)/'SERVIÇOS EXECUTADOS'!$F265*100))</f>
        <v>0</v>
      </c>
      <c r="DX265" s="62">
        <f>IF('SERVIÇOS EXECUTADOS'!$F265=0,0,(COUNTIF('SERVIÇOS EXECUTADOS'!$I265:$DH265,DX$10)/'SERVIÇOS EXECUTADOS'!$F265*100))</f>
        <v>0</v>
      </c>
      <c r="DY265" s="62">
        <f>IF('SERVIÇOS EXECUTADOS'!$F265=0,0,(COUNTIF('SERVIÇOS EXECUTADOS'!$I265:$DH265,DY$10)/'SERVIÇOS EXECUTADOS'!$F265*100))</f>
        <v>0</v>
      </c>
      <c r="DZ265" s="62">
        <f>IF('SERVIÇOS EXECUTADOS'!$F265=0,0,(COUNTIF('SERVIÇOS EXECUTADOS'!$I265:$DH265,DZ$10)/'SERVIÇOS EXECUTADOS'!$F265*100))</f>
        <v>0</v>
      </c>
      <c r="EA265" s="62">
        <f>IF('SERVIÇOS EXECUTADOS'!$F265=0,0,(COUNTIF('SERVIÇOS EXECUTADOS'!$I265:$DH265,EA$10)/'SERVIÇOS EXECUTADOS'!$F265*100))</f>
        <v>0</v>
      </c>
      <c r="EB265" s="62">
        <f>IF('SERVIÇOS EXECUTADOS'!$F265=0,0,(COUNTIF('SERVIÇOS EXECUTADOS'!$I265:$DH265,EB$10)/'SERVIÇOS EXECUTADOS'!$F265*100))</f>
        <v>0</v>
      </c>
      <c r="EC265" s="62">
        <f>IF('SERVIÇOS EXECUTADOS'!$F265=0,0,(COUNTIF('SERVIÇOS EXECUTADOS'!$I265:$DH265,EC$10)/'SERVIÇOS EXECUTADOS'!$F265*100))</f>
        <v>0</v>
      </c>
      <c r="ED265" s="62">
        <f>IF('SERVIÇOS EXECUTADOS'!$F265=0,0,(COUNTIF('SERVIÇOS EXECUTADOS'!$I265:$DH265,ED$10)/'SERVIÇOS EXECUTADOS'!$F265*100))</f>
        <v>0</v>
      </c>
      <c r="EE265" s="62">
        <f>IF('SERVIÇOS EXECUTADOS'!$F265=0,0,(COUNTIF('SERVIÇOS EXECUTADOS'!$I265:$DH265,EE$10)/'SERVIÇOS EXECUTADOS'!$F265*100))</f>
        <v>0</v>
      </c>
      <c r="EF265" s="62">
        <f>IF('SERVIÇOS EXECUTADOS'!$F265=0,0,(COUNTIF('SERVIÇOS EXECUTADOS'!$I265:$DH265,EF$10)/'SERVIÇOS EXECUTADOS'!$F265*100))</f>
        <v>0</v>
      </c>
      <c r="EG265" s="62">
        <f>IF('SERVIÇOS EXECUTADOS'!$F265=0,0,(COUNTIF('SERVIÇOS EXECUTADOS'!$I265:$DH265,EG$10)/'SERVIÇOS EXECUTADOS'!$F265*100))</f>
        <v>0</v>
      </c>
      <c r="EH265" s="62">
        <f>IF('SERVIÇOS EXECUTADOS'!$F265=0,0,(COUNTIF('SERVIÇOS EXECUTADOS'!$I265:$DH265,EH$10)/'SERVIÇOS EXECUTADOS'!$F265*100))</f>
        <v>0</v>
      </c>
      <c r="EI265" s="62">
        <f>IF('SERVIÇOS EXECUTADOS'!$F265=0,0,(COUNTIF('SERVIÇOS EXECUTADOS'!$I265:$DH265,EI$10)/'SERVIÇOS EXECUTADOS'!$F265*100))</f>
        <v>0</v>
      </c>
      <c r="EJ265" s="62">
        <f>IF('SERVIÇOS EXECUTADOS'!$F265=0,0,(COUNTIF('SERVIÇOS EXECUTADOS'!$I265:$DH265,EJ$10)/'SERVIÇOS EXECUTADOS'!$F265*100))</f>
        <v>0</v>
      </c>
      <c r="EK265" s="62">
        <f>IF('SERVIÇOS EXECUTADOS'!$F265=0,0,(COUNTIF('SERVIÇOS EXECUTADOS'!$I265:$DH265,EK$10)/'SERVIÇOS EXECUTADOS'!$F265*100))</f>
        <v>0</v>
      </c>
      <c r="EL265" s="62">
        <f>IF('SERVIÇOS EXECUTADOS'!$F265=0,0,(COUNTIF('SERVIÇOS EXECUTADOS'!$I265:$DH265,EL$10)/'SERVIÇOS EXECUTADOS'!$F265*100))</f>
        <v>0</v>
      </c>
      <c r="EM265" s="62">
        <f>IF('SERVIÇOS EXECUTADOS'!$F265=0,0,(COUNTIF('SERVIÇOS EXECUTADOS'!$I265:$DH265,EM$10)/'SERVIÇOS EXECUTADOS'!$F265*100))</f>
        <v>0</v>
      </c>
      <c r="EN265" s="62">
        <f>IF('SERVIÇOS EXECUTADOS'!$F265=0,0,(COUNTIF('SERVIÇOS EXECUTADOS'!$I265:$DH265,EN$10)/'SERVIÇOS EXECUTADOS'!$F265*100))</f>
        <v>0</v>
      </c>
      <c r="EO265" s="62">
        <f>IF('SERVIÇOS EXECUTADOS'!$F265=0,0,(COUNTIF('SERVIÇOS EXECUTADOS'!$I265:$DH265,EO$10)/'SERVIÇOS EXECUTADOS'!$F265*100))</f>
        <v>0</v>
      </c>
      <c r="EP265" s="62">
        <f>IF('SERVIÇOS EXECUTADOS'!$F265=0,0,(COUNTIF('SERVIÇOS EXECUTADOS'!$I265:$DH265,EP$10)/'SERVIÇOS EXECUTADOS'!$F265*100))</f>
        <v>0</v>
      </c>
      <c r="EQ265" s="62">
        <f>IF('SERVIÇOS EXECUTADOS'!$F265=0,0,(COUNTIF('SERVIÇOS EXECUTADOS'!$I265:$DH265,EQ$10)/'SERVIÇOS EXECUTADOS'!$F265*100))</f>
        <v>0</v>
      </c>
      <c r="ER265" s="62">
        <f>IF('SERVIÇOS EXECUTADOS'!$F265=0,0,(COUNTIF('SERVIÇOS EXECUTADOS'!$I265:$DH265,ER$10)/'SERVIÇOS EXECUTADOS'!$F265*100))</f>
        <v>0</v>
      </c>
      <c r="ES265" s="62">
        <f>IF('SERVIÇOS EXECUTADOS'!$F265=0,0,(COUNTIF('SERVIÇOS EXECUTADOS'!$I265:$DH265,ES$10)/'SERVIÇOS EXECUTADOS'!$F265*100))</f>
        <v>0</v>
      </c>
      <c r="ET265" s="62">
        <f>IF('SERVIÇOS EXECUTADOS'!$F265=0,0,(COUNTIF('SERVIÇOS EXECUTADOS'!$I265:$DH265,ET$10)/'SERVIÇOS EXECUTADOS'!$F265*100))</f>
        <v>0</v>
      </c>
      <c r="EU265" s="62">
        <f>IF('SERVIÇOS EXECUTADOS'!$F265=0,0,(COUNTIF('SERVIÇOS EXECUTADOS'!$I265:$DH265,EU$10)/'SERVIÇOS EXECUTADOS'!$F265*100))</f>
        <v>0</v>
      </c>
      <c r="EV265" s="62">
        <f>IF('SERVIÇOS EXECUTADOS'!$F265=0,0,(COUNTIF('SERVIÇOS EXECUTADOS'!$I265:$DH265,EV$10)/'SERVIÇOS EXECUTADOS'!$F265*100))</f>
        <v>0</v>
      </c>
      <c r="EW265" s="62">
        <f>IF('SERVIÇOS EXECUTADOS'!$F265=0,0,(COUNTIF('SERVIÇOS EXECUTADOS'!$I265:$DH265,EW$10)/'SERVIÇOS EXECUTADOS'!$F265*100))</f>
        <v>0</v>
      </c>
    </row>
    <row r="266" spans="1:153" ht="12" customHeight="1" outlineLevel="2">
      <c r="A266" s="1"/>
      <c r="B266" s="197"/>
      <c r="C266" s="196"/>
      <c r="D266" s="486"/>
      <c r="E266" s="192">
        <f t="shared" si="84"/>
        <v>0</v>
      </c>
      <c r="F266" s="489"/>
      <c r="G266" s="271" t="s">
        <v>122</v>
      </c>
      <c r="H266" s="131">
        <f t="shared" si="87"/>
        <v>0</v>
      </c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  <c r="AW266" s="63"/>
      <c r="AX266" s="63"/>
      <c r="AY266" s="63"/>
      <c r="AZ266" s="63"/>
      <c r="BA266" s="63"/>
      <c r="BB266" s="63"/>
      <c r="BC266" s="63"/>
      <c r="BD266" s="63"/>
      <c r="BE266" s="63"/>
      <c r="BF266" s="63"/>
      <c r="BG266" s="63"/>
      <c r="BH266" s="63"/>
      <c r="BI266" s="63"/>
      <c r="BJ266" s="63"/>
      <c r="BK266" s="63"/>
      <c r="BL266" s="63"/>
      <c r="BM266" s="63"/>
      <c r="BN266" s="63"/>
      <c r="BO266" s="63"/>
      <c r="BP266" s="63"/>
      <c r="BQ266" s="63"/>
      <c r="BR266" s="63"/>
      <c r="BS266" s="63"/>
      <c r="BT266" s="63"/>
      <c r="BU266" s="63"/>
      <c r="BV266" s="63"/>
      <c r="BW266" s="63"/>
      <c r="BX266" s="63"/>
      <c r="BY266" s="63"/>
      <c r="BZ266" s="63"/>
      <c r="CA266" s="63"/>
      <c r="CB266" s="63"/>
      <c r="CC266" s="63"/>
      <c r="CD266" s="63"/>
      <c r="CE266" s="63"/>
      <c r="CF266" s="63"/>
      <c r="CG266" s="63"/>
      <c r="CH266" s="63"/>
      <c r="CI266" s="63"/>
      <c r="CJ266" s="63"/>
      <c r="CK266" s="63"/>
      <c r="CL266" s="63"/>
      <c r="CM266" s="63"/>
      <c r="CN266" s="63"/>
      <c r="CO266" s="63"/>
      <c r="CP266" s="63"/>
      <c r="CQ266" s="63"/>
      <c r="CR266" s="63"/>
      <c r="CS266" s="63"/>
      <c r="CT266" s="63"/>
      <c r="CU266" s="63"/>
      <c r="CV266" s="63"/>
      <c r="CW266" s="63"/>
      <c r="CX266" s="63"/>
      <c r="CY266" s="63"/>
      <c r="CZ266" s="63"/>
      <c r="DA266" s="63"/>
      <c r="DB266" s="63"/>
      <c r="DC266" s="63"/>
      <c r="DD266" s="63"/>
      <c r="DE266" s="63"/>
      <c r="DF266" s="63"/>
      <c r="DG266" s="63"/>
      <c r="DH266" s="63"/>
      <c r="DI266" s="60">
        <f t="shared" si="93"/>
        <v>0</v>
      </c>
      <c r="DJ266" s="61">
        <f t="shared" si="94"/>
        <v>0</v>
      </c>
      <c r="DK266" s="61">
        <f t="shared" si="95"/>
        <v>0</v>
      </c>
      <c r="DL266" s="62">
        <f t="shared" si="96"/>
        <v>0</v>
      </c>
      <c r="DM266" s="62">
        <f t="shared" si="86"/>
        <v>0</v>
      </c>
      <c r="DN266" s="64" t="str">
        <f t="shared" si="97"/>
        <v/>
      </c>
      <c r="DO266" s="252" t="b">
        <f t="shared" si="85"/>
        <v>0</v>
      </c>
      <c r="DP266" s="188"/>
      <c r="DS266" s="62">
        <f>IF('SERVIÇOS EXECUTADOS'!$F266=0,0,(COUNTIF('SERVIÇOS EXECUTADOS'!$I266:$DH266,DS$10)/'SERVIÇOS EXECUTADOS'!$F266*100))</f>
        <v>0</v>
      </c>
      <c r="DT266" s="62">
        <f>IF('SERVIÇOS EXECUTADOS'!$F266=0,0,(COUNTIF('SERVIÇOS EXECUTADOS'!$I266:$DH266,DT$10)/'SERVIÇOS EXECUTADOS'!$F266*100))</f>
        <v>0</v>
      </c>
      <c r="DU266" s="62">
        <f>IF('SERVIÇOS EXECUTADOS'!$F266=0,0,(COUNTIF('SERVIÇOS EXECUTADOS'!$I266:$DH266,DU$10)/'SERVIÇOS EXECUTADOS'!$F266*100))</f>
        <v>0</v>
      </c>
      <c r="DV266" s="62">
        <f>IF('SERVIÇOS EXECUTADOS'!$F266=0,0,(COUNTIF('SERVIÇOS EXECUTADOS'!$I266:$DH266,DV$10)/'SERVIÇOS EXECUTADOS'!$F266*100))</f>
        <v>0</v>
      </c>
      <c r="DW266" s="62">
        <f>IF('SERVIÇOS EXECUTADOS'!$F266=0,0,(COUNTIF('SERVIÇOS EXECUTADOS'!$I266:$DH266,DW$10)/'SERVIÇOS EXECUTADOS'!$F266*100))</f>
        <v>0</v>
      </c>
      <c r="DX266" s="62">
        <f>IF('SERVIÇOS EXECUTADOS'!$F266=0,0,(COUNTIF('SERVIÇOS EXECUTADOS'!$I266:$DH266,DX$10)/'SERVIÇOS EXECUTADOS'!$F266*100))</f>
        <v>0</v>
      </c>
      <c r="DY266" s="62">
        <f>IF('SERVIÇOS EXECUTADOS'!$F266=0,0,(COUNTIF('SERVIÇOS EXECUTADOS'!$I266:$DH266,DY$10)/'SERVIÇOS EXECUTADOS'!$F266*100))</f>
        <v>0</v>
      </c>
      <c r="DZ266" s="62">
        <f>IF('SERVIÇOS EXECUTADOS'!$F266=0,0,(COUNTIF('SERVIÇOS EXECUTADOS'!$I266:$DH266,DZ$10)/'SERVIÇOS EXECUTADOS'!$F266*100))</f>
        <v>0</v>
      </c>
      <c r="EA266" s="62">
        <f>IF('SERVIÇOS EXECUTADOS'!$F266=0,0,(COUNTIF('SERVIÇOS EXECUTADOS'!$I266:$DH266,EA$10)/'SERVIÇOS EXECUTADOS'!$F266*100))</f>
        <v>0</v>
      </c>
      <c r="EB266" s="62">
        <f>IF('SERVIÇOS EXECUTADOS'!$F266=0,0,(COUNTIF('SERVIÇOS EXECUTADOS'!$I266:$DH266,EB$10)/'SERVIÇOS EXECUTADOS'!$F266*100))</f>
        <v>0</v>
      </c>
      <c r="EC266" s="62">
        <f>IF('SERVIÇOS EXECUTADOS'!$F266=0,0,(COUNTIF('SERVIÇOS EXECUTADOS'!$I266:$DH266,EC$10)/'SERVIÇOS EXECUTADOS'!$F266*100))</f>
        <v>0</v>
      </c>
      <c r="ED266" s="62">
        <f>IF('SERVIÇOS EXECUTADOS'!$F266=0,0,(COUNTIF('SERVIÇOS EXECUTADOS'!$I266:$DH266,ED$10)/'SERVIÇOS EXECUTADOS'!$F266*100))</f>
        <v>0</v>
      </c>
      <c r="EE266" s="62">
        <f>IF('SERVIÇOS EXECUTADOS'!$F266=0,0,(COUNTIF('SERVIÇOS EXECUTADOS'!$I266:$DH266,EE$10)/'SERVIÇOS EXECUTADOS'!$F266*100))</f>
        <v>0</v>
      </c>
      <c r="EF266" s="62">
        <f>IF('SERVIÇOS EXECUTADOS'!$F266=0,0,(COUNTIF('SERVIÇOS EXECUTADOS'!$I266:$DH266,EF$10)/'SERVIÇOS EXECUTADOS'!$F266*100))</f>
        <v>0</v>
      </c>
      <c r="EG266" s="62">
        <f>IF('SERVIÇOS EXECUTADOS'!$F266=0,0,(COUNTIF('SERVIÇOS EXECUTADOS'!$I266:$DH266,EG$10)/'SERVIÇOS EXECUTADOS'!$F266*100))</f>
        <v>0</v>
      </c>
      <c r="EH266" s="62">
        <f>IF('SERVIÇOS EXECUTADOS'!$F266=0,0,(COUNTIF('SERVIÇOS EXECUTADOS'!$I266:$DH266,EH$10)/'SERVIÇOS EXECUTADOS'!$F266*100))</f>
        <v>0</v>
      </c>
      <c r="EI266" s="62">
        <f>IF('SERVIÇOS EXECUTADOS'!$F266=0,0,(COUNTIF('SERVIÇOS EXECUTADOS'!$I266:$DH266,EI$10)/'SERVIÇOS EXECUTADOS'!$F266*100))</f>
        <v>0</v>
      </c>
      <c r="EJ266" s="62">
        <f>IF('SERVIÇOS EXECUTADOS'!$F266=0,0,(COUNTIF('SERVIÇOS EXECUTADOS'!$I266:$DH266,EJ$10)/'SERVIÇOS EXECUTADOS'!$F266*100))</f>
        <v>0</v>
      </c>
      <c r="EK266" s="62">
        <f>IF('SERVIÇOS EXECUTADOS'!$F266=0,0,(COUNTIF('SERVIÇOS EXECUTADOS'!$I266:$DH266,EK$10)/'SERVIÇOS EXECUTADOS'!$F266*100))</f>
        <v>0</v>
      </c>
      <c r="EL266" s="62">
        <f>IF('SERVIÇOS EXECUTADOS'!$F266=0,0,(COUNTIF('SERVIÇOS EXECUTADOS'!$I266:$DH266,EL$10)/'SERVIÇOS EXECUTADOS'!$F266*100))</f>
        <v>0</v>
      </c>
      <c r="EM266" s="62">
        <f>IF('SERVIÇOS EXECUTADOS'!$F266=0,0,(COUNTIF('SERVIÇOS EXECUTADOS'!$I266:$DH266,EM$10)/'SERVIÇOS EXECUTADOS'!$F266*100))</f>
        <v>0</v>
      </c>
      <c r="EN266" s="62">
        <f>IF('SERVIÇOS EXECUTADOS'!$F266=0,0,(COUNTIF('SERVIÇOS EXECUTADOS'!$I266:$DH266,EN$10)/'SERVIÇOS EXECUTADOS'!$F266*100))</f>
        <v>0</v>
      </c>
      <c r="EO266" s="62">
        <f>IF('SERVIÇOS EXECUTADOS'!$F266=0,0,(COUNTIF('SERVIÇOS EXECUTADOS'!$I266:$DH266,EO$10)/'SERVIÇOS EXECUTADOS'!$F266*100))</f>
        <v>0</v>
      </c>
      <c r="EP266" s="62">
        <f>IF('SERVIÇOS EXECUTADOS'!$F266=0,0,(COUNTIF('SERVIÇOS EXECUTADOS'!$I266:$DH266,EP$10)/'SERVIÇOS EXECUTADOS'!$F266*100))</f>
        <v>0</v>
      </c>
      <c r="EQ266" s="62">
        <f>IF('SERVIÇOS EXECUTADOS'!$F266=0,0,(COUNTIF('SERVIÇOS EXECUTADOS'!$I266:$DH266,EQ$10)/'SERVIÇOS EXECUTADOS'!$F266*100))</f>
        <v>0</v>
      </c>
      <c r="ER266" s="62">
        <f>IF('SERVIÇOS EXECUTADOS'!$F266=0,0,(COUNTIF('SERVIÇOS EXECUTADOS'!$I266:$DH266,ER$10)/'SERVIÇOS EXECUTADOS'!$F266*100))</f>
        <v>0</v>
      </c>
      <c r="ES266" s="62">
        <f>IF('SERVIÇOS EXECUTADOS'!$F266=0,0,(COUNTIF('SERVIÇOS EXECUTADOS'!$I266:$DH266,ES$10)/'SERVIÇOS EXECUTADOS'!$F266*100))</f>
        <v>0</v>
      </c>
      <c r="ET266" s="62">
        <f>IF('SERVIÇOS EXECUTADOS'!$F266=0,0,(COUNTIF('SERVIÇOS EXECUTADOS'!$I266:$DH266,ET$10)/'SERVIÇOS EXECUTADOS'!$F266*100))</f>
        <v>0</v>
      </c>
      <c r="EU266" s="62">
        <f>IF('SERVIÇOS EXECUTADOS'!$F266=0,0,(COUNTIF('SERVIÇOS EXECUTADOS'!$I266:$DH266,EU$10)/'SERVIÇOS EXECUTADOS'!$F266*100))</f>
        <v>0</v>
      </c>
      <c r="EV266" s="62">
        <f>IF('SERVIÇOS EXECUTADOS'!$F266=0,0,(COUNTIF('SERVIÇOS EXECUTADOS'!$I266:$DH266,EV$10)/'SERVIÇOS EXECUTADOS'!$F266*100))</f>
        <v>0</v>
      </c>
      <c r="EW266" s="62">
        <f>IF('SERVIÇOS EXECUTADOS'!$F266=0,0,(COUNTIF('SERVIÇOS EXECUTADOS'!$I266:$DH266,EW$10)/'SERVIÇOS EXECUTADOS'!$F266*100))</f>
        <v>0</v>
      </c>
    </row>
    <row r="267" spans="1:153" ht="12" customHeight="1" outlineLevel="2">
      <c r="A267" s="1"/>
      <c r="B267" s="197"/>
      <c r="C267" s="196"/>
      <c r="D267" s="486"/>
      <c r="E267" s="192">
        <f t="shared" si="84"/>
        <v>0</v>
      </c>
      <c r="F267" s="489"/>
      <c r="G267" s="271" t="s">
        <v>122</v>
      </c>
      <c r="H267" s="131">
        <f t="shared" si="87"/>
        <v>0</v>
      </c>
      <c r="I267" s="68"/>
      <c r="J267" s="68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3"/>
      <c r="BH267" s="63"/>
      <c r="BI267" s="63"/>
      <c r="BJ267" s="63"/>
      <c r="BK267" s="63"/>
      <c r="BL267" s="63"/>
      <c r="BM267" s="63"/>
      <c r="BN267" s="63"/>
      <c r="BO267" s="63"/>
      <c r="BP267" s="63"/>
      <c r="BQ267" s="63"/>
      <c r="BR267" s="63"/>
      <c r="BS267" s="63"/>
      <c r="BT267" s="63"/>
      <c r="BU267" s="63"/>
      <c r="BV267" s="63"/>
      <c r="BW267" s="63"/>
      <c r="BX267" s="63"/>
      <c r="BY267" s="63"/>
      <c r="BZ267" s="63"/>
      <c r="CA267" s="63"/>
      <c r="CB267" s="63"/>
      <c r="CC267" s="63"/>
      <c r="CD267" s="63"/>
      <c r="CE267" s="63"/>
      <c r="CF267" s="63"/>
      <c r="CG267" s="63"/>
      <c r="CH267" s="63"/>
      <c r="CI267" s="63"/>
      <c r="CJ267" s="63"/>
      <c r="CK267" s="63"/>
      <c r="CL267" s="63"/>
      <c r="CM267" s="63"/>
      <c r="CN267" s="63"/>
      <c r="CO267" s="63"/>
      <c r="CP267" s="63"/>
      <c r="CQ267" s="63"/>
      <c r="CR267" s="63"/>
      <c r="CS267" s="63"/>
      <c r="CT267" s="63"/>
      <c r="CU267" s="63"/>
      <c r="CV267" s="63"/>
      <c r="CW267" s="63"/>
      <c r="CX267" s="63"/>
      <c r="CY267" s="63"/>
      <c r="CZ267" s="63"/>
      <c r="DA267" s="63"/>
      <c r="DB267" s="63"/>
      <c r="DC267" s="63"/>
      <c r="DD267" s="63"/>
      <c r="DE267" s="63"/>
      <c r="DF267" s="63"/>
      <c r="DG267" s="63"/>
      <c r="DH267" s="63"/>
      <c r="DI267" s="60">
        <f t="shared" si="93"/>
        <v>0</v>
      </c>
      <c r="DJ267" s="61">
        <f t="shared" si="94"/>
        <v>0</v>
      </c>
      <c r="DK267" s="61">
        <f t="shared" si="95"/>
        <v>0</v>
      </c>
      <c r="DL267" s="62">
        <f t="shared" si="96"/>
        <v>0</v>
      </c>
      <c r="DM267" s="62">
        <f t="shared" si="86"/>
        <v>0</v>
      </c>
      <c r="DN267" s="64" t="str">
        <f t="shared" si="97"/>
        <v/>
      </c>
      <c r="DO267" s="252" t="b">
        <f t="shared" si="85"/>
        <v>0</v>
      </c>
      <c r="DP267" s="188"/>
      <c r="DS267" s="62">
        <f>IF('SERVIÇOS EXECUTADOS'!$F267=0,0,(COUNTIF('SERVIÇOS EXECUTADOS'!$I267:$DH267,DS$10)/'SERVIÇOS EXECUTADOS'!$F267*100))</f>
        <v>0</v>
      </c>
      <c r="DT267" s="62">
        <f>IF('SERVIÇOS EXECUTADOS'!$F267=0,0,(COUNTIF('SERVIÇOS EXECUTADOS'!$I267:$DH267,DT$10)/'SERVIÇOS EXECUTADOS'!$F267*100))</f>
        <v>0</v>
      </c>
      <c r="DU267" s="62">
        <f>IF('SERVIÇOS EXECUTADOS'!$F267=0,0,(COUNTIF('SERVIÇOS EXECUTADOS'!$I267:$DH267,DU$10)/'SERVIÇOS EXECUTADOS'!$F267*100))</f>
        <v>0</v>
      </c>
      <c r="DV267" s="62">
        <f>IF('SERVIÇOS EXECUTADOS'!$F267=0,0,(COUNTIF('SERVIÇOS EXECUTADOS'!$I267:$DH267,DV$10)/'SERVIÇOS EXECUTADOS'!$F267*100))</f>
        <v>0</v>
      </c>
      <c r="DW267" s="62">
        <f>IF('SERVIÇOS EXECUTADOS'!$F267=0,0,(COUNTIF('SERVIÇOS EXECUTADOS'!$I267:$DH267,DW$10)/'SERVIÇOS EXECUTADOS'!$F267*100))</f>
        <v>0</v>
      </c>
      <c r="DX267" s="62">
        <f>IF('SERVIÇOS EXECUTADOS'!$F267=0,0,(COUNTIF('SERVIÇOS EXECUTADOS'!$I267:$DH267,DX$10)/'SERVIÇOS EXECUTADOS'!$F267*100))</f>
        <v>0</v>
      </c>
      <c r="DY267" s="62">
        <f>IF('SERVIÇOS EXECUTADOS'!$F267=0,0,(COUNTIF('SERVIÇOS EXECUTADOS'!$I267:$DH267,DY$10)/'SERVIÇOS EXECUTADOS'!$F267*100))</f>
        <v>0</v>
      </c>
      <c r="DZ267" s="62">
        <f>IF('SERVIÇOS EXECUTADOS'!$F267=0,0,(COUNTIF('SERVIÇOS EXECUTADOS'!$I267:$DH267,DZ$10)/'SERVIÇOS EXECUTADOS'!$F267*100))</f>
        <v>0</v>
      </c>
      <c r="EA267" s="62">
        <f>IF('SERVIÇOS EXECUTADOS'!$F267=0,0,(COUNTIF('SERVIÇOS EXECUTADOS'!$I267:$DH267,EA$10)/'SERVIÇOS EXECUTADOS'!$F267*100))</f>
        <v>0</v>
      </c>
      <c r="EB267" s="62">
        <f>IF('SERVIÇOS EXECUTADOS'!$F267=0,0,(COUNTIF('SERVIÇOS EXECUTADOS'!$I267:$DH267,EB$10)/'SERVIÇOS EXECUTADOS'!$F267*100))</f>
        <v>0</v>
      </c>
      <c r="EC267" s="62">
        <f>IF('SERVIÇOS EXECUTADOS'!$F267=0,0,(COUNTIF('SERVIÇOS EXECUTADOS'!$I267:$DH267,EC$10)/'SERVIÇOS EXECUTADOS'!$F267*100))</f>
        <v>0</v>
      </c>
      <c r="ED267" s="62">
        <f>IF('SERVIÇOS EXECUTADOS'!$F267=0,0,(COUNTIF('SERVIÇOS EXECUTADOS'!$I267:$DH267,ED$10)/'SERVIÇOS EXECUTADOS'!$F267*100))</f>
        <v>0</v>
      </c>
      <c r="EE267" s="62">
        <f>IF('SERVIÇOS EXECUTADOS'!$F267=0,0,(COUNTIF('SERVIÇOS EXECUTADOS'!$I267:$DH267,EE$10)/'SERVIÇOS EXECUTADOS'!$F267*100))</f>
        <v>0</v>
      </c>
      <c r="EF267" s="62">
        <f>IF('SERVIÇOS EXECUTADOS'!$F267=0,0,(COUNTIF('SERVIÇOS EXECUTADOS'!$I267:$DH267,EF$10)/'SERVIÇOS EXECUTADOS'!$F267*100))</f>
        <v>0</v>
      </c>
      <c r="EG267" s="62">
        <f>IF('SERVIÇOS EXECUTADOS'!$F267=0,0,(COUNTIF('SERVIÇOS EXECUTADOS'!$I267:$DH267,EG$10)/'SERVIÇOS EXECUTADOS'!$F267*100))</f>
        <v>0</v>
      </c>
      <c r="EH267" s="62">
        <f>IF('SERVIÇOS EXECUTADOS'!$F267=0,0,(COUNTIF('SERVIÇOS EXECUTADOS'!$I267:$DH267,EH$10)/'SERVIÇOS EXECUTADOS'!$F267*100))</f>
        <v>0</v>
      </c>
      <c r="EI267" s="62">
        <f>IF('SERVIÇOS EXECUTADOS'!$F267=0,0,(COUNTIF('SERVIÇOS EXECUTADOS'!$I267:$DH267,EI$10)/'SERVIÇOS EXECUTADOS'!$F267*100))</f>
        <v>0</v>
      </c>
      <c r="EJ267" s="62">
        <f>IF('SERVIÇOS EXECUTADOS'!$F267=0,0,(COUNTIF('SERVIÇOS EXECUTADOS'!$I267:$DH267,EJ$10)/'SERVIÇOS EXECUTADOS'!$F267*100))</f>
        <v>0</v>
      </c>
      <c r="EK267" s="62">
        <f>IF('SERVIÇOS EXECUTADOS'!$F267=0,0,(COUNTIF('SERVIÇOS EXECUTADOS'!$I267:$DH267,EK$10)/'SERVIÇOS EXECUTADOS'!$F267*100))</f>
        <v>0</v>
      </c>
      <c r="EL267" s="62">
        <f>IF('SERVIÇOS EXECUTADOS'!$F267=0,0,(COUNTIF('SERVIÇOS EXECUTADOS'!$I267:$DH267,EL$10)/'SERVIÇOS EXECUTADOS'!$F267*100))</f>
        <v>0</v>
      </c>
      <c r="EM267" s="62">
        <f>IF('SERVIÇOS EXECUTADOS'!$F267=0,0,(COUNTIF('SERVIÇOS EXECUTADOS'!$I267:$DH267,EM$10)/'SERVIÇOS EXECUTADOS'!$F267*100))</f>
        <v>0</v>
      </c>
      <c r="EN267" s="62">
        <f>IF('SERVIÇOS EXECUTADOS'!$F267=0,0,(COUNTIF('SERVIÇOS EXECUTADOS'!$I267:$DH267,EN$10)/'SERVIÇOS EXECUTADOS'!$F267*100))</f>
        <v>0</v>
      </c>
      <c r="EO267" s="62">
        <f>IF('SERVIÇOS EXECUTADOS'!$F267=0,0,(COUNTIF('SERVIÇOS EXECUTADOS'!$I267:$DH267,EO$10)/'SERVIÇOS EXECUTADOS'!$F267*100))</f>
        <v>0</v>
      </c>
      <c r="EP267" s="62">
        <f>IF('SERVIÇOS EXECUTADOS'!$F267=0,0,(COUNTIF('SERVIÇOS EXECUTADOS'!$I267:$DH267,EP$10)/'SERVIÇOS EXECUTADOS'!$F267*100))</f>
        <v>0</v>
      </c>
      <c r="EQ267" s="62">
        <f>IF('SERVIÇOS EXECUTADOS'!$F267=0,0,(COUNTIF('SERVIÇOS EXECUTADOS'!$I267:$DH267,EQ$10)/'SERVIÇOS EXECUTADOS'!$F267*100))</f>
        <v>0</v>
      </c>
      <c r="ER267" s="62">
        <f>IF('SERVIÇOS EXECUTADOS'!$F267=0,0,(COUNTIF('SERVIÇOS EXECUTADOS'!$I267:$DH267,ER$10)/'SERVIÇOS EXECUTADOS'!$F267*100))</f>
        <v>0</v>
      </c>
      <c r="ES267" s="62">
        <f>IF('SERVIÇOS EXECUTADOS'!$F267=0,0,(COUNTIF('SERVIÇOS EXECUTADOS'!$I267:$DH267,ES$10)/'SERVIÇOS EXECUTADOS'!$F267*100))</f>
        <v>0</v>
      </c>
      <c r="ET267" s="62">
        <f>IF('SERVIÇOS EXECUTADOS'!$F267=0,0,(COUNTIF('SERVIÇOS EXECUTADOS'!$I267:$DH267,ET$10)/'SERVIÇOS EXECUTADOS'!$F267*100))</f>
        <v>0</v>
      </c>
      <c r="EU267" s="62">
        <f>IF('SERVIÇOS EXECUTADOS'!$F267=0,0,(COUNTIF('SERVIÇOS EXECUTADOS'!$I267:$DH267,EU$10)/'SERVIÇOS EXECUTADOS'!$F267*100))</f>
        <v>0</v>
      </c>
      <c r="EV267" s="62">
        <f>IF('SERVIÇOS EXECUTADOS'!$F267=0,0,(COUNTIF('SERVIÇOS EXECUTADOS'!$I267:$DH267,EV$10)/'SERVIÇOS EXECUTADOS'!$F267*100))</f>
        <v>0</v>
      </c>
      <c r="EW267" s="62">
        <f>IF('SERVIÇOS EXECUTADOS'!$F267=0,0,(COUNTIF('SERVIÇOS EXECUTADOS'!$I267:$DH267,EW$10)/'SERVIÇOS EXECUTADOS'!$F267*100))</f>
        <v>0</v>
      </c>
    </row>
    <row r="268" spans="1:153" ht="12" customHeight="1" outlineLevel="2">
      <c r="A268" s="1"/>
      <c r="B268" s="197"/>
      <c r="C268" s="196"/>
      <c r="D268" s="486"/>
      <c r="E268" s="192">
        <f t="shared" si="84"/>
        <v>0</v>
      </c>
      <c r="F268" s="489"/>
      <c r="G268" s="271" t="s">
        <v>122</v>
      </c>
      <c r="H268" s="131">
        <f t="shared" si="87"/>
        <v>0</v>
      </c>
      <c r="I268" s="68"/>
      <c r="J268" s="68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  <c r="AW268" s="63"/>
      <c r="AX268" s="63"/>
      <c r="AY268" s="63"/>
      <c r="AZ268" s="63"/>
      <c r="BA268" s="63"/>
      <c r="BB268" s="63"/>
      <c r="BC268" s="63"/>
      <c r="BD268" s="63"/>
      <c r="BE268" s="63"/>
      <c r="BF268" s="63"/>
      <c r="BG268" s="63"/>
      <c r="BH268" s="63"/>
      <c r="BI268" s="63"/>
      <c r="BJ268" s="63"/>
      <c r="BK268" s="63"/>
      <c r="BL268" s="63"/>
      <c r="BM268" s="63"/>
      <c r="BN268" s="63"/>
      <c r="BO268" s="63"/>
      <c r="BP268" s="63"/>
      <c r="BQ268" s="63"/>
      <c r="BR268" s="63"/>
      <c r="BS268" s="63"/>
      <c r="BT268" s="63"/>
      <c r="BU268" s="63"/>
      <c r="BV268" s="63"/>
      <c r="BW268" s="63"/>
      <c r="BX268" s="63"/>
      <c r="BY268" s="63"/>
      <c r="BZ268" s="63"/>
      <c r="CA268" s="63"/>
      <c r="CB268" s="63"/>
      <c r="CC268" s="63"/>
      <c r="CD268" s="63"/>
      <c r="CE268" s="63"/>
      <c r="CF268" s="63"/>
      <c r="CG268" s="63"/>
      <c r="CH268" s="63"/>
      <c r="CI268" s="63"/>
      <c r="CJ268" s="63"/>
      <c r="CK268" s="63"/>
      <c r="CL268" s="63"/>
      <c r="CM268" s="63"/>
      <c r="CN268" s="63"/>
      <c r="CO268" s="63"/>
      <c r="CP268" s="63"/>
      <c r="CQ268" s="63"/>
      <c r="CR268" s="63"/>
      <c r="CS268" s="63"/>
      <c r="CT268" s="63"/>
      <c r="CU268" s="63"/>
      <c r="CV268" s="63"/>
      <c r="CW268" s="63"/>
      <c r="CX268" s="63"/>
      <c r="CY268" s="63"/>
      <c r="CZ268" s="63"/>
      <c r="DA268" s="63"/>
      <c r="DB268" s="63"/>
      <c r="DC268" s="63"/>
      <c r="DD268" s="63"/>
      <c r="DE268" s="63"/>
      <c r="DF268" s="63"/>
      <c r="DG268" s="63"/>
      <c r="DH268" s="63"/>
      <c r="DI268" s="60">
        <f t="shared" si="93"/>
        <v>0</v>
      </c>
      <c r="DJ268" s="61">
        <f t="shared" si="94"/>
        <v>0</v>
      </c>
      <c r="DK268" s="61">
        <f t="shared" si="95"/>
        <v>0</v>
      </c>
      <c r="DL268" s="62">
        <f t="shared" si="96"/>
        <v>0</v>
      </c>
      <c r="DM268" s="62">
        <f t="shared" si="86"/>
        <v>0</v>
      </c>
      <c r="DN268" s="64" t="str">
        <f t="shared" si="97"/>
        <v/>
      </c>
      <c r="DO268" s="252" t="b">
        <f t="shared" si="85"/>
        <v>0</v>
      </c>
      <c r="DP268" s="188"/>
      <c r="DS268" s="62">
        <f>IF('SERVIÇOS EXECUTADOS'!$F268=0,0,(COUNTIF('SERVIÇOS EXECUTADOS'!$I268:$DH268,DS$10)/'SERVIÇOS EXECUTADOS'!$F268*100))</f>
        <v>0</v>
      </c>
      <c r="DT268" s="62">
        <f>IF('SERVIÇOS EXECUTADOS'!$F268=0,0,(COUNTIF('SERVIÇOS EXECUTADOS'!$I268:$DH268,DT$10)/'SERVIÇOS EXECUTADOS'!$F268*100))</f>
        <v>0</v>
      </c>
      <c r="DU268" s="62">
        <f>IF('SERVIÇOS EXECUTADOS'!$F268=0,0,(COUNTIF('SERVIÇOS EXECUTADOS'!$I268:$DH268,DU$10)/'SERVIÇOS EXECUTADOS'!$F268*100))</f>
        <v>0</v>
      </c>
      <c r="DV268" s="62">
        <f>IF('SERVIÇOS EXECUTADOS'!$F268=0,0,(COUNTIF('SERVIÇOS EXECUTADOS'!$I268:$DH268,DV$10)/'SERVIÇOS EXECUTADOS'!$F268*100))</f>
        <v>0</v>
      </c>
      <c r="DW268" s="62">
        <f>IF('SERVIÇOS EXECUTADOS'!$F268=0,0,(COUNTIF('SERVIÇOS EXECUTADOS'!$I268:$DH268,DW$10)/'SERVIÇOS EXECUTADOS'!$F268*100))</f>
        <v>0</v>
      </c>
      <c r="DX268" s="62">
        <f>IF('SERVIÇOS EXECUTADOS'!$F268=0,0,(COUNTIF('SERVIÇOS EXECUTADOS'!$I268:$DH268,DX$10)/'SERVIÇOS EXECUTADOS'!$F268*100))</f>
        <v>0</v>
      </c>
      <c r="DY268" s="62">
        <f>IF('SERVIÇOS EXECUTADOS'!$F268=0,0,(COUNTIF('SERVIÇOS EXECUTADOS'!$I268:$DH268,DY$10)/'SERVIÇOS EXECUTADOS'!$F268*100))</f>
        <v>0</v>
      </c>
      <c r="DZ268" s="62">
        <f>IF('SERVIÇOS EXECUTADOS'!$F268=0,0,(COUNTIF('SERVIÇOS EXECUTADOS'!$I268:$DH268,DZ$10)/'SERVIÇOS EXECUTADOS'!$F268*100))</f>
        <v>0</v>
      </c>
      <c r="EA268" s="62">
        <f>IF('SERVIÇOS EXECUTADOS'!$F268=0,0,(COUNTIF('SERVIÇOS EXECUTADOS'!$I268:$DH268,EA$10)/'SERVIÇOS EXECUTADOS'!$F268*100))</f>
        <v>0</v>
      </c>
      <c r="EB268" s="62">
        <f>IF('SERVIÇOS EXECUTADOS'!$F268=0,0,(COUNTIF('SERVIÇOS EXECUTADOS'!$I268:$DH268,EB$10)/'SERVIÇOS EXECUTADOS'!$F268*100))</f>
        <v>0</v>
      </c>
      <c r="EC268" s="62">
        <f>IF('SERVIÇOS EXECUTADOS'!$F268=0,0,(COUNTIF('SERVIÇOS EXECUTADOS'!$I268:$DH268,EC$10)/'SERVIÇOS EXECUTADOS'!$F268*100))</f>
        <v>0</v>
      </c>
      <c r="ED268" s="62">
        <f>IF('SERVIÇOS EXECUTADOS'!$F268=0,0,(COUNTIF('SERVIÇOS EXECUTADOS'!$I268:$DH268,ED$10)/'SERVIÇOS EXECUTADOS'!$F268*100))</f>
        <v>0</v>
      </c>
      <c r="EE268" s="62">
        <f>IF('SERVIÇOS EXECUTADOS'!$F268=0,0,(COUNTIF('SERVIÇOS EXECUTADOS'!$I268:$DH268,EE$10)/'SERVIÇOS EXECUTADOS'!$F268*100))</f>
        <v>0</v>
      </c>
      <c r="EF268" s="62">
        <f>IF('SERVIÇOS EXECUTADOS'!$F268=0,0,(COUNTIF('SERVIÇOS EXECUTADOS'!$I268:$DH268,EF$10)/'SERVIÇOS EXECUTADOS'!$F268*100))</f>
        <v>0</v>
      </c>
      <c r="EG268" s="62">
        <f>IF('SERVIÇOS EXECUTADOS'!$F268=0,0,(COUNTIF('SERVIÇOS EXECUTADOS'!$I268:$DH268,EG$10)/'SERVIÇOS EXECUTADOS'!$F268*100))</f>
        <v>0</v>
      </c>
      <c r="EH268" s="62">
        <f>IF('SERVIÇOS EXECUTADOS'!$F268=0,0,(COUNTIF('SERVIÇOS EXECUTADOS'!$I268:$DH268,EH$10)/'SERVIÇOS EXECUTADOS'!$F268*100))</f>
        <v>0</v>
      </c>
      <c r="EI268" s="62">
        <f>IF('SERVIÇOS EXECUTADOS'!$F268=0,0,(COUNTIF('SERVIÇOS EXECUTADOS'!$I268:$DH268,EI$10)/'SERVIÇOS EXECUTADOS'!$F268*100))</f>
        <v>0</v>
      </c>
      <c r="EJ268" s="62">
        <f>IF('SERVIÇOS EXECUTADOS'!$F268=0,0,(COUNTIF('SERVIÇOS EXECUTADOS'!$I268:$DH268,EJ$10)/'SERVIÇOS EXECUTADOS'!$F268*100))</f>
        <v>0</v>
      </c>
      <c r="EK268" s="62">
        <f>IF('SERVIÇOS EXECUTADOS'!$F268=0,0,(COUNTIF('SERVIÇOS EXECUTADOS'!$I268:$DH268,EK$10)/'SERVIÇOS EXECUTADOS'!$F268*100))</f>
        <v>0</v>
      </c>
      <c r="EL268" s="62">
        <f>IF('SERVIÇOS EXECUTADOS'!$F268=0,0,(COUNTIF('SERVIÇOS EXECUTADOS'!$I268:$DH268,EL$10)/'SERVIÇOS EXECUTADOS'!$F268*100))</f>
        <v>0</v>
      </c>
      <c r="EM268" s="62">
        <f>IF('SERVIÇOS EXECUTADOS'!$F268=0,0,(COUNTIF('SERVIÇOS EXECUTADOS'!$I268:$DH268,EM$10)/'SERVIÇOS EXECUTADOS'!$F268*100))</f>
        <v>0</v>
      </c>
      <c r="EN268" s="62">
        <f>IF('SERVIÇOS EXECUTADOS'!$F268=0,0,(COUNTIF('SERVIÇOS EXECUTADOS'!$I268:$DH268,EN$10)/'SERVIÇOS EXECUTADOS'!$F268*100))</f>
        <v>0</v>
      </c>
      <c r="EO268" s="62">
        <f>IF('SERVIÇOS EXECUTADOS'!$F268=0,0,(COUNTIF('SERVIÇOS EXECUTADOS'!$I268:$DH268,EO$10)/'SERVIÇOS EXECUTADOS'!$F268*100))</f>
        <v>0</v>
      </c>
      <c r="EP268" s="62">
        <f>IF('SERVIÇOS EXECUTADOS'!$F268=0,0,(COUNTIF('SERVIÇOS EXECUTADOS'!$I268:$DH268,EP$10)/'SERVIÇOS EXECUTADOS'!$F268*100))</f>
        <v>0</v>
      </c>
      <c r="EQ268" s="62">
        <f>IF('SERVIÇOS EXECUTADOS'!$F268=0,0,(COUNTIF('SERVIÇOS EXECUTADOS'!$I268:$DH268,EQ$10)/'SERVIÇOS EXECUTADOS'!$F268*100))</f>
        <v>0</v>
      </c>
      <c r="ER268" s="62">
        <f>IF('SERVIÇOS EXECUTADOS'!$F268=0,0,(COUNTIF('SERVIÇOS EXECUTADOS'!$I268:$DH268,ER$10)/'SERVIÇOS EXECUTADOS'!$F268*100))</f>
        <v>0</v>
      </c>
      <c r="ES268" s="62">
        <f>IF('SERVIÇOS EXECUTADOS'!$F268=0,0,(COUNTIF('SERVIÇOS EXECUTADOS'!$I268:$DH268,ES$10)/'SERVIÇOS EXECUTADOS'!$F268*100))</f>
        <v>0</v>
      </c>
      <c r="ET268" s="62">
        <f>IF('SERVIÇOS EXECUTADOS'!$F268=0,0,(COUNTIF('SERVIÇOS EXECUTADOS'!$I268:$DH268,ET$10)/'SERVIÇOS EXECUTADOS'!$F268*100))</f>
        <v>0</v>
      </c>
      <c r="EU268" s="62">
        <f>IF('SERVIÇOS EXECUTADOS'!$F268=0,0,(COUNTIF('SERVIÇOS EXECUTADOS'!$I268:$DH268,EU$10)/'SERVIÇOS EXECUTADOS'!$F268*100))</f>
        <v>0</v>
      </c>
      <c r="EV268" s="62">
        <f>IF('SERVIÇOS EXECUTADOS'!$F268=0,0,(COUNTIF('SERVIÇOS EXECUTADOS'!$I268:$DH268,EV$10)/'SERVIÇOS EXECUTADOS'!$F268*100))</f>
        <v>0</v>
      </c>
      <c r="EW268" s="62">
        <f>IF('SERVIÇOS EXECUTADOS'!$F268=0,0,(COUNTIF('SERVIÇOS EXECUTADOS'!$I268:$DH268,EW$10)/'SERVIÇOS EXECUTADOS'!$F268*100))</f>
        <v>0</v>
      </c>
    </row>
    <row r="269" spans="1:153" ht="12" customHeight="1" outlineLevel="1">
      <c r="A269" s="1"/>
      <c r="B269" s="305" t="s">
        <v>430</v>
      </c>
      <c r="C269" s="306" t="s">
        <v>431</v>
      </c>
      <c r="D269" s="307">
        <f>SUM(D270:D276)</f>
        <v>0</v>
      </c>
      <c r="E269" s="308">
        <f t="shared" si="84"/>
        <v>0</v>
      </c>
      <c r="F269" s="312"/>
      <c r="G269" s="312"/>
      <c r="H269" s="312">
        <f t="shared" si="87"/>
        <v>0</v>
      </c>
      <c r="I269" s="310"/>
      <c r="J269" s="310"/>
      <c r="K269" s="310"/>
      <c r="L269" s="310"/>
      <c r="M269" s="310"/>
      <c r="N269" s="310"/>
      <c r="O269" s="310"/>
      <c r="P269" s="310"/>
      <c r="Q269" s="310"/>
      <c r="R269" s="310"/>
      <c r="S269" s="310"/>
      <c r="T269" s="310"/>
      <c r="U269" s="310"/>
      <c r="V269" s="310"/>
      <c r="W269" s="310"/>
      <c r="X269" s="310"/>
      <c r="Y269" s="310"/>
      <c r="Z269" s="310"/>
      <c r="AA269" s="310"/>
      <c r="AB269" s="310"/>
      <c r="AC269" s="310"/>
      <c r="AD269" s="310"/>
      <c r="AE269" s="310"/>
      <c r="AF269" s="310"/>
      <c r="AG269" s="310"/>
      <c r="AH269" s="310"/>
      <c r="AI269" s="310"/>
      <c r="AJ269" s="310"/>
      <c r="AK269" s="310"/>
      <c r="AL269" s="310"/>
      <c r="AM269" s="310"/>
      <c r="AN269" s="310"/>
      <c r="AO269" s="310"/>
      <c r="AP269" s="310"/>
      <c r="AQ269" s="310"/>
      <c r="AR269" s="310"/>
      <c r="AS269" s="310"/>
      <c r="AT269" s="310"/>
      <c r="AU269" s="310"/>
      <c r="AV269" s="310"/>
      <c r="AW269" s="310"/>
      <c r="AX269" s="310"/>
      <c r="AY269" s="310"/>
      <c r="AZ269" s="310"/>
      <c r="BA269" s="310"/>
      <c r="BB269" s="310"/>
      <c r="BC269" s="310"/>
      <c r="BD269" s="310"/>
      <c r="BE269" s="310"/>
      <c r="BF269" s="310"/>
      <c r="BG269" s="310"/>
      <c r="BH269" s="310"/>
      <c r="BI269" s="310"/>
      <c r="BJ269" s="310"/>
      <c r="BK269" s="310"/>
      <c r="BL269" s="310"/>
      <c r="BM269" s="310"/>
      <c r="BN269" s="310"/>
      <c r="BO269" s="310"/>
      <c r="BP269" s="310"/>
      <c r="BQ269" s="310"/>
      <c r="BR269" s="310"/>
      <c r="BS269" s="310"/>
      <c r="BT269" s="310"/>
      <c r="BU269" s="310"/>
      <c r="BV269" s="310"/>
      <c r="BW269" s="310"/>
      <c r="BX269" s="310"/>
      <c r="BY269" s="310"/>
      <c r="BZ269" s="310"/>
      <c r="CA269" s="310"/>
      <c r="CB269" s="310"/>
      <c r="CC269" s="310"/>
      <c r="CD269" s="310"/>
      <c r="CE269" s="310"/>
      <c r="CF269" s="310"/>
      <c r="CG269" s="310"/>
      <c r="CH269" s="310"/>
      <c r="CI269" s="310"/>
      <c r="CJ269" s="310"/>
      <c r="CK269" s="310"/>
      <c r="CL269" s="310"/>
      <c r="CM269" s="310"/>
      <c r="CN269" s="310"/>
      <c r="CO269" s="310"/>
      <c r="CP269" s="310"/>
      <c r="CQ269" s="310"/>
      <c r="CR269" s="310"/>
      <c r="CS269" s="310"/>
      <c r="CT269" s="310"/>
      <c r="CU269" s="310"/>
      <c r="CV269" s="310"/>
      <c r="CW269" s="310"/>
      <c r="CX269" s="310"/>
      <c r="CY269" s="310"/>
      <c r="CZ269" s="310"/>
      <c r="DA269" s="310"/>
      <c r="DB269" s="310"/>
      <c r="DC269" s="310"/>
      <c r="DD269" s="310"/>
      <c r="DE269" s="310"/>
      <c r="DF269" s="310"/>
      <c r="DG269" s="310"/>
      <c r="DH269" s="310"/>
      <c r="DI269" s="352"/>
      <c r="DJ269" s="309"/>
      <c r="DK269" s="309"/>
      <c r="DL269" s="313"/>
      <c r="DM269" s="313">
        <f t="shared" si="86"/>
        <v>0</v>
      </c>
      <c r="DN269" s="350">
        <f>SUM(DN270:DN276)</f>
        <v>0</v>
      </c>
      <c r="DO269" s="314" t="b">
        <f t="shared" si="85"/>
        <v>1</v>
      </c>
      <c r="DP269" s="316"/>
      <c r="DQ269" s="316"/>
      <c r="DR269" s="316"/>
      <c r="DS269" s="317">
        <f>IF('SERVIÇOS EXECUTADOS'!$F269=0,0,(COUNTIF('SERVIÇOS EXECUTADOS'!$I269:$DH269,DS$10)/'SERVIÇOS EXECUTADOS'!$F269*100))</f>
        <v>0</v>
      </c>
      <c r="DT269" s="317">
        <f>IF('SERVIÇOS EXECUTADOS'!$F269=0,0,(COUNTIF('SERVIÇOS EXECUTADOS'!$I269:$DH269,DT$10)/'SERVIÇOS EXECUTADOS'!$F269*100))</f>
        <v>0</v>
      </c>
      <c r="DU269" s="317">
        <f>IF('SERVIÇOS EXECUTADOS'!$F269=0,0,(COUNTIF('SERVIÇOS EXECUTADOS'!$I269:$DH269,DU$10)/'SERVIÇOS EXECUTADOS'!$F269*100))</f>
        <v>0</v>
      </c>
      <c r="DV269" s="317">
        <f>IF('SERVIÇOS EXECUTADOS'!$F269=0,0,(COUNTIF('SERVIÇOS EXECUTADOS'!$I269:$DH269,DV$10)/'SERVIÇOS EXECUTADOS'!$F269*100))</f>
        <v>0</v>
      </c>
      <c r="DW269" s="317">
        <f>IF('SERVIÇOS EXECUTADOS'!$F269=0,0,(COUNTIF('SERVIÇOS EXECUTADOS'!$I269:$DH269,DW$10)/'SERVIÇOS EXECUTADOS'!$F269*100))</f>
        <v>0</v>
      </c>
      <c r="DX269" s="317">
        <f>IF('SERVIÇOS EXECUTADOS'!$F269=0,0,(COUNTIF('SERVIÇOS EXECUTADOS'!$I269:$DH269,DX$10)/'SERVIÇOS EXECUTADOS'!$F269*100))</f>
        <v>0</v>
      </c>
      <c r="DY269" s="317">
        <f>IF('SERVIÇOS EXECUTADOS'!$F269=0,0,(COUNTIF('SERVIÇOS EXECUTADOS'!$I269:$DH269,DY$10)/'SERVIÇOS EXECUTADOS'!$F269*100))</f>
        <v>0</v>
      </c>
      <c r="DZ269" s="317">
        <f>IF('SERVIÇOS EXECUTADOS'!$F269=0,0,(COUNTIF('SERVIÇOS EXECUTADOS'!$I269:$DH269,DZ$10)/'SERVIÇOS EXECUTADOS'!$F269*100))</f>
        <v>0</v>
      </c>
      <c r="EA269" s="317">
        <f>IF('SERVIÇOS EXECUTADOS'!$F269=0,0,(COUNTIF('SERVIÇOS EXECUTADOS'!$I269:$DH269,EA$10)/'SERVIÇOS EXECUTADOS'!$F269*100))</f>
        <v>0</v>
      </c>
      <c r="EB269" s="317">
        <f>IF('SERVIÇOS EXECUTADOS'!$F269=0,0,(COUNTIF('SERVIÇOS EXECUTADOS'!$I269:$DH269,EB$10)/'SERVIÇOS EXECUTADOS'!$F269*100))</f>
        <v>0</v>
      </c>
      <c r="EC269" s="317">
        <f>IF('SERVIÇOS EXECUTADOS'!$F269=0,0,(COUNTIF('SERVIÇOS EXECUTADOS'!$I269:$DH269,EC$10)/'SERVIÇOS EXECUTADOS'!$F269*100))</f>
        <v>0</v>
      </c>
      <c r="ED269" s="317">
        <f>IF('SERVIÇOS EXECUTADOS'!$F269=0,0,(COUNTIF('SERVIÇOS EXECUTADOS'!$I269:$DH269,ED$10)/'SERVIÇOS EXECUTADOS'!$F269*100))</f>
        <v>0</v>
      </c>
      <c r="EE269" s="317">
        <f>IF('SERVIÇOS EXECUTADOS'!$F269=0,0,(COUNTIF('SERVIÇOS EXECUTADOS'!$I269:$DH269,EE$10)/'SERVIÇOS EXECUTADOS'!$F269*100))</f>
        <v>0</v>
      </c>
      <c r="EF269" s="317">
        <f>IF('SERVIÇOS EXECUTADOS'!$F269=0,0,(COUNTIF('SERVIÇOS EXECUTADOS'!$I269:$DH269,EF$10)/'SERVIÇOS EXECUTADOS'!$F269*100))</f>
        <v>0</v>
      </c>
      <c r="EG269" s="317">
        <f>IF('SERVIÇOS EXECUTADOS'!$F269=0,0,(COUNTIF('SERVIÇOS EXECUTADOS'!$I269:$DH269,EG$10)/'SERVIÇOS EXECUTADOS'!$F269*100))</f>
        <v>0</v>
      </c>
      <c r="EH269" s="317">
        <f>IF('SERVIÇOS EXECUTADOS'!$F269=0,0,(COUNTIF('SERVIÇOS EXECUTADOS'!$I269:$DH269,EH$10)/'SERVIÇOS EXECUTADOS'!$F269*100))</f>
        <v>0</v>
      </c>
      <c r="EI269" s="317">
        <f>IF('SERVIÇOS EXECUTADOS'!$F269=0,0,(COUNTIF('SERVIÇOS EXECUTADOS'!$I269:$DH269,EI$10)/'SERVIÇOS EXECUTADOS'!$F269*100))</f>
        <v>0</v>
      </c>
      <c r="EJ269" s="317">
        <f>IF('SERVIÇOS EXECUTADOS'!$F269=0,0,(COUNTIF('SERVIÇOS EXECUTADOS'!$I269:$DH269,EJ$10)/'SERVIÇOS EXECUTADOS'!$F269*100))</f>
        <v>0</v>
      </c>
      <c r="EK269" s="317">
        <f>IF('SERVIÇOS EXECUTADOS'!$F269=0,0,(COUNTIF('SERVIÇOS EXECUTADOS'!$I269:$DH269,EK$10)/'SERVIÇOS EXECUTADOS'!$F269*100))</f>
        <v>0</v>
      </c>
      <c r="EL269" s="317">
        <f>IF('SERVIÇOS EXECUTADOS'!$F269=0,0,(COUNTIF('SERVIÇOS EXECUTADOS'!$I269:$DH269,EL$10)/'SERVIÇOS EXECUTADOS'!$F269*100))</f>
        <v>0</v>
      </c>
      <c r="EM269" s="317">
        <f>IF('SERVIÇOS EXECUTADOS'!$F269=0,0,(COUNTIF('SERVIÇOS EXECUTADOS'!$I269:$DH269,EM$10)/'SERVIÇOS EXECUTADOS'!$F269*100))</f>
        <v>0</v>
      </c>
      <c r="EN269" s="317">
        <f>IF('SERVIÇOS EXECUTADOS'!$F269=0,0,(COUNTIF('SERVIÇOS EXECUTADOS'!$I269:$DH269,EN$10)/'SERVIÇOS EXECUTADOS'!$F269*100))</f>
        <v>0</v>
      </c>
      <c r="EO269" s="317">
        <f>IF('SERVIÇOS EXECUTADOS'!$F269=0,0,(COUNTIF('SERVIÇOS EXECUTADOS'!$I269:$DH269,EO$10)/'SERVIÇOS EXECUTADOS'!$F269*100))</f>
        <v>0</v>
      </c>
      <c r="EP269" s="317">
        <f>IF('SERVIÇOS EXECUTADOS'!$F269=0,0,(COUNTIF('SERVIÇOS EXECUTADOS'!$I269:$DH269,EP$10)/'SERVIÇOS EXECUTADOS'!$F269*100))</f>
        <v>0</v>
      </c>
      <c r="EQ269" s="317">
        <f>IF('SERVIÇOS EXECUTADOS'!$F269=0,0,(COUNTIF('SERVIÇOS EXECUTADOS'!$I269:$DH269,EQ$10)/'SERVIÇOS EXECUTADOS'!$F269*100))</f>
        <v>0</v>
      </c>
      <c r="ER269" s="317">
        <f>IF('SERVIÇOS EXECUTADOS'!$F269=0,0,(COUNTIF('SERVIÇOS EXECUTADOS'!$I269:$DH269,ER$10)/'SERVIÇOS EXECUTADOS'!$F269*100))</f>
        <v>0</v>
      </c>
      <c r="ES269" s="317">
        <f>IF('SERVIÇOS EXECUTADOS'!$F269=0,0,(COUNTIF('SERVIÇOS EXECUTADOS'!$I269:$DH269,ES$10)/'SERVIÇOS EXECUTADOS'!$F269*100))</f>
        <v>0</v>
      </c>
      <c r="ET269" s="317">
        <f>IF('SERVIÇOS EXECUTADOS'!$F269=0,0,(COUNTIF('SERVIÇOS EXECUTADOS'!$I269:$DH269,ET$10)/'SERVIÇOS EXECUTADOS'!$F269*100))</f>
        <v>0</v>
      </c>
      <c r="EU269" s="317">
        <f>IF('SERVIÇOS EXECUTADOS'!$F269=0,0,(COUNTIF('SERVIÇOS EXECUTADOS'!$I269:$DH269,EU$10)/'SERVIÇOS EXECUTADOS'!$F269*100))</f>
        <v>0</v>
      </c>
      <c r="EV269" s="317">
        <f>IF('SERVIÇOS EXECUTADOS'!$F269=0,0,(COUNTIF('SERVIÇOS EXECUTADOS'!$I269:$DH269,EV$10)/'SERVIÇOS EXECUTADOS'!$F269*100))</f>
        <v>0</v>
      </c>
      <c r="EW269" s="317">
        <f>IF('SERVIÇOS EXECUTADOS'!$F269=0,0,(COUNTIF('SERVIÇOS EXECUTADOS'!$I269:$DH269,EW$10)/'SERVIÇOS EXECUTADOS'!$F269*100))</f>
        <v>0</v>
      </c>
    </row>
    <row r="270" spans="1:153" ht="12" customHeight="1" outlineLevel="2">
      <c r="A270" s="1"/>
      <c r="B270" s="197" t="s">
        <v>432</v>
      </c>
      <c r="C270" s="196" t="s">
        <v>433</v>
      </c>
      <c r="D270" s="486"/>
      <c r="E270" s="192">
        <f t="shared" ref="E270:E333" si="98">IF(D270=0,0,(D270/$D$401)*100)</f>
        <v>0</v>
      </c>
      <c r="F270" s="489"/>
      <c r="G270" s="271" t="s">
        <v>147</v>
      </c>
      <c r="H270" s="132">
        <f t="shared" si="87"/>
        <v>0</v>
      </c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  <c r="AQ270" s="59"/>
      <c r="AR270" s="59"/>
      <c r="AS270" s="59"/>
      <c r="AT270" s="59"/>
      <c r="AU270" s="59"/>
      <c r="AV270" s="59"/>
      <c r="AW270" s="59"/>
      <c r="AX270" s="59"/>
      <c r="AY270" s="59"/>
      <c r="AZ270" s="59"/>
      <c r="BA270" s="59"/>
      <c r="BB270" s="59"/>
      <c r="BC270" s="59"/>
      <c r="BD270" s="59"/>
      <c r="BE270" s="59"/>
      <c r="BF270" s="59"/>
      <c r="BG270" s="59"/>
      <c r="BH270" s="59"/>
      <c r="BI270" s="59"/>
      <c r="BJ270" s="59"/>
      <c r="BK270" s="59"/>
      <c r="BL270" s="59"/>
      <c r="BM270" s="59"/>
      <c r="BN270" s="59"/>
      <c r="BO270" s="59"/>
      <c r="BP270" s="59"/>
      <c r="BQ270" s="59"/>
      <c r="BR270" s="59"/>
      <c r="BS270" s="59"/>
      <c r="BT270" s="59"/>
      <c r="BU270" s="59"/>
      <c r="BV270" s="59"/>
      <c r="BW270" s="59"/>
      <c r="BX270" s="59"/>
      <c r="BY270" s="59"/>
      <c r="BZ270" s="59"/>
      <c r="CA270" s="59"/>
      <c r="CB270" s="59"/>
      <c r="CC270" s="59"/>
      <c r="CD270" s="59"/>
      <c r="CE270" s="59"/>
      <c r="CF270" s="59"/>
      <c r="CG270" s="59"/>
      <c r="CH270" s="59"/>
      <c r="CI270" s="59"/>
      <c r="CJ270" s="59"/>
      <c r="CK270" s="59"/>
      <c r="CL270" s="59"/>
      <c r="CM270" s="59"/>
      <c r="CN270" s="59"/>
      <c r="CO270" s="59"/>
      <c r="CP270" s="59"/>
      <c r="CQ270" s="59"/>
      <c r="CR270" s="59"/>
      <c r="CS270" s="59"/>
      <c r="CT270" s="59"/>
      <c r="CU270" s="59"/>
      <c r="CV270" s="59"/>
      <c r="CW270" s="59"/>
      <c r="CX270" s="59"/>
      <c r="CY270" s="59"/>
      <c r="CZ270" s="59"/>
      <c r="DA270" s="59"/>
      <c r="DB270" s="59"/>
      <c r="DC270" s="59"/>
      <c r="DD270" s="59"/>
      <c r="DE270" s="59"/>
      <c r="DF270" s="59"/>
      <c r="DG270" s="59"/>
      <c r="DH270" s="59"/>
      <c r="DI270" s="60">
        <f t="shared" ref="DI270:DI276" si="99">COUNTIF(I270:DH270,"&lt;"&amp;$G$2)</f>
        <v>0</v>
      </c>
      <c r="DJ270" s="61">
        <f t="shared" ref="DJ270:DJ276" si="100">COUNTIF(I270:DH270,$G$2)</f>
        <v>0</v>
      </c>
      <c r="DK270" s="61">
        <f t="shared" ref="DK270:DK276" si="101">+DJ270+DI270</f>
        <v>0</v>
      </c>
      <c r="DL270" s="62">
        <f t="shared" ref="DL270:DL276" si="102">IF(F270=0,0,(DJ270/F270)*100)</f>
        <v>0</v>
      </c>
      <c r="DM270" s="62">
        <f t="shared" si="86"/>
        <v>0</v>
      </c>
      <c r="DN270" s="64" t="str">
        <f t="shared" ref="DN270:DN276" si="103">IFERROR(DK270/F270*E270,"")</f>
        <v/>
      </c>
      <c r="DO270" s="252" t="b">
        <f t="shared" ref="DO270:DO333" si="104">DN270=E270</f>
        <v>0</v>
      </c>
      <c r="DP270" s="188"/>
      <c r="DS270" s="62">
        <f>IF('SERVIÇOS EXECUTADOS'!$F270=0,0,(COUNTIF('SERVIÇOS EXECUTADOS'!$I270:$DH270,DS$10)/'SERVIÇOS EXECUTADOS'!$F270*100))</f>
        <v>0</v>
      </c>
      <c r="DT270" s="62">
        <f>IF('SERVIÇOS EXECUTADOS'!$F270=0,0,(COUNTIF('SERVIÇOS EXECUTADOS'!$I270:$DH270,DT$10)/'SERVIÇOS EXECUTADOS'!$F270*100))</f>
        <v>0</v>
      </c>
      <c r="DU270" s="62">
        <f>IF('SERVIÇOS EXECUTADOS'!$F270=0,0,(COUNTIF('SERVIÇOS EXECUTADOS'!$I270:$DH270,DU$10)/'SERVIÇOS EXECUTADOS'!$F270*100))</f>
        <v>0</v>
      </c>
      <c r="DV270" s="62">
        <f>IF('SERVIÇOS EXECUTADOS'!$F270=0,0,(COUNTIF('SERVIÇOS EXECUTADOS'!$I270:$DH270,DV$10)/'SERVIÇOS EXECUTADOS'!$F270*100))</f>
        <v>0</v>
      </c>
      <c r="DW270" s="62">
        <f>IF('SERVIÇOS EXECUTADOS'!$F270=0,0,(COUNTIF('SERVIÇOS EXECUTADOS'!$I270:$DH270,DW$10)/'SERVIÇOS EXECUTADOS'!$F270*100))</f>
        <v>0</v>
      </c>
      <c r="DX270" s="62">
        <f>IF('SERVIÇOS EXECUTADOS'!$F270=0,0,(COUNTIF('SERVIÇOS EXECUTADOS'!$I270:$DH270,DX$10)/'SERVIÇOS EXECUTADOS'!$F270*100))</f>
        <v>0</v>
      </c>
      <c r="DY270" s="62">
        <f>IF('SERVIÇOS EXECUTADOS'!$F270=0,0,(COUNTIF('SERVIÇOS EXECUTADOS'!$I270:$DH270,DY$10)/'SERVIÇOS EXECUTADOS'!$F270*100))</f>
        <v>0</v>
      </c>
      <c r="DZ270" s="62">
        <f>IF('SERVIÇOS EXECUTADOS'!$F270=0,0,(COUNTIF('SERVIÇOS EXECUTADOS'!$I270:$DH270,DZ$10)/'SERVIÇOS EXECUTADOS'!$F270*100))</f>
        <v>0</v>
      </c>
      <c r="EA270" s="62">
        <f>IF('SERVIÇOS EXECUTADOS'!$F270=0,0,(COUNTIF('SERVIÇOS EXECUTADOS'!$I270:$DH270,EA$10)/'SERVIÇOS EXECUTADOS'!$F270*100))</f>
        <v>0</v>
      </c>
      <c r="EB270" s="62">
        <f>IF('SERVIÇOS EXECUTADOS'!$F270=0,0,(COUNTIF('SERVIÇOS EXECUTADOS'!$I270:$DH270,EB$10)/'SERVIÇOS EXECUTADOS'!$F270*100))</f>
        <v>0</v>
      </c>
      <c r="EC270" s="62">
        <f>IF('SERVIÇOS EXECUTADOS'!$F270=0,0,(COUNTIF('SERVIÇOS EXECUTADOS'!$I270:$DH270,EC$10)/'SERVIÇOS EXECUTADOS'!$F270*100))</f>
        <v>0</v>
      </c>
      <c r="ED270" s="62">
        <f>IF('SERVIÇOS EXECUTADOS'!$F270=0,0,(COUNTIF('SERVIÇOS EXECUTADOS'!$I270:$DH270,ED$10)/'SERVIÇOS EXECUTADOS'!$F270*100))</f>
        <v>0</v>
      </c>
      <c r="EE270" s="62">
        <f>IF('SERVIÇOS EXECUTADOS'!$F270=0,0,(COUNTIF('SERVIÇOS EXECUTADOS'!$I270:$DH270,EE$10)/'SERVIÇOS EXECUTADOS'!$F270*100))</f>
        <v>0</v>
      </c>
      <c r="EF270" s="62">
        <f>IF('SERVIÇOS EXECUTADOS'!$F270=0,0,(COUNTIF('SERVIÇOS EXECUTADOS'!$I270:$DH270,EF$10)/'SERVIÇOS EXECUTADOS'!$F270*100))</f>
        <v>0</v>
      </c>
      <c r="EG270" s="62">
        <f>IF('SERVIÇOS EXECUTADOS'!$F270=0,0,(COUNTIF('SERVIÇOS EXECUTADOS'!$I270:$DH270,EG$10)/'SERVIÇOS EXECUTADOS'!$F270*100))</f>
        <v>0</v>
      </c>
      <c r="EH270" s="62">
        <f>IF('SERVIÇOS EXECUTADOS'!$F270=0,0,(COUNTIF('SERVIÇOS EXECUTADOS'!$I270:$DH270,EH$10)/'SERVIÇOS EXECUTADOS'!$F270*100))</f>
        <v>0</v>
      </c>
      <c r="EI270" s="62">
        <f>IF('SERVIÇOS EXECUTADOS'!$F270=0,0,(COUNTIF('SERVIÇOS EXECUTADOS'!$I270:$DH270,EI$10)/'SERVIÇOS EXECUTADOS'!$F270*100))</f>
        <v>0</v>
      </c>
      <c r="EJ270" s="62">
        <f>IF('SERVIÇOS EXECUTADOS'!$F270=0,0,(COUNTIF('SERVIÇOS EXECUTADOS'!$I270:$DH270,EJ$10)/'SERVIÇOS EXECUTADOS'!$F270*100))</f>
        <v>0</v>
      </c>
      <c r="EK270" s="62">
        <f>IF('SERVIÇOS EXECUTADOS'!$F270=0,0,(COUNTIF('SERVIÇOS EXECUTADOS'!$I270:$DH270,EK$10)/'SERVIÇOS EXECUTADOS'!$F270*100))</f>
        <v>0</v>
      </c>
      <c r="EL270" s="62">
        <f>IF('SERVIÇOS EXECUTADOS'!$F270=0,0,(COUNTIF('SERVIÇOS EXECUTADOS'!$I270:$DH270,EL$10)/'SERVIÇOS EXECUTADOS'!$F270*100))</f>
        <v>0</v>
      </c>
      <c r="EM270" s="62">
        <f>IF('SERVIÇOS EXECUTADOS'!$F270=0,0,(COUNTIF('SERVIÇOS EXECUTADOS'!$I270:$DH270,EM$10)/'SERVIÇOS EXECUTADOS'!$F270*100))</f>
        <v>0</v>
      </c>
      <c r="EN270" s="62">
        <f>IF('SERVIÇOS EXECUTADOS'!$F270=0,0,(COUNTIF('SERVIÇOS EXECUTADOS'!$I270:$DH270,EN$10)/'SERVIÇOS EXECUTADOS'!$F270*100))</f>
        <v>0</v>
      </c>
      <c r="EO270" s="62">
        <f>IF('SERVIÇOS EXECUTADOS'!$F270=0,0,(COUNTIF('SERVIÇOS EXECUTADOS'!$I270:$DH270,EO$10)/'SERVIÇOS EXECUTADOS'!$F270*100))</f>
        <v>0</v>
      </c>
      <c r="EP270" s="62">
        <f>IF('SERVIÇOS EXECUTADOS'!$F270=0,0,(COUNTIF('SERVIÇOS EXECUTADOS'!$I270:$DH270,EP$10)/'SERVIÇOS EXECUTADOS'!$F270*100))</f>
        <v>0</v>
      </c>
      <c r="EQ270" s="62">
        <f>IF('SERVIÇOS EXECUTADOS'!$F270=0,0,(COUNTIF('SERVIÇOS EXECUTADOS'!$I270:$DH270,EQ$10)/'SERVIÇOS EXECUTADOS'!$F270*100))</f>
        <v>0</v>
      </c>
      <c r="ER270" s="62">
        <f>IF('SERVIÇOS EXECUTADOS'!$F270=0,0,(COUNTIF('SERVIÇOS EXECUTADOS'!$I270:$DH270,ER$10)/'SERVIÇOS EXECUTADOS'!$F270*100))</f>
        <v>0</v>
      </c>
      <c r="ES270" s="62">
        <f>IF('SERVIÇOS EXECUTADOS'!$F270=0,0,(COUNTIF('SERVIÇOS EXECUTADOS'!$I270:$DH270,ES$10)/'SERVIÇOS EXECUTADOS'!$F270*100))</f>
        <v>0</v>
      </c>
      <c r="ET270" s="62">
        <f>IF('SERVIÇOS EXECUTADOS'!$F270=0,0,(COUNTIF('SERVIÇOS EXECUTADOS'!$I270:$DH270,ET$10)/'SERVIÇOS EXECUTADOS'!$F270*100))</f>
        <v>0</v>
      </c>
      <c r="EU270" s="62">
        <f>IF('SERVIÇOS EXECUTADOS'!$F270=0,0,(COUNTIF('SERVIÇOS EXECUTADOS'!$I270:$DH270,EU$10)/'SERVIÇOS EXECUTADOS'!$F270*100))</f>
        <v>0</v>
      </c>
      <c r="EV270" s="62">
        <f>IF('SERVIÇOS EXECUTADOS'!$F270=0,0,(COUNTIF('SERVIÇOS EXECUTADOS'!$I270:$DH270,EV$10)/'SERVIÇOS EXECUTADOS'!$F270*100))</f>
        <v>0</v>
      </c>
      <c r="EW270" s="62">
        <f>IF('SERVIÇOS EXECUTADOS'!$F270=0,0,(COUNTIF('SERVIÇOS EXECUTADOS'!$I270:$DH270,EW$10)/'SERVIÇOS EXECUTADOS'!$F270*100))</f>
        <v>0</v>
      </c>
    </row>
    <row r="271" spans="1:153" ht="12" customHeight="1" outlineLevel="2">
      <c r="A271" s="1"/>
      <c r="B271" s="197" t="s">
        <v>434</v>
      </c>
      <c r="C271" s="196" t="s">
        <v>435</v>
      </c>
      <c r="D271" s="486"/>
      <c r="E271" s="192">
        <f t="shared" si="98"/>
        <v>0</v>
      </c>
      <c r="F271" s="489"/>
      <c r="G271" s="271" t="s">
        <v>147</v>
      </c>
      <c r="H271" s="131">
        <f t="shared" si="87"/>
        <v>0</v>
      </c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  <c r="AW271" s="59"/>
      <c r="AX271" s="59"/>
      <c r="AY271" s="59"/>
      <c r="AZ271" s="59"/>
      <c r="BA271" s="59"/>
      <c r="BB271" s="59"/>
      <c r="BC271" s="59"/>
      <c r="BD271" s="59"/>
      <c r="BE271" s="59"/>
      <c r="BF271" s="59"/>
      <c r="BG271" s="59"/>
      <c r="BH271" s="59"/>
      <c r="BI271" s="59"/>
      <c r="BJ271" s="59"/>
      <c r="BK271" s="59"/>
      <c r="BL271" s="59"/>
      <c r="BM271" s="59"/>
      <c r="BN271" s="59"/>
      <c r="BO271" s="59"/>
      <c r="BP271" s="59"/>
      <c r="BQ271" s="59"/>
      <c r="BR271" s="59"/>
      <c r="BS271" s="59"/>
      <c r="BT271" s="59"/>
      <c r="BU271" s="59"/>
      <c r="BV271" s="59"/>
      <c r="BW271" s="59"/>
      <c r="BX271" s="59"/>
      <c r="BY271" s="59"/>
      <c r="BZ271" s="59"/>
      <c r="CA271" s="59"/>
      <c r="CB271" s="59"/>
      <c r="CC271" s="59"/>
      <c r="CD271" s="59"/>
      <c r="CE271" s="59"/>
      <c r="CF271" s="59"/>
      <c r="CG271" s="59"/>
      <c r="CH271" s="59"/>
      <c r="CI271" s="59"/>
      <c r="CJ271" s="59"/>
      <c r="CK271" s="59"/>
      <c r="CL271" s="59"/>
      <c r="CM271" s="59"/>
      <c r="CN271" s="59"/>
      <c r="CO271" s="59"/>
      <c r="CP271" s="59"/>
      <c r="CQ271" s="59"/>
      <c r="CR271" s="59"/>
      <c r="CS271" s="59"/>
      <c r="CT271" s="59"/>
      <c r="CU271" s="59"/>
      <c r="CV271" s="59"/>
      <c r="CW271" s="59"/>
      <c r="CX271" s="59"/>
      <c r="CY271" s="59"/>
      <c r="CZ271" s="59"/>
      <c r="DA271" s="59"/>
      <c r="DB271" s="59"/>
      <c r="DC271" s="59"/>
      <c r="DD271" s="59"/>
      <c r="DE271" s="59"/>
      <c r="DF271" s="59"/>
      <c r="DG271" s="59"/>
      <c r="DH271" s="59"/>
      <c r="DI271" s="60">
        <f t="shared" si="99"/>
        <v>0</v>
      </c>
      <c r="DJ271" s="61">
        <f t="shared" si="100"/>
        <v>0</v>
      </c>
      <c r="DK271" s="61">
        <f t="shared" si="101"/>
        <v>0</v>
      </c>
      <c r="DL271" s="62">
        <f t="shared" si="102"/>
        <v>0</v>
      </c>
      <c r="DM271" s="62">
        <f t="shared" si="86"/>
        <v>0</v>
      </c>
      <c r="DN271" s="64" t="str">
        <f t="shared" si="103"/>
        <v/>
      </c>
      <c r="DO271" s="252" t="b">
        <f t="shared" si="104"/>
        <v>0</v>
      </c>
      <c r="DP271" s="188"/>
      <c r="DS271" s="62">
        <f>IF('SERVIÇOS EXECUTADOS'!$F271=0,0,(COUNTIF('SERVIÇOS EXECUTADOS'!$I271:$DH271,DS$10)/'SERVIÇOS EXECUTADOS'!$F271*100))</f>
        <v>0</v>
      </c>
      <c r="DT271" s="62">
        <f>IF('SERVIÇOS EXECUTADOS'!$F271=0,0,(COUNTIF('SERVIÇOS EXECUTADOS'!$I271:$DH271,DT$10)/'SERVIÇOS EXECUTADOS'!$F271*100))</f>
        <v>0</v>
      </c>
      <c r="DU271" s="62">
        <f>IF('SERVIÇOS EXECUTADOS'!$F271=0,0,(COUNTIF('SERVIÇOS EXECUTADOS'!$I271:$DH271,DU$10)/'SERVIÇOS EXECUTADOS'!$F271*100))</f>
        <v>0</v>
      </c>
      <c r="DV271" s="62">
        <f>IF('SERVIÇOS EXECUTADOS'!$F271=0,0,(COUNTIF('SERVIÇOS EXECUTADOS'!$I271:$DH271,DV$10)/'SERVIÇOS EXECUTADOS'!$F271*100))</f>
        <v>0</v>
      </c>
      <c r="DW271" s="62">
        <f>IF('SERVIÇOS EXECUTADOS'!$F271=0,0,(COUNTIF('SERVIÇOS EXECUTADOS'!$I271:$DH271,DW$10)/'SERVIÇOS EXECUTADOS'!$F271*100))</f>
        <v>0</v>
      </c>
      <c r="DX271" s="62">
        <f>IF('SERVIÇOS EXECUTADOS'!$F271=0,0,(COUNTIF('SERVIÇOS EXECUTADOS'!$I271:$DH271,DX$10)/'SERVIÇOS EXECUTADOS'!$F271*100))</f>
        <v>0</v>
      </c>
      <c r="DY271" s="62">
        <f>IF('SERVIÇOS EXECUTADOS'!$F271=0,0,(COUNTIF('SERVIÇOS EXECUTADOS'!$I271:$DH271,DY$10)/'SERVIÇOS EXECUTADOS'!$F271*100))</f>
        <v>0</v>
      </c>
      <c r="DZ271" s="62">
        <f>IF('SERVIÇOS EXECUTADOS'!$F271=0,0,(COUNTIF('SERVIÇOS EXECUTADOS'!$I271:$DH271,DZ$10)/'SERVIÇOS EXECUTADOS'!$F271*100))</f>
        <v>0</v>
      </c>
      <c r="EA271" s="62">
        <f>IF('SERVIÇOS EXECUTADOS'!$F271=0,0,(COUNTIF('SERVIÇOS EXECUTADOS'!$I271:$DH271,EA$10)/'SERVIÇOS EXECUTADOS'!$F271*100))</f>
        <v>0</v>
      </c>
      <c r="EB271" s="62">
        <f>IF('SERVIÇOS EXECUTADOS'!$F271=0,0,(COUNTIF('SERVIÇOS EXECUTADOS'!$I271:$DH271,EB$10)/'SERVIÇOS EXECUTADOS'!$F271*100))</f>
        <v>0</v>
      </c>
      <c r="EC271" s="62">
        <f>IF('SERVIÇOS EXECUTADOS'!$F271=0,0,(COUNTIF('SERVIÇOS EXECUTADOS'!$I271:$DH271,EC$10)/'SERVIÇOS EXECUTADOS'!$F271*100))</f>
        <v>0</v>
      </c>
      <c r="ED271" s="62">
        <f>IF('SERVIÇOS EXECUTADOS'!$F271=0,0,(COUNTIF('SERVIÇOS EXECUTADOS'!$I271:$DH271,ED$10)/'SERVIÇOS EXECUTADOS'!$F271*100))</f>
        <v>0</v>
      </c>
      <c r="EE271" s="62">
        <f>IF('SERVIÇOS EXECUTADOS'!$F271=0,0,(COUNTIF('SERVIÇOS EXECUTADOS'!$I271:$DH271,EE$10)/'SERVIÇOS EXECUTADOS'!$F271*100))</f>
        <v>0</v>
      </c>
      <c r="EF271" s="62">
        <f>IF('SERVIÇOS EXECUTADOS'!$F271=0,0,(COUNTIF('SERVIÇOS EXECUTADOS'!$I271:$DH271,EF$10)/'SERVIÇOS EXECUTADOS'!$F271*100))</f>
        <v>0</v>
      </c>
      <c r="EG271" s="62">
        <f>IF('SERVIÇOS EXECUTADOS'!$F271=0,0,(COUNTIF('SERVIÇOS EXECUTADOS'!$I271:$DH271,EG$10)/'SERVIÇOS EXECUTADOS'!$F271*100))</f>
        <v>0</v>
      </c>
      <c r="EH271" s="62">
        <f>IF('SERVIÇOS EXECUTADOS'!$F271=0,0,(COUNTIF('SERVIÇOS EXECUTADOS'!$I271:$DH271,EH$10)/'SERVIÇOS EXECUTADOS'!$F271*100))</f>
        <v>0</v>
      </c>
      <c r="EI271" s="62">
        <f>IF('SERVIÇOS EXECUTADOS'!$F271=0,0,(COUNTIF('SERVIÇOS EXECUTADOS'!$I271:$DH271,EI$10)/'SERVIÇOS EXECUTADOS'!$F271*100))</f>
        <v>0</v>
      </c>
      <c r="EJ271" s="62">
        <f>IF('SERVIÇOS EXECUTADOS'!$F271=0,0,(COUNTIF('SERVIÇOS EXECUTADOS'!$I271:$DH271,EJ$10)/'SERVIÇOS EXECUTADOS'!$F271*100))</f>
        <v>0</v>
      </c>
      <c r="EK271" s="62">
        <f>IF('SERVIÇOS EXECUTADOS'!$F271=0,0,(COUNTIF('SERVIÇOS EXECUTADOS'!$I271:$DH271,EK$10)/'SERVIÇOS EXECUTADOS'!$F271*100))</f>
        <v>0</v>
      </c>
      <c r="EL271" s="62">
        <f>IF('SERVIÇOS EXECUTADOS'!$F271=0,0,(COUNTIF('SERVIÇOS EXECUTADOS'!$I271:$DH271,EL$10)/'SERVIÇOS EXECUTADOS'!$F271*100))</f>
        <v>0</v>
      </c>
      <c r="EM271" s="62">
        <f>IF('SERVIÇOS EXECUTADOS'!$F271=0,0,(COUNTIF('SERVIÇOS EXECUTADOS'!$I271:$DH271,EM$10)/'SERVIÇOS EXECUTADOS'!$F271*100))</f>
        <v>0</v>
      </c>
      <c r="EN271" s="62">
        <f>IF('SERVIÇOS EXECUTADOS'!$F271=0,0,(COUNTIF('SERVIÇOS EXECUTADOS'!$I271:$DH271,EN$10)/'SERVIÇOS EXECUTADOS'!$F271*100))</f>
        <v>0</v>
      </c>
      <c r="EO271" s="62">
        <f>IF('SERVIÇOS EXECUTADOS'!$F271=0,0,(COUNTIF('SERVIÇOS EXECUTADOS'!$I271:$DH271,EO$10)/'SERVIÇOS EXECUTADOS'!$F271*100))</f>
        <v>0</v>
      </c>
      <c r="EP271" s="62">
        <f>IF('SERVIÇOS EXECUTADOS'!$F271=0,0,(COUNTIF('SERVIÇOS EXECUTADOS'!$I271:$DH271,EP$10)/'SERVIÇOS EXECUTADOS'!$F271*100))</f>
        <v>0</v>
      </c>
      <c r="EQ271" s="62">
        <f>IF('SERVIÇOS EXECUTADOS'!$F271=0,0,(COUNTIF('SERVIÇOS EXECUTADOS'!$I271:$DH271,EQ$10)/'SERVIÇOS EXECUTADOS'!$F271*100))</f>
        <v>0</v>
      </c>
      <c r="ER271" s="62">
        <f>IF('SERVIÇOS EXECUTADOS'!$F271=0,0,(COUNTIF('SERVIÇOS EXECUTADOS'!$I271:$DH271,ER$10)/'SERVIÇOS EXECUTADOS'!$F271*100))</f>
        <v>0</v>
      </c>
      <c r="ES271" s="62">
        <f>IF('SERVIÇOS EXECUTADOS'!$F271=0,0,(COUNTIF('SERVIÇOS EXECUTADOS'!$I271:$DH271,ES$10)/'SERVIÇOS EXECUTADOS'!$F271*100))</f>
        <v>0</v>
      </c>
      <c r="ET271" s="62">
        <f>IF('SERVIÇOS EXECUTADOS'!$F271=0,0,(COUNTIF('SERVIÇOS EXECUTADOS'!$I271:$DH271,ET$10)/'SERVIÇOS EXECUTADOS'!$F271*100))</f>
        <v>0</v>
      </c>
      <c r="EU271" s="62">
        <f>IF('SERVIÇOS EXECUTADOS'!$F271=0,0,(COUNTIF('SERVIÇOS EXECUTADOS'!$I271:$DH271,EU$10)/'SERVIÇOS EXECUTADOS'!$F271*100))</f>
        <v>0</v>
      </c>
      <c r="EV271" s="62">
        <f>IF('SERVIÇOS EXECUTADOS'!$F271=0,0,(COUNTIF('SERVIÇOS EXECUTADOS'!$I271:$DH271,EV$10)/'SERVIÇOS EXECUTADOS'!$F271*100))</f>
        <v>0</v>
      </c>
      <c r="EW271" s="62">
        <f>IF('SERVIÇOS EXECUTADOS'!$F271=0,0,(COUNTIF('SERVIÇOS EXECUTADOS'!$I271:$DH271,EW$10)/'SERVIÇOS EXECUTADOS'!$F271*100))</f>
        <v>0</v>
      </c>
    </row>
    <row r="272" spans="1:153" ht="12" customHeight="1" outlineLevel="2">
      <c r="A272" s="1"/>
      <c r="B272" s="197" t="s">
        <v>436</v>
      </c>
      <c r="C272" s="196" t="s">
        <v>437</v>
      </c>
      <c r="D272" s="486"/>
      <c r="E272" s="192">
        <f t="shared" si="98"/>
        <v>0</v>
      </c>
      <c r="F272" s="489"/>
      <c r="G272" s="271" t="s">
        <v>147</v>
      </c>
      <c r="H272" s="131">
        <f t="shared" si="87"/>
        <v>0</v>
      </c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  <c r="AX272" s="59"/>
      <c r="AY272" s="59"/>
      <c r="AZ272" s="59"/>
      <c r="BA272" s="59"/>
      <c r="BB272" s="59"/>
      <c r="BC272" s="59"/>
      <c r="BD272" s="59"/>
      <c r="BE272" s="59"/>
      <c r="BF272" s="59"/>
      <c r="BG272" s="59"/>
      <c r="BH272" s="59"/>
      <c r="BI272" s="59"/>
      <c r="BJ272" s="59"/>
      <c r="BK272" s="59"/>
      <c r="BL272" s="59"/>
      <c r="BM272" s="59"/>
      <c r="BN272" s="59"/>
      <c r="BO272" s="59"/>
      <c r="BP272" s="59"/>
      <c r="BQ272" s="59"/>
      <c r="BR272" s="59"/>
      <c r="BS272" s="59"/>
      <c r="BT272" s="59"/>
      <c r="BU272" s="59"/>
      <c r="BV272" s="59"/>
      <c r="BW272" s="59"/>
      <c r="BX272" s="59"/>
      <c r="BY272" s="59"/>
      <c r="BZ272" s="59"/>
      <c r="CA272" s="59"/>
      <c r="CB272" s="59"/>
      <c r="CC272" s="59"/>
      <c r="CD272" s="59"/>
      <c r="CE272" s="59"/>
      <c r="CF272" s="59"/>
      <c r="CG272" s="59"/>
      <c r="CH272" s="59"/>
      <c r="CI272" s="59"/>
      <c r="CJ272" s="59"/>
      <c r="CK272" s="59"/>
      <c r="CL272" s="59"/>
      <c r="CM272" s="59"/>
      <c r="CN272" s="59"/>
      <c r="CO272" s="59"/>
      <c r="CP272" s="59"/>
      <c r="CQ272" s="59"/>
      <c r="CR272" s="59"/>
      <c r="CS272" s="59"/>
      <c r="CT272" s="59"/>
      <c r="CU272" s="59"/>
      <c r="CV272" s="59"/>
      <c r="CW272" s="59"/>
      <c r="CX272" s="59"/>
      <c r="CY272" s="59"/>
      <c r="CZ272" s="59"/>
      <c r="DA272" s="59"/>
      <c r="DB272" s="59"/>
      <c r="DC272" s="59"/>
      <c r="DD272" s="59"/>
      <c r="DE272" s="59"/>
      <c r="DF272" s="59"/>
      <c r="DG272" s="59"/>
      <c r="DH272" s="59"/>
      <c r="DI272" s="60">
        <f t="shared" si="99"/>
        <v>0</v>
      </c>
      <c r="DJ272" s="61">
        <f t="shared" si="100"/>
        <v>0</v>
      </c>
      <c r="DK272" s="61">
        <f t="shared" si="101"/>
        <v>0</v>
      </c>
      <c r="DL272" s="62">
        <f t="shared" si="102"/>
        <v>0</v>
      </c>
      <c r="DM272" s="62">
        <f t="shared" ref="DM272:DM294" si="105">IF(F272=0,0,+(DK272/F272)*100)</f>
        <v>0</v>
      </c>
      <c r="DN272" s="64" t="str">
        <f t="shared" si="103"/>
        <v/>
      </c>
      <c r="DO272" s="252" t="b">
        <f t="shared" si="104"/>
        <v>0</v>
      </c>
      <c r="DP272" s="188"/>
      <c r="DS272" s="62">
        <f>IF('SERVIÇOS EXECUTADOS'!$F272=0,0,(COUNTIF('SERVIÇOS EXECUTADOS'!$I272:$DH272,DS$10)/'SERVIÇOS EXECUTADOS'!$F272*100))</f>
        <v>0</v>
      </c>
      <c r="DT272" s="62">
        <f>IF('SERVIÇOS EXECUTADOS'!$F272=0,0,(COUNTIF('SERVIÇOS EXECUTADOS'!$I272:$DH272,DT$10)/'SERVIÇOS EXECUTADOS'!$F272*100))</f>
        <v>0</v>
      </c>
      <c r="DU272" s="62">
        <f>IF('SERVIÇOS EXECUTADOS'!$F272=0,0,(COUNTIF('SERVIÇOS EXECUTADOS'!$I272:$DH272,DU$10)/'SERVIÇOS EXECUTADOS'!$F272*100))</f>
        <v>0</v>
      </c>
      <c r="DV272" s="62">
        <f>IF('SERVIÇOS EXECUTADOS'!$F272=0,0,(COUNTIF('SERVIÇOS EXECUTADOS'!$I272:$DH272,DV$10)/'SERVIÇOS EXECUTADOS'!$F272*100))</f>
        <v>0</v>
      </c>
      <c r="DW272" s="62">
        <f>IF('SERVIÇOS EXECUTADOS'!$F272=0,0,(COUNTIF('SERVIÇOS EXECUTADOS'!$I272:$DH272,DW$10)/'SERVIÇOS EXECUTADOS'!$F272*100))</f>
        <v>0</v>
      </c>
      <c r="DX272" s="62">
        <f>IF('SERVIÇOS EXECUTADOS'!$F272=0,0,(COUNTIF('SERVIÇOS EXECUTADOS'!$I272:$DH272,DX$10)/'SERVIÇOS EXECUTADOS'!$F272*100))</f>
        <v>0</v>
      </c>
      <c r="DY272" s="62">
        <f>IF('SERVIÇOS EXECUTADOS'!$F272=0,0,(COUNTIF('SERVIÇOS EXECUTADOS'!$I272:$DH272,DY$10)/'SERVIÇOS EXECUTADOS'!$F272*100))</f>
        <v>0</v>
      </c>
      <c r="DZ272" s="62">
        <f>IF('SERVIÇOS EXECUTADOS'!$F272=0,0,(COUNTIF('SERVIÇOS EXECUTADOS'!$I272:$DH272,DZ$10)/'SERVIÇOS EXECUTADOS'!$F272*100))</f>
        <v>0</v>
      </c>
      <c r="EA272" s="62">
        <f>IF('SERVIÇOS EXECUTADOS'!$F272=0,0,(COUNTIF('SERVIÇOS EXECUTADOS'!$I272:$DH272,EA$10)/'SERVIÇOS EXECUTADOS'!$F272*100))</f>
        <v>0</v>
      </c>
      <c r="EB272" s="62">
        <f>IF('SERVIÇOS EXECUTADOS'!$F272=0,0,(COUNTIF('SERVIÇOS EXECUTADOS'!$I272:$DH272,EB$10)/'SERVIÇOS EXECUTADOS'!$F272*100))</f>
        <v>0</v>
      </c>
      <c r="EC272" s="62">
        <f>IF('SERVIÇOS EXECUTADOS'!$F272=0,0,(COUNTIF('SERVIÇOS EXECUTADOS'!$I272:$DH272,EC$10)/'SERVIÇOS EXECUTADOS'!$F272*100))</f>
        <v>0</v>
      </c>
      <c r="ED272" s="62">
        <f>IF('SERVIÇOS EXECUTADOS'!$F272=0,0,(COUNTIF('SERVIÇOS EXECUTADOS'!$I272:$DH272,ED$10)/'SERVIÇOS EXECUTADOS'!$F272*100))</f>
        <v>0</v>
      </c>
      <c r="EE272" s="62">
        <f>IF('SERVIÇOS EXECUTADOS'!$F272=0,0,(COUNTIF('SERVIÇOS EXECUTADOS'!$I272:$DH272,EE$10)/'SERVIÇOS EXECUTADOS'!$F272*100))</f>
        <v>0</v>
      </c>
      <c r="EF272" s="62">
        <f>IF('SERVIÇOS EXECUTADOS'!$F272=0,0,(COUNTIF('SERVIÇOS EXECUTADOS'!$I272:$DH272,EF$10)/'SERVIÇOS EXECUTADOS'!$F272*100))</f>
        <v>0</v>
      </c>
      <c r="EG272" s="62">
        <f>IF('SERVIÇOS EXECUTADOS'!$F272=0,0,(COUNTIF('SERVIÇOS EXECUTADOS'!$I272:$DH272,EG$10)/'SERVIÇOS EXECUTADOS'!$F272*100))</f>
        <v>0</v>
      </c>
      <c r="EH272" s="62">
        <f>IF('SERVIÇOS EXECUTADOS'!$F272=0,0,(COUNTIF('SERVIÇOS EXECUTADOS'!$I272:$DH272,EH$10)/'SERVIÇOS EXECUTADOS'!$F272*100))</f>
        <v>0</v>
      </c>
      <c r="EI272" s="62">
        <f>IF('SERVIÇOS EXECUTADOS'!$F272=0,0,(COUNTIF('SERVIÇOS EXECUTADOS'!$I272:$DH272,EI$10)/'SERVIÇOS EXECUTADOS'!$F272*100))</f>
        <v>0</v>
      </c>
      <c r="EJ272" s="62">
        <f>IF('SERVIÇOS EXECUTADOS'!$F272=0,0,(COUNTIF('SERVIÇOS EXECUTADOS'!$I272:$DH272,EJ$10)/'SERVIÇOS EXECUTADOS'!$F272*100))</f>
        <v>0</v>
      </c>
      <c r="EK272" s="62">
        <f>IF('SERVIÇOS EXECUTADOS'!$F272=0,0,(COUNTIF('SERVIÇOS EXECUTADOS'!$I272:$DH272,EK$10)/'SERVIÇOS EXECUTADOS'!$F272*100))</f>
        <v>0</v>
      </c>
      <c r="EL272" s="62">
        <f>IF('SERVIÇOS EXECUTADOS'!$F272=0,0,(COUNTIF('SERVIÇOS EXECUTADOS'!$I272:$DH272,EL$10)/'SERVIÇOS EXECUTADOS'!$F272*100))</f>
        <v>0</v>
      </c>
      <c r="EM272" s="62">
        <f>IF('SERVIÇOS EXECUTADOS'!$F272=0,0,(COUNTIF('SERVIÇOS EXECUTADOS'!$I272:$DH272,EM$10)/'SERVIÇOS EXECUTADOS'!$F272*100))</f>
        <v>0</v>
      </c>
      <c r="EN272" s="62">
        <f>IF('SERVIÇOS EXECUTADOS'!$F272=0,0,(COUNTIF('SERVIÇOS EXECUTADOS'!$I272:$DH272,EN$10)/'SERVIÇOS EXECUTADOS'!$F272*100))</f>
        <v>0</v>
      </c>
      <c r="EO272" s="62">
        <f>IF('SERVIÇOS EXECUTADOS'!$F272=0,0,(COUNTIF('SERVIÇOS EXECUTADOS'!$I272:$DH272,EO$10)/'SERVIÇOS EXECUTADOS'!$F272*100))</f>
        <v>0</v>
      </c>
      <c r="EP272" s="62">
        <f>IF('SERVIÇOS EXECUTADOS'!$F272=0,0,(COUNTIF('SERVIÇOS EXECUTADOS'!$I272:$DH272,EP$10)/'SERVIÇOS EXECUTADOS'!$F272*100))</f>
        <v>0</v>
      </c>
      <c r="EQ272" s="62">
        <f>IF('SERVIÇOS EXECUTADOS'!$F272=0,0,(COUNTIF('SERVIÇOS EXECUTADOS'!$I272:$DH272,EQ$10)/'SERVIÇOS EXECUTADOS'!$F272*100))</f>
        <v>0</v>
      </c>
      <c r="ER272" s="62">
        <f>IF('SERVIÇOS EXECUTADOS'!$F272=0,0,(COUNTIF('SERVIÇOS EXECUTADOS'!$I272:$DH272,ER$10)/'SERVIÇOS EXECUTADOS'!$F272*100))</f>
        <v>0</v>
      </c>
      <c r="ES272" s="62">
        <f>IF('SERVIÇOS EXECUTADOS'!$F272=0,0,(COUNTIF('SERVIÇOS EXECUTADOS'!$I272:$DH272,ES$10)/'SERVIÇOS EXECUTADOS'!$F272*100))</f>
        <v>0</v>
      </c>
      <c r="ET272" s="62">
        <f>IF('SERVIÇOS EXECUTADOS'!$F272=0,0,(COUNTIF('SERVIÇOS EXECUTADOS'!$I272:$DH272,ET$10)/'SERVIÇOS EXECUTADOS'!$F272*100))</f>
        <v>0</v>
      </c>
      <c r="EU272" s="62">
        <f>IF('SERVIÇOS EXECUTADOS'!$F272=0,0,(COUNTIF('SERVIÇOS EXECUTADOS'!$I272:$DH272,EU$10)/'SERVIÇOS EXECUTADOS'!$F272*100))</f>
        <v>0</v>
      </c>
      <c r="EV272" s="62">
        <f>IF('SERVIÇOS EXECUTADOS'!$F272=0,0,(COUNTIF('SERVIÇOS EXECUTADOS'!$I272:$DH272,EV$10)/'SERVIÇOS EXECUTADOS'!$F272*100))</f>
        <v>0</v>
      </c>
      <c r="EW272" s="62">
        <f>IF('SERVIÇOS EXECUTADOS'!$F272=0,0,(COUNTIF('SERVIÇOS EXECUTADOS'!$I272:$DH272,EW$10)/'SERVIÇOS EXECUTADOS'!$F272*100))</f>
        <v>0</v>
      </c>
    </row>
    <row r="273" spans="1:153" ht="12" customHeight="1" outlineLevel="2">
      <c r="A273" s="1"/>
      <c r="B273" s="197" t="s">
        <v>438</v>
      </c>
      <c r="C273" s="196" t="s">
        <v>439</v>
      </c>
      <c r="D273" s="486"/>
      <c r="E273" s="192">
        <f t="shared" si="98"/>
        <v>0</v>
      </c>
      <c r="F273" s="489"/>
      <c r="G273" s="271" t="s">
        <v>147</v>
      </c>
      <c r="H273" s="131">
        <f t="shared" ref="H273:H336" si="106">DM273</f>
        <v>0</v>
      </c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59"/>
      <c r="AU273" s="59"/>
      <c r="AV273" s="59"/>
      <c r="AW273" s="59"/>
      <c r="AX273" s="59"/>
      <c r="AY273" s="59"/>
      <c r="AZ273" s="59"/>
      <c r="BA273" s="59"/>
      <c r="BB273" s="59"/>
      <c r="BC273" s="59"/>
      <c r="BD273" s="59"/>
      <c r="BE273" s="59"/>
      <c r="BF273" s="59"/>
      <c r="BG273" s="59"/>
      <c r="BH273" s="59"/>
      <c r="BI273" s="59"/>
      <c r="BJ273" s="59"/>
      <c r="BK273" s="59"/>
      <c r="BL273" s="59"/>
      <c r="BM273" s="59"/>
      <c r="BN273" s="59"/>
      <c r="BO273" s="59"/>
      <c r="BP273" s="59"/>
      <c r="BQ273" s="59"/>
      <c r="BR273" s="59"/>
      <c r="BS273" s="59"/>
      <c r="BT273" s="59"/>
      <c r="BU273" s="59"/>
      <c r="BV273" s="59"/>
      <c r="BW273" s="59"/>
      <c r="BX273" s="59"/>
      <c r="BY273" s="59"/>
      <c r="BZ273" s="59"/>
      <c r="CA273" s="59"/>
      <c r="CB273" s="59"/>
      <c r="CC273" s="59"/>
      <c r="CD273" s="59"/>
      <c r="CE273" s="59"/>
      <c r="CF273" s="59"/>
      <c r="CG273" s="59"/>
      <c r="CH273" s="59"/>
      <c r="CI273" s="59"/>
      <c r="CJ273" s="59"/>
      <c r="CK273" s="59"/>
      <c r="CL273" s="59"/>
      <c r="CM273" s="59"/>
      <c r="CN273" s="59"/>
      <c r="CO273" s="59"/>
      <c r="CP273" s="59"/>
      <c r="CQ273" s="59"/>
      <c r="CR273" s="59"/>
      <c r="CS273" s="59"/>
      <c r="CT273" s="59"/>
      <c r="CU273" s="59"/>
      <c r="CV273" s="59"/>
      <c r="CW273" s="59"/>
      <c r="CX273" s="59"/>
      <c r="CY273" s="59"/>
      <c r="CZ273" s="59"/>
      <c r="DA273" s="59"/>
      <c r="DB273" s="59"/>
      <c r="DC273" s="59"/>
      <c r="DD273" s="59"/>
      <c r="DE273" s="59"/>
      <c r="DF273" s="59"/>
      <c r="DG273" s="59"/>
      <c r="DH273" s="59"/>
      <c r="DI273" s="60">
        <f t="shared" si="99"/>
        <v>0</v>
      </c>
      <c r="DJ273" s="61">
        <f t="shared" si="100"/>
        <v>0</v>
      </c>
      <c r="DK273" s="61">
        <f t="shared" si="101"/>
        <v>0</v>
      </c>
      <c r="DL273" s="62">
        <f t="shared" si="102"/>
        <v>0</v>
      </c>
      <c r="DM273" s="62">
        <f t="shared" si="105"/>
        <v>0</v>
      </c>
      <c r="DN273" s="64" t="str">
        <f t="shared" si="103"/>
        <v/>
      </c>
      <c r="DO273" s="252" t="b">
        <f t="shared" si="104"/>
        <v>0</v>
      </c>
      <c r="DP273" s="188"/>
      <c r="DS273" s="62">
        <f>IF('SERVIÇOS EXECUTADOS'!$F273=0,0,(COUNTIF('SERVIÇOS EXECUTADOS'!$I273:$DH273,DS$10)/'SERVIÇOS EXECUTADOS'!$F273*100))</f>
        <v>0</v>
      </c>
      <c r="DT273" s="62">
        <f>IF('SERVIÇOS EXECUTADOS'!$F273=0,0,(COUNTIF('SERVIÇOS EXECUTADOS'!$I273:$DH273,DT$10)/'SERVIÇOS EXECUTADOS'!$F273*100))</f>
        <v>0</v>
      </c>
      <c r="DU273" s="62">
        <f>IF('SERVIÇOS EXECUTADOS'!$F273=0,0,(COUNTIF('SERVIÇOS EXECUTADOS'!$I273:$DH273,DU$10)/'SERVIÇOS EXECUTADOS'!$F273*100))</f>
        <v>0</v>
      </c>
      <c r="DV273" s="62">
        <f>IF('SERVIÇOS EXECUTADOS'!$F273=0,0,(COUNTIF('SERVIÇOS EXECUTADOS'!$I273:$DH273,DV$10)/'SERVIÇOS EXECUTADOS'!$F273*100))</f>
        <v>0</v>
      </c>
      <c r="DW273" s="62">
        <f>IF('SERVIÇOS EXECUTADOS'!$F273=0,0,(COUNTIF('SERVIÇOS EXECUTADOS'!$I273:$DH273,DW$10)/'SERVIÇOS EXECUTADOS'!$F273*100))</f>
        <v>0</v>
      </c>
      <c r="DX273" s="62">
        <f>IF('SERVIÇOS EXECUTADOS'!$F273=0,0,(COUNTIF('SERVIÇOS EXECUTADOS'!$I273:$DH273,DX$10)/'SERVIÇOS EXECUTADOS'!$F273*100))</f>
        <v>0</v>
      </c>
      <c r="DY273" s="62">
        <f>IF('SERVIÇOS EXECUTADOS'!$F273=0,0,(COUNTIF('SERVIÇOS EXECUTADOS'!$I273:$DH273,DY$10)/'SERVIÇOS EXECUTADOS'!$F273*100))</f>
        <v>0</v>
      </c>
      <c r="DZ273" s="62">
        <f>IF('SERVIÇOS EXECUTADOS'!$F273=0,0,(COUNTIF('SERVIÇOS EXECUTADOS'!$I273:$DH273,DZ$10)/'SERVIÇOS EXECUTADOS'!$F273*100))</f>
        <v>0</v>
      </c>
      <c r="EA273" s="62">
        <f>IF('SERVIÇOS EXECUTADOS'!$F273=0,0,(COUNTIF('SERVIÇOS EXECUTADOS'!$I273:$DH273,EA$10)/'SERVIÇOS EXECUTADOS'!$F273*100))</f>
        <v>0</v>
      </c>
      <c r="EB273" s="62">
        <f>IF('SERVIÇOS EXECUTADOS'!$F273=0,0,(COUNTIF('SERVIÇOS EXECUTADOS'!$I273:$DH273,EB$10)/'SERVIÇOS EXECUTADOS'!$F273*100))</f>
        <v>0</v>
      </c>
      <c r="EC273" s="62">
        <f>IF('SERVIÇOS EXECUTADOS'!$F273=0,0,(COUNTIF('SERVIÇOS EXECUTADOS'!$I273:$DH273,EC$10)/'SERVIÇOS EXECUTADOS'!$F273*100))</f>
        <v>0</v>
      </c>
      <c r="ED273" s="62">
        <f>IF('SERVIÇOS EXECUTADOS'!$F273=0,0,(COUNTIF('SERVIÇOS EXECUTADOS'!$I273:$DH273,ED$10)/'SERVIÇOS EXECUTADOS'!$F273*100))</f>
        <v>0</v>
      </c>
      <c r="EE273" s="62">
        <f>IF('SERVIÇOS EXECUTADOS'!$F273=0,0,(COUNTIF('SERVIÇOS EXECUTADOS'!$I273:$DH273,EE$10)/'SERVIÇOS EXECUTADOS'!$F273*100))</f>
        <v>0</v>
      </c>
      <c r="EF273" s="62">
        <f>IF('SERVIÇOS EXECUTADOS'!$F273=0,0,(COUNTIF('SERVIÇOS EXECUTADOS'!$I273:$DH273,EF$10)/'SERVIÇOS EXECUTADOS'!$F273*100))</f>
        <v>0</v>
      </c>
      <c r="EG273" s="62">
        <f>IF('SERVIÇOS EXECUTADOS'!$F273=0,0,(COUNTIF('SERVIÇOS EXECUTADOS'!$I273:$DH273,EG$10)/'SERVIÇOS EXECUTADOS'!$F273*100))</f>
        <v>0</v>
      </c>
      <c r="EH273" s="62">
        <f>IF('SERVIÇOS EXECUTADOS'!$F273=0,0,(COUNTIF('SERVIÇOS EXECUTADOS'!$I273:$DH273,EH$10)/'SERVIÇOS EXECUTADOS'!$F273*100))</f>
        <v>0</v>
      </c>
      <c r="EI273" s="62">
        <f>IF('SERVIÇOS EXECUTADOS'!$F273=0,0,(COUNTIF('SERVIÇOS EXECUTADOS'!$I273:$DH273,EI$10)/'SERVIÇOS EXECUTADOS'!$F273*100))</f>
        <v>0</v>
      </c>
      <c r="EJ273" s="62">
        <f>IF('SERVIÇOS EXECUTADOS'!$F273=0,0,(COUNTIF('SERVIÇOS EXECUTADOS'!$I273:$DH273,EJ$10)/'SERVIÇOS EXECUTADOS'!$F273*100))</f>
        <v>0</v>
      </c>
      <c r="EK273" s="62">
        <f>IF('SERVIÇOS EXECUTADOS'!$F273=0,0,(COUNTIF('SERVIÇOS EXECUTADOS'!$I273:$DH273,EK$10)/'SERVIÇOS EXECUTADOS'!$F273*100))</f>
        <v>0</v>
      </c>
      <c r="EL273" s="62">
        <f>IF('SERVIÇOS EXECUTADOS'!$F273=0,0,(COUNTIF('SERVIÇOS EXECUTADOS'!$I273:$DH273,EL$10)/'SERVIÇOS EXECUTADOS'!$F273*100))</f>
        <v>0</v>
      </c>
      <c r="EM273" s="62">
        <f>IF('SERVIÇOS EXECUTADOS'!$F273=0,0,(COUNTIF('SERVIÇOS EXECUTADOS'!$I273:$DH273,EM$10)/'SERVIÇOS EXECUTADOS'!$F273*100))</f>
        <v>0</v>
      </c>
      <c r="EN273" s="62">
        <f>IF('SERVIÇOS EXECUTADOS'!$F273=0,0,(COUNTIF('SERVIÇOS EXECUTADOS'!$I273:$DH273,EN$10)/'SERVIÇOS EXECUTADOS'!$F273*100))</f>
        <v>0</v>
      </c>
      <c r="EO273" s="62">
        <f>IF('SERVIÇOS EXECUTADOS'!$F273=0,0,(COUNTIF('SERVIÇOS EXECUTADOS'!$I273:$DH273,EO$10)/'SERVIÇOS EXECUTADOS'!$F273*100))</f>
        <v>0</v>
      </c>
      <c r="EP273" s="62">
        <f>IF('SERVIÇOS EXECUTADOS'!$F273=0,0,(COUNTIF('SERVIÇOS EXECUTADOS'!$I273:$DH273,EP$10)/'SERVIÇOS EXECUTADOS'!$F273*100))</f>
        <v>0</v>
      </c>
      <c r="EQ273" s="62">
        <f>IF('SERVIÇOS EXECUTADOS'!$F273=0,0,(COUNTIF('SERVIÇOS EXECUTADOS'!$I273:$DH273,EQ$10)/'SERVIÇOS EXECUTADOS'!$F273*100))</f>
        <v>0</v>
      </c>
      <c r="ER273" s="62">
        <f>IF('SERVIÇOS EXECUTADOS'!$F273=0,0,(COUNTIF('SERVIÇOS EXECUTADOS'!$I273:$DH273,ER$10)/'SERVIÇOS EXECUTADOS'!$F273*100))</f>
        <v>0</v>
      </c>
      <c r="ES273" s="62">
        <f>IF('SERVIÇOS EXECUTADOS'!$F273=0,0,(COUNTIF('SERVIÇOS EXECUTADOS'!$I273:$DH273,ES$10)/'SERVIÇOS EXECUTADOS'!$F273*100))</f>
        <v>0</v>
      </c>
      <c r="ET273" s="62">
        <f>IF('SERVIÇOS EXECUTADOS'!$F273=0,0,(COUNTIF('SERVIÇOS EXECUTADOS'!$I273:$DH273,ET$10)/'SERVIÇOS EXECUTADOS'!$F273*100))</f>
        <v>0</v>
      </c>
      <c r="EU273" s="62">
        <f>IF('SERVIÇOS EXECUTADOS'!$F273=0,0,(COUNTIF('SERVIÇOS EXECUTADOS'!$I273:$DH273,EU$10)/'SERVIÇOS EXECUTADOS'!$F273*100))</f>
        <v>0</v>
      </c>
      <c r="EV273" s="62">
        <f>IF('SERVIÇOS EXECUTADOS'!$F273=0,0,(COUNTIF('SERVIÇOS EXECUTADOS'!$I273:$DH273,EV$10)/'SERVIÇOS EXECUTADOS'!$F273*100))</f>
        <v>0</v>
      </c>
      <c r="EW273" s="62">
        <f>IF('SERVIÇOS EXECUTADOS'!$F273=0,0,(COUNTIF('SERVIÇOS EXECUTADOS'!$I273:$DH273,EW$10)/'SERVIÇOS EXECUTADOS'!$F273*100))</f>
        <v>0</v>
      </c>
    </row>
    <row r="274" spans="1:153" ht="12" customHeight="1" outlineLevel="2">
      <c r="A274" s="1"/>
      <c r="B274" s="197" t="s">
        <v>440</v>
      </c>
      <c r="C274" s="196"/>
      <c r="D274" s="486"/>
      <c r="E274" s="192">
        <f t="shared" si="98"/>
        <v>0</v>
      </c>
      <c r="F274" s="489"/>
      <c r="G274" s="271" t="s">
        <v>147</v>
      </c>
      <c r="H274" s="131">
        <f t="shared" si="106"/>
        <v>0</v>
      </c>
      <c r="I274" s="68"/>
      <c r="J274" s="59"/>
      <c r="K274" s="59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59"/>
      <c r="AU274" s="59"/>
      <c r="AV274" s="59"/>
      <c r="AW274" s="59"/>
      <c r="AX274" s="59"/>
      <c r="AY274" s="59"/>
      <c r="AZ274" s="59"/>
      <c r="BA274" s="59"/>
      <c r="BB274" s="59"/>
      <c r="BC274" s="59"/>
      <c r="BD274" s="59"/>
      <c r="BE274" s="59"/>
      <c r="BF274" s="59"/>
      <c r="BG274" s="59"/>
      <c r="BH274" s="59"/>
      <c r="BI274" s="59"/>
      <c r="BJ274" s="59"/>
      <c r="BK274" s="59"/>
      <c r="BL274" s="59"/>
      <c r="BM274" s="59"/>
      <c r="BN274" s="59"/>
      <c r="BO274" s="59"/>
      <c r="BP274" s="59"/>
      <c r="BQ274" s="59"/>
      <c r="BR274" s="59"/>
      <c r="BS274" s="59"/>
      <c r="BT274" s="59"/>
      <c r="BU274" s="59"/>
      <c r="BV274" s="59"/>
      <c r="BW274" s="59"/>
      <c r="BX274" s="59"/>
      <c r="BY274" s="59"/>
      <c r="BZ274" s="59"/>
      <c r="CA274" s="59"/>
      <c r="CB274" s="59"/>
      <c r="CC274" s="59"/>
      <c r="CD274" s="59"/>
      <c r="CE274" s="59"/>
      <c r="CF274" s="59"/>
      <c r="CG274" s="59"/>
      <c r="CH274" s="59"/>
      <c r="CI274" s="59"/>
      <c r="CJ274" s="59"/>
      <c r="CK274" s="59"/>
      <c r="CL274" s="59"/>
      <c r="CM274" s="59"/>
      <c r="CN274" s="59"/>
      <c r="CO274" s="59"/>
      <c r="CP274" s="59"/>
      <c r="CQ274" s="59"/>
      <c r="CR274" s="59"/>
      <c r="CS274" s="59"/>
      <c r="CT274" s="59"/>
      <c r="CU274" s="59"/>
      <c r="CV274" s="59"/>
      <c r="CW274" s="59"/>
      <c r="CX274" s="59"/>
      <c r="CY274" s="59"/>
      <c r="CZ274" s="59"/>
      <c r="DA274" s="59"/>
      <c r="DB274" s="59"/>
      <c r="DC274" s="59"/>
      <c r="DD274" s="59"/>
      <c r="DE274" s="59"/>
      <c r="DF274" s="59"/>
      <c r="DG274" s="59"/>
      <c r="DH274" s="59"/>
      <c r="DI274" s="60">
        <f t="shared" si="99"/>
        <v>0</v>
      </c>
      <c r="DJ274" s="61">
        <f t="shared" si="100"/>
        <v>0</v>
      </c>
      <c r="DK274" s="61">
        <f t="shared" si="101"/>
        <v>0</v>
      </c>
      <c r="DL274" s="62">
        <f t="shared" si="102"/>
        <v>0</v>
      </c>
      <c r="DM274" s="62">
        <f t="shared" si="105"/>
        <v>0</v>
      </c>
      <c r="DN274" s="64" t="str">
        <f t="shared" si="103"/>
        <v/>
      </c>
      <c r="DO274" s="252" t="b">
        <f t="shared" si="104"/>
        <v>0</v>
      </c>
      <c r="DP274" s="188"/>
      <c r="DS274" s="62">
        <f>IF('SERVIÇOS EXECUTADOS'!$F274=0,0,(COUNTIF('SERVIÇOS EXECUTADOS'!$I274:$DH274,DS$10)/'SERVIÇOS EXECUTADOS'!$F274*100))</f>
        <v>0</v>
      </c>
      <c r="DT274" s="62">
        <f>IF('SERVIÇOS EXECUTADOS'!$F274=0,0,(COUNTIF('SERVIÇOS EXECUTADOS'!$I274:$DH274,DT$10)/'SERVIÇOS EXECUTADOS'!$F274*100))</f>
        <v>0</v>
      </c>
      <c r="DU274" s="62">
        <f>IF('SERVIÇOS EXECUTADOS'!$F274=0,0,(COUNTIF('SERVIÇOS EXECUTADOS'!$I274:$DH274,DU$10)/'SERVIÇOS EXECUTADOS'!$F274*100))</f>
        <v>0</v>
      </c>
      <c r="DV274" s="62">
        <f>IF('SERVIÇOS EXECUTADOS'!$F274=0,0,(COUNTIF('SERVIÇOS EXECUTADOS'!$I274:$DH274,DV$10)/'SERVIÇOS EXECUTADOS'!$F274*100))</f>
        <v>0</v>
      </c>
      <c r="DW274" s="62">
        <f>IF('SERVIÇOS EXECUTADOS'!$F274=0,0,(COUNTIF('SERVIÇOS EXECUTADOS'!$I274:$DH274,DW$10)/'SERVIÇOS EXECUTADOS'!$F274*100))</f>
        <v>0</v>
      </c>
      <c r="DX274" s="62">
        <f>IF('SERVIÇOS EXECUTADOS'!$F274=0,0,(COUNTIF('SERVIÇOS EXECUTADOS'!$I274:$DH274,DX$10)/'SERVIÇOS EXECUTADOS'!$F274*100))</f>
        <v>0</v>
      </c>
      <c r="DY274" s="62">
        <f>IF('SERVIÇOS EXECUTADOS'!$F274=0,0,(COUNTIF('SERVIÇOS EXECUTADOS'!$I274:$DH274,DY$10)/'SERVIÇOS EXECUTADOS'!$F274*100))</f>
        <v>0</v>
      </c>
      <c r="DZ274" s="62">
        <f>IF('SERVIÇOS EXECUTADOS'!$F274=0,0,(COUNTIF('SERVIÇOS EXECUTADOS'!$I274:$DH274,DZ$10)/'SERVIÇOS EXECUTADOS'!$F274*100))</f>
        <v>0</v>
      </c>
      <c r="EA274" s="62">
        <f>IF('SERVIÇOS EXECUTADOS'!$F274=0,0,(COUNTIF('SERVIÇOS EXECUTADOS'!$I274:$DH274,EA$10)/'SERVIÇOS EXECUTADOS'!$F274*100))</f>
        <v>0</v>
      </c>
      <c r="EB274" s="62">
        <f>IF('SERVIÇOS EXECUTADOS'!$F274=0,0,(COUNTIF('SERVIÇOS EXECUTADOS'!$I274:$DH274,EB$10)/'SERVIÇOS EXECUTADOS'!$F274*100))</f>
        <v>0</v>
      </c>
      <c r="EC274" s="62">
        <f>IF('SERVIÇOS EXECUTADOS'!$F274=0,0,(COUNTIF('SERVIÇOS EXECUTADOS'!$I274:$DH274,EC$10)/'SERVIÇOS EXECUTADOS'!$F274*100))</f>
        <v>0</v>
      </c>
      <c r="ED274" s="62">
        <f>IF('SERVIÇOS EXECUTADOS'!$F274=0,0,(COUNTIF('SERVIÇOS EXECUTADOS'!$I274:$DH274,ED$10)/'SERVIÇOS EXECUTADOS'!$F274*100))</f>
        <v>0</v>
      </c>
      <c r="EE274" s="62">
        <f>IF('SERVIÇOS EXECUTADOS'!$F274=0,0,(COUNTIF('SERVIÇOS EXECUTADOS'!$I274:$DH274,EE$10)/'SERVIÇOS EXECUTADOS'!$F274*100))</f>
        <v>0</v>
      </c>
      <c r="EF274" s="62">
        <f>IF('SERVIÇOS EXECUTADOS'!$F274=0,0,(COUNTIF('SERVIÇOS EXECUTADOS'!$I274:$DH274,EF$10)/'SERVIÇOS EXECUTADOS'!$F274*100))</f>
        <v>0</v>
      </c>
      <c r="EG274" s="62">
        <f>IF('SERVIÇOS EXECUTADOS'!$F274=0,0,(COUNTIF('SERVIÇOS EXECUTADOS'!$I274:$DH274,EG$10)/'SERVIÇOS EXECUTADOS'!$F274*100))</f>
        <v>0</v>
      </c>
      <c r="EH274" s="62">
        <f>IF('SERVIÇOS EXECUTADOS'!$F274=0,0,(COUNTIF('SERVIÇOS EXECUTADOS'!$I274:$DH274,EH$10)/'SERVIÇOS EXECUTADOS'!$F274*100))</f>
        <v>0</v>
      </c>
      <c r="EI274" s="62">
        <f>IF('SERVIÇOS EXECUTADOS'!$F274=0,0,(COUNTIF('SERVIÇOS EXECUTADOS'!$I274:$DH274,EI$10)/'SERVIÇOS EXECUTADOS'!$F274*100))</f>
        <v>0</v>
      </c>
      <c r="EJ274" s="62">
        <f>IF('SERVIÇOS EXECUTADOS'!$F274=0,0,(COUNTIF('SERVIÇOS EXECUTADOS'!$I274:$DH274,EJ$10)/'SERVIÇOS EXECUTADOS'!$F274*100))</f>
        <v>0</v>
      </c>
      <c r="EK274" s="62">
        <f>IF('SERVIÇOS EXECUTADOS'!$F274=0,0,(COUNTIF('SERVIÇOS EXECUTADOS'!$I274:$DH274,EK$10)/'SERVIÇOS EXECUTADOS'!$F274*100))</f>
        <v>0</v>
      </c>
      <c r="EL274" s="62">
        <f>IF('SERVIÇOS EXECUTADOS'!$F274=0,0,(COUNTIF('SERVIÇOS EXECUTADOS'!$I274:$DH274,EL$10)/'SERVIÇOS EXECUTADOS'!$F274*100))</f>
        <v>0</v>
      </c>
      <c r="EM274" s="62">
        <f>IF('SERVIÇOS EXECUTADOS'!$F274=0,0,(COUNTIF('SERVIÇOS EXECUTADOS'!$I274:$DH274,EM$10)/'SERVIÇOS EXECUTADOS'!$F274*100))</f>
        <v>0</v>
      </c>
      <c r="EN274" s="62">
        <f>IF('SERVIÇOS EXECUTADOS'!$F274=0,0,(COUNTIF('SERVIÇOS EXECUTADOS'!$I274:$DH274,EN$10)/'SERVIÇOS EXECUTADOS'!$F274*100))</f>
        <v>0</v>
      </c>
      <c r="EO274" s="62">
        <f>IF('SERVIÇOS EXECUTADOS'!$F274=0,0,(COUNTIF('SERVIÇOS EXECUTADOS'!$I274:$DH274,EO$10)/'SERVIÇOS EXECUTADOS'!$F274*100))</f>
        <v>0</v>
      </c>
      <c r="EP274" s="62">
        <f>IF('SERVIÇOS EXECUTADOS'!$F274=0,0,(COUNTIF('SERVIÇOS EXECUTADOS'!$I274:$DH274,EP$10)/'SERVIÇOS EXECUTADOS'!$F274*100))</f>
        <v>0</v>
      </c>
      <c r="EQ274" s="62">
        <f>IF('SERVIÇOS EXECUTADOS'!$F274=0,0,(COUNTIF('SERVIÇOS EXECUTADOS'!$I274:$DH274,EQ$10)/'SERVIÇOS EXECUTADOS'!$F274*100))</f>
        <v>0</v>
      </c>
      <c r="ER274" s="62">
        <f>IF('SERVIÇOS EXECUTADOS'!$F274=0,0,(COUNTIF('SERVIÇOS EXECUTADOS'!$I274:$DH274,ER$10)/'SERVIÇOS EXECUTADOS'!$F274*100))</f>
        <v>0</v>
      </c>
      <c r="ES274" s="62">
        <f>IF('SERVIÇOS EXECUTADOS'!$F274=0,0,(COUNTIF('SERVIÇOS EXECUTADOS'!$I274:$DH274,ES$10)/'SERVIÇOS EXECUTADOS'!$F274*100))</f>
        <v>0</v>
      </c>
      <c r="ET274" s="62">
        <f>IF('SERVIÇOS EXECUTADOS'!$F274=0,0,(COUNTIF('SERVIÇOS EXECUTADOS'!$I274:$DH274,ET$10)/'SERVIÇOS EXECUTADOS'!$F274*100))</f>
        <v>0</v>
      </c>
      <c r="EU274" s="62">
        <f>IF('SERVIÇOS EXECUTADOS'!$F274=0,0,(COUNTIF('SERVIÇOS EXECUTADOS'!$I274:$DH274,EU$10)/'SERVIÇOS EXECUTADOS'!$F274*100))</f>
        <v>0</v>
      </c>
      <c r="EV274" s="62">
        <f>IF('SERVIÇOS EXECUTADOS'!$F274=0,0,(COUNTIF('SERVIÇOS EXECUTADOS'!$I274:$DH274,EV$10)/'SERVIÇOS EXECUTADOS'!$F274*100))</f>
        <v>0</v>
      </c>
      <c r="EW274" s="62">
        <f>IF('SERVIÇOS EXECUTADOS'!$F274=0,0,(COUNTIF('SERVIÇOS EXECUTADOS'!$I274:$DH274,EW$10)/'SERVIÇOS EXECUTADOS'!$F274*100))</f>
        <v>0</v>
      </c>
    </row>
    <row r="275" spans="1:153" ht="12" customHeight="1" outlineLevel="2">
      <c r="A275" s="1"/>
      <c r="B275" s="197" t="s">
        <v>441</v>
      </c>
      <c r="C275" s="196"/>
      <c r="D275" s="486"/>
      <c r="E275" s="192">
        <f t="shared" si="98"/>
        <v>0</v>
      </c>
      <c r="F275" s="489"/>
      <c r="G275" s="271" t="s">
        <v>147</v>
      </c>
      <c r="H275" s="132">
        <f t="shared" si="106"/>
        <v>0</v>
      </c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  <c r="AW275" s="59"/>
      <c r="AX275" s="59"/>
      <c r="AY275" s="59"/>
      <c r="AZ275" s="59"/>
      <c r="BA275" s="59"/>
      <c r="BB275" s="59"/>
      <c r="BC275" s="59"/>
      <c r="BD275" s="59"/>
      <c r="BE275" s="59"/>
      <c r="BF275" s="59"/>
      <c r="BG275" s="59"/>
      <c r="BH275" s="59"/>
      <c r="BI275" s="59"/>
      <c r="BJ275" s="59"/>
      <c r="BK275" s="59"/>
      <c r="BL275" s="59"/>
      <c r="BM275" s="59"/>
      <c r="BN275" s="59"/>
      <c r="BO275" s="59"/>
      <c r="BP275" s="59"/>
      <c r="BQ275" s="59"/>
      <c r="BR275" s="59"/>
      <c r="BS275" s="59"/>
      <c r="BT275" s="59"/>
      <c r="BU275" s="59"/>
      <c r="BV275" s="59"/>
      <c r="BW275" s="59"/>
      <c r="BX275" s="59"/>
      <c r="BY275" s="59"/>
      <c r="BZ275" s="59"/>
      <c r="CA275" s="59"/>
      <c r="CB275" s="59"/>
      <c r="CC275" s="59"/>
      <c r="CD275" s="59"/>
      <c r="CE275" s="59"/>
      <c r="CF275" s="59"/>
      <c r="CG275" s="59"/>
      <c r="CH275" s="59"/>
      <c r="CI275" s="59"/>
      <c r="CJ275" s="59"/>
      <c r="CK275" s="59"/>
      <c r="CL275" s="59"/>
      <c r="CM275" s="59"/>
      <c r="CN275" s="59"/>
      <c r="CO275" s="59"/>
      <c r="CP275" s="59"/>
      <c r="CQ275" s="59"/>
      <c r="CR275" s="59"/>
      <c r="CS275" s="59"/>
      <c r="CT275" s="59"/>
      <c r="CU275" s="59"/>
      <c r="CV275" s="59"/>
      <c r="CW275" s="59"/>
      <c r="CX275" s="59"/>
      <c r="CY275" s="59"/>
      <c r="CZ275" s="59"/>
      <c r="DA275" s="59"/>
      <c r="DB275" s="59"/>
      <c r="DC275" s="59"/>
      <c r="DD275" s="59"/>
      <c r="DE275" s="59"/>
      <c r="DF275" s="59"/>
      <c r="DG275" s="59"/>
      <c r="DH275" s="59"/>
      <c r="DI275" s="60">
        <f t="shared" si="99"/>
        <v>0</v>
      </c>
      <c r="DJ275" s="61">
        <f t="shared" si="100"/>
        <v>0</v>
      </c>
      <c r="DK275" s="61">
        <f t="shared" si="101"/>
        <v>0</v>
      </c>
      <c r="DL275" s="62">
        <f t="shared" si="102"/>
        <v>0</v>
      </c>
      <c r="DM275" s="62">
        <f t="shared" si="105"/>
        <v>0</v>
      </c>
      <c r="DN275" s="64" t="str">
        <f t="shared" si="103"/>
        <v/>
      </c>
      <c r="DO275" s="252" t="b">
        <f t="shared" si="104"/>
        <v>0</v>
      </c>
      <c r="DP275" s="188"/>
      <c r="DS275" s="62">
        <f>IF('SERVIÇOS EXECUTADOS'!$F275=0,0,(COUNTIF('SERVIÇOS EXECUTADOS'!$I275:$DH275,DS$10)/'SERVIÇOS EXECUTADOS'!$F275*100))</f>
        <v>0</v>
      </c>
      <c r="DT275" s="62">
        <f>IF('SERVIÇOS EXECUTADOS'!$F275=0,0,(COUNTIF('SERVIÇOS EXECUTADOS'!$I275:$DH275,DT$10)/'SERVIÇOS EXECUTADOS'!$F275*100))</f>
        <v>0</v>
      </c>
      <c r="DU275" s="62">
        <f>IF('SERVIÇOS EXECUTADOS'!$F275=0,0,(COUNTIF('SERVIÇOS EXECUTADOS'!$I275:$DH275,DU$10)/'SERVIÇOS EXECUTADOS'!$F275*100))</f>
        <v>0</v>
      </c>
      <c r="DV275" s="62">
        <f>IF('SERVIÇOS EXECUTADOS'!$F275=0,0,(COUNTIF('SERVIÇOS EXECUTADOS'!$I275:$DH275,DV$10)/'SERVIÇOS EXECUTADOS'!$F275*100))</f>
        <v>0</v>
      </c>
      <c r="DW275" s="62">
        <f>IF('SERVIÇOS EXECUTADOS'!$F275=0,0,(COUNTIF('SERVIÇOS EXECUTADOS'!$I275:$DH275,DW$10)/'SERVIÇOS EXECUTADOS'!$F275*100))</f>
        <v>0</v>
      </c>
      <c r="DX275" s="62">
        <f>IF('SERVIÇOS EXECUTADOS'!$F275=0,0,(COUNTIF('SERVIÇOS EXECUTADOS'!$I275:$DH275,DX$10)/'SERVIÇOS EXECUTADOS'!$F275*100))</f>
        <v>0</v>
      </c>
      <c r="DY275" s="62">
        <f>IF('SERVIÇOS EXECUTADOS'!$F275=0,0,(COUNTIF('SERVIÇOS EXECUTADOS'!$I275:$DH275,DY$10)/'SERVIÇOS EXECUTADOS'!$F275*100))</f>
        <v>0</v>
      </c>
      <c r="DZ275" s="62">
        <f>IF('SERVIÇOS EXECUTADOS'!$F275=0,0,(COUNTIF('SERVIÇOS EXECUTADOS'!$I275:$DH275,DZ$10)/'SERVIÇOS EXECUTADOS'!$F275*100))</f>
        <v>0</v>
      </c>
      <c r="EA275" s="62">
        <f>IF('SERVIÇOS EXECUTADOS'!$F275=0,0,(COUNTIF('SERVIÇOS EXECUTADOS'!$I275:$DH275,EA$10)/'SERVIÇOS EXECUTADOS'!$F275*100))</f>
        <v>0</v>
      </c>
      <c r="EB275" s="62">
        <f>IF('SERVIÇOS EXECUTADOS'!$F275=0,0,(COUNTIF('SERVIÇOS EXECUTADOS'!$I275:$DH275,EB$10)/'SERVIÇOS EXECUTADOS'!$F275*100))</f>
        <v>0</v>
      </c>
      <c r="EC275" s="62">
        <f>IF('SERVIÇOS EXECUTADOS'!$F275=0,0,(COUNTIF('SERVIÇOS EXECUTADOS'!$I275:$DH275,EC$10)/'SERVIÇOS EXECUTADOS'!$F275*100))</f>
        <v>0</v>
      </c>
      <c r="ED275" s="62">
        <f>IF('SERVIÇOS EXECUTADOS'!$F275=0,0,(COUNTIF('SERVIÇOS EXECUTADOS'!$I275:$DH275,ED$10)/'SERVIÇOS EXECUTADOS'!$F275*100))</f>
        <v>0</v>
      </c>
      <c r="EE275" s="62">
        <f>IF('SERVIÇOS EXECUTADOS'!$F275=0,0,(COUNTIF('SERVIÇOS EXECUTADOS'!$I275:$DH275,EE$10)/'SERVIÇOS EXECUTADOS'!$F275*100))</f>
        <v>0</v>
      </c>
      <c r="EF275" s="62">
        <f>IF('SERVIÇOS EXECUTADOS'!$F275=0,0,(COUNTIF('SERVIÇOS EXECUTADOS'!$I275:$DH275,EF$10)/'SERVIÇOS EXECUTADOS'!$F275*100))</f>
        <v>0</v>
      </c>
      <c r="EG275" s="62">
        <f>IF('SERVIÇOS EXECUTADOS'!$F275=0,0,(COUNTIF('SERVIÇOS EXECUTADOS'!$I275:$DH275,EG$10)/'SERVIÇOS EXECUTADOS'!$F275*100))</f>
        <v>0</v>
      </c>
      <c r="EH275" s="62">
        <f>IF('SERVIÇOS EXECUTADOS'!$F275=0,0,(COUNTIF('SERVIÇOS EXECUTADOS'!$I275:$DH275,EH$10)/'SERVIÇOS EXECUTADOS'!$F275*100))</f>
        <v>0</v>
      </c>
      <c r="EI275" s="62">
        <f>IF('SERVIÇOS EXECUTADOS'!$F275=0,0,(COUNTIF('SERVIÇOS EXECUTADOS'!$I275:$DH275,EI$10)/'SERVIÇOS EXECUTADOS'!$F275*100))</f>
        <v>0</v>
      </c>
      <c r="EJ275" s="62">
        <f>IF('SERVIÇOS EXECUTADOS'!$F275=0,0,(COUNTIF('SERVIÇOS EXECUTADOS'!$I275:$DH275,EJ$10)/'SERVIÇOS EXECUTADOS'!$F275*100))</f>
        <v>0</v>
      </c>
      <c r="EK275" s="62">
        <f>IF('SERVIÇOS EXECUTADOS'!$F275=0,0,(COUNTIF('SERVIÇOS EXECUTADOS'!$I275:$DH275,EK$10)/'SERVIÇOS EXECUTADOS'!$F275*100))</f>
        <v>0</v>
      </c>
      <c r="EL275" s="62">
        <f>IF('SERVIÇOS EXECUTADOS'!$F275=0,0,(COUNTIF('SERVIÇOS EXECUTADOS'!$I275:$DH275,EL$10)/'SERVIÇOS EXECUTADOS'!$F275*100))</f>
        <v>0</v>
      </c>
      <c r="EM275" s="62">
        <f>IF('SERVIÇOS EXECUTADOS'!$F275=0,0,(COUNTIF('SERVIÇOS EXECUTADOS'!$I275:$DH275,EM$10)/'SERVIÇOS EXECUTADOS'!$F275*100))</f>
        <v>0</v>
      </c>
      <c r="EN275" s="62">
        <f>IF('SERVIÇOS EXECUTADOS'!$F275=0,0,(COUNTIF('SERVIÇOS EXECUTADOS'!$I275:$DH275,EN$10)/'SERVIÇOS EXECUTADOS'!$F275*100))</f>
        <v>0</v>
      </c>
      <c r="EO275" s="62">
        <f>IF('SERVIÇOS EXECUTADOS'!$F275=0,0,(COUNTIF('SERVIÇOS EXECUTADOS'!$I275:$DH275,EO$10)/'SERVIÇOS EXECUTADOS'!$F275*100))</f>
        <v>0</v>
      </c>
      <c r="EP275" s="62">
        <f>IF('SERVIÇOS EXECUTADOS'!$F275=0,0,(COUNTIF('SERVIÇOS EXECUTADOS'!$I275:$DH275,EP$10)/'SERVIÇOS EXECUTADOS'!$F275*100))</f>
        <v>0</v>
      </c>
      <c r="EQ275" s="62">
        <f>IF('SERVIÇOS EXECUTADOS'!$F275=0,0,(COUNTIF('SERVIÇOS EXECUTADOS'!$I275:$DH275,EQ$10)/'SERVIÇOS EXECUTADOS'!$F275*100))</f>
        <v>0</v>
      </c>
      <c r="ER275" s="62">
        <f>IF('SERVIÇOS EXECUTADOS'!$F275=0,0,(COUNTIF('SERVIÇOS EXECUTADOS'!$I275:$DH275,ER$10)/'SERVIÇOS EXECUTADOS'!$F275*100))</f>
        <v>0</v>
      </c>
      <c r="ES275" s="62">
        <f>IF('SERVIÇOS EXECUTADOS'!$F275=0,0,(COUNTIF('SERVIÇOS EXECUTADOS'!$I275:$DH275,ES$10)/'SERVIÇOS EXECUTADOS'!$F275*100))</f>
        <v>0</v>
      </c>
      <c r="ET275" s="62">
        <f>IF('SERVIÇOS EXECUTADOS'!$F275=0,0,(COUNTIF('SERVIÇOS EXECUTADOS'!$I275:$DH275,ET$10)/'SERVIÇOS EXECUTADOS'!$F275*100))</f>
        <v>0</v>
      </c>
      <c r="EU275" s="62">
        <f>IF('SERVIÇOS EXECUTADOS'!$F275=0,0,(COUNTIF('SERVIÇOS EXECUTADOS'!$I275:$DH275,EU$10)/'SERVIÇOS EXECUTADOS'!$F275*100))</f>
        <v>0</v>
      </c>
      <c r="EV275" s="62">
        <f>IF('SERVIÇOS EXECUTADOS'!$F275=0,0,(COUNTIF('SERVIÇOS EXECUTADOS'!$I275:$DH275,EV$10)/'SERVIÇOS EXECUTADOS'!$F275*100))</f>
        <v>0</v>
      </c>
      <c r="EW275" s="62">
        <f>IF('SERVIÇOS EXECUTADOS'!$F275=0,0,(COUNTIF('SERVIÇOS EXECUTADOS'!$I275:$DH275,EW$10)/'SERVIÇOS EXECUTADOS'!$F275*100))</f>
        <v>0</v>
      </c>
    </row>
    <row r="276" spans="1:153" ht="12" customHeight="1" outlineLevel="2">
      <c r="A276" s="1"/>
      <c r="B276" s="197" t="s">
        <v>442</v>
      </c>
      <c r="C276" s="196"/>
      <c r="D276" s="486"/>
      <c r="E276" s="192">
        <f t="shared" si="98"/>
        <v>0</v>
      </c>
      <c r="F276" s="489"/>
      <c r="G276" s="271" t="str">
        <f>$G$275</f>
        <v>Pav.</v>
      </c>
      <c r="H276" s="131">
        <f t="shared" si="106"/>
        <v>0</v>
      </c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59"/>
      <c r="AU276" s="59"/>
      <c r="AV276" s="59"/>
      <c r="AW276" s="59"/>
      <c r="AX276" s="59"/>
      <c r="AY276" s="59"/>
      <c r="AZ276" s="59"/>
      <c r="BA276" s="59"/>
      <c r="BB276" s="59"/>
      <c r="BC276" s="59"/>
      <c r="BD276" s="59"/>
      <c r="BE276" s="59"/>
      <c r="BF276" s="59"/>
      <c r="BG276" s="59"/>
      <c r="BH276" s="59"/>
      <c r="BI276" s="59"/>
      <c r="BJ276" s="59"/>
      <c r="BK276" s="59"/>
      <c r="BL276" s="59"/>
      <c r="BM276" s="59"/>
      <c r="BN276" s="59"/>
      <c r="BO276" s="59"/>
      <c r="BP276" s="59"/>
      <c r="BQ276" s="59"/>
      <c r="BR276" s="59"/>
      <c r="BS276" s="59"/>
      <c r="BT276" s="59"/>
      <c r="BU276" s="59"/>
      <c r="BV276" s="59"/>
      <c r="BW276" s="59"/>
      <c r="BX276" s="59"/>
      <c r="BY276" s="59"/>
      <c r="BZ276" s="59"/>
      <c r="CA276" s="59"/>
      <c r="CB276" s="59"/>
      <c r="CC276" s="59"/>
      <c r="CD276" s="59"/>
      <c r="CE276" s="59"/>
      <c r="CF276" s="59"/>
      <c r="CG276" s="59"/>
      <c r="CH276" s="59"/>
      <c r="CI276" s="59"/>
      <c r="CJ276" s="59"/>
      <c r="CK276" s="59"/>
      <c r="CL276" s="59"/>
      <c r="CM276" s="59"/>
      <c r="CN276" s="59"/>
      <c r="CO276" s="59"/>
      <c r="CP276" s="59"/>
      <c r="CQ276" s="59"/>
      <c r="CR276" s="59"/>
      <c r="CS276" s="59"/>
      <c r="CT276" s="59"/>
      <c r="CU276" s="59"/>
      <c r="CV276" s="59"/>
      <c r="CW276" s="59"/>
      <c r="CX276" s="59"/>
      <c r="CY276" s="59"/>
      <c r="CZ276" s="59"/>
      <c r="DA276" s="59"/>
      <c r="DB276" s="59"/>
      <c r="DC276" s="59"/>
      <c r="DD276" s="59"/>
      <c r="DE276" s="59"/>
      <c r="DF276" s="59"/>
      <c r="DG276" s="59"/>
      <c r="DH276" s="59"/>
      <c r="DI276" s="60">
        <f t="shared" si="99"/>
        <v>0</v>
      </c>
      <c r="DJ276" s="61">
        <f t="shared" si="100"/>
        <v>0</v>
      </c>
      <c r="DK276" s="61">
        <f t="shared" si="101"/>
        <v>0</v>
      </c>
      <c r="DL276" s="62">
        <f t="shared" si="102"/>
        <v>0</v>
      </c>
      <c r="DM276" s="62">
        <f t="shared" si="105"/>
        <v>0</v>
      </c>
      <c r="DN276" s="64" t="str">
        <f t="shared" si="103"/>
        <v/>
      </c>
      <c r="DO276" s="252" t="b">
        <f t="shared" si="104"/>
        <v>0</v>
      </c>
      <c r="DP276" s="188"/>
      <c r="DS276" s="62">
        <f>IF('SERVIÇOS EXECUTADOS'!$F276=0,0,(COUNTIF('SERVIÇOS EXECUTADOS'!$I276:$DH276,DS$10)/'SERVIÇOS EXECUTADOS'!$F276*100))</f>
        <v>0</v>
      </c>
      <c r="DT276" s="62">
        <f>IF('SERVIÇOS EXECUTADOS'!$F276=0,0,(COUNTIF('SERVIÇOS EXECUTADOS'!$I276:$DH276,DT$10)/'SERVIÇOS EXECUTADOS'!$F276*100))</f>
        <v>0</v>
      </c>
      <c r="DU276" s="62">
        <f>IF('SERVIÇOS EXECUTADOS'!$F276=0,0,(COUNTIF('SERVIÇOS EXECUTADOS'!$I276:$DH276,DU$10)/'SERVIÇOS EXECUTADOS'!$F276*100))</f>
        <v>0</v>
      </c>
      <c r="DV276" s="62">
        <f>IF('SERVIÇOS EXECUTADOS'!$F276=0,0,(COUNTIF('SERVIÇOS EXECUTADOS'!$I276:$DH276,DV$10)/'SERVIÇOS EXECUTADOS'!$F276*100))</f>
        <v>0</v>
      </c>
      <c r="DW276" s="62">
        <f>IF('SERVIÇOS EXECUTADOS'!$F276=0,0,(COUNTIF('SERVIÇOS EXECUTADOS'!$I276:$DH276,DW$10)/'SERVIÇOS EXECUTADOS'!$F276*100))</f>
        <v>0</v>
      </c>
      <c r="DX276" s="62">
        <f>IF('SERVIÇOS EXECUTADOS'!$F276=0,0,(COUNTIF('SERVIÇOS EXECUTADOS'!$I276:$DH276,DX$10)/'SERVIÇOS EXECUTADOS'!$F276*100))</f>
        <v>0</v>
      </c>
      <c r="DY276" s="62">
        <f>IF('SERVIÇOS EXECUTADOS'!$F276=0,0,(COUNTIF('SERVIÇOS EXECUTADOS'!$I276:$DH276,DY$10)/'SERVIÇOS EXECUTADOS'!$F276*100))</f>
        <v>0</v>
      </c>
      <c r="DZ276" s="62">
        <f>IF('SERVIÇOS EXECUTADOS'!$F276=0,0,(COUNTIF('SERVIÇOS EXECUTADOS'!$I276:$DH276,DZ$10)/'SERVIÇOS EXECUTADOS'!$F276*100))</f>
        <v>0</v>
      </c>
      <c r="EA276" s="62">
        <f>IF('SERVIÇOS EXECUTADOS'!$F276=0,0,(COUNTIF('SERVIÇOS EXECUTADOS'!$I276:$DH276,EA$10)/'SERVIÇOS EXECUTADOS'!$F276*100))</f>
        <v>0</v>
      </c>
      <c r="EB276" s="62">
        <f>IF('SERVIÇOS EXECUTADOS'!$F276=0,0,(COUNTIF('SERVIÇOS EXECUTADOS'!$I276:$DH276,EB$10)/'SERVIÇOS EXECUTADOS'!$F276*100))</f>
        <v>0</v>
      </c>
      <c r="EC276" s="62">
        <f>IF('SERVIÇOS EXECUTADOS'!$F276=0,0,(COUNTIF('SERVIÇOS EXECUTADOS'!$I276:$DH276,EC$10)/'SERVIÇOS EXECUTADOS'!$F276*100))</f>
        <v>0</v>
      </c>
      <c r="ED276" s="62">
        <f>IF('SERVIÇOS EXECUTADOS'!$F276=0,0,(COUNTIF('SERVIÇOS EXECUTADOS'!$I276:$DH276,ED$10)/'SERVIÇOS EXECUTADOS'!$F276*100))</f>
        <v>0</v>
      </c>
      <c r="EE276" s="62">
        <f>IF('SERVIÇOS EXECUTADOS'!$F276=0,0,(COUNTIF('SERVIÇOS EXECUTADOS'!$I276:$DH276,EE$10)/'SERVIÇOS EXECUTADOS'!$F276*100))</f>
        <v>0</v>
      </c>
      <c r="EF276" s="62">
        <f>IF('SERVIÇOS EXECUTADOS'!$F276=0,0,(COUNTIF('SERVIÇOS EXECUTADOS'!$I276:$DH276,EF$10)/'SERVIÇOS EXECUTADOS'!$F276*100))</f>
        <v>0</v>
      </c>
      <c r="EG276" s="62">
        <f>IF('SERVIÇOS EXECUTADOS'!$F276=0,0,(COUNTIF('SERVIÇOS EXECUTADOS'!$I276:$DH276,EG$10)/'SERVIÇOS EXECUTADOS'!$F276*100))</f>
        <v>0</v>
      </c>
      <c r="EH276" s="62">
        <f>IF('SERVIÇOS EXECUTADOS'!$F276=0,0,(COUNTIF('SERVIÇOS EXECUTADOS'!$I276:$DH276,EH$10)/'SERVIÇOS EXECUTADOS'!$F276*100))</f>
        <v>0</v>
      </c>
      <c r="EI276" s="62">
        <f>IF('SERVIÇOS EXECUTADOS'!$F276=0,0,(COUNTIF('SERVIÇOS EXECUTADOS'!$I276:$DH276,EI$10)/'SERVIÇOS EXECUTADOS'!$F276*100))</f>
        <v>0</v>
      </c>
      <c r="EJ276" s="62">
        <f>IF('SERVIÇOS EXECUTADOS'!$F276=0,0,(COUNTIF('SERVIÇOS EXECUTADOS'!$I276:$DH276,EJ$10)/'SERVIÇOS EXECUTADOS'!$F276*100))</f>
        <v>0</v>
      </c>
      <c r="EK276" s="62">
        <f>IF('SERVIÇOS EXECUTADOS'!$F276=0,0,(COUNTIF('SERVIÇOS EXECUTADOS'!$I276:$DH276,EK$10)/'SERVIÇOS EXECUTADOS'!$F276*100))</f>
        <v>0</v>
      </c>
      <c r="EL276" s="62">
        <f>IF('SERVIÇOS EXECUTADOS'!$F276=0,0,(COUNTIF('SERVIÇOS EXECUTADOS'!$I276:$DH276,EL$10)/'SERVIÇOS EXECUTADOS'!$F276*100))</f>
        <v>0</v>
      </c>
      <c r="EM276" s="62">
        <f>IF('SERVIÇOS EXECUTADOS'!$F276=0,0,(COUNTIF('SERVIÇOS EXECUTADOS'!$I276:$DH276,EM$10)/'SERVIÇOS EXECUTADOS'!$F276*100))</f>
        <v>0</v>
      </c>
      <c r="EN276" s="62">
        <f>IF('SERVIÇOS EXECUTADOS'!$F276=0,0,(COUNTIF('SERVIÇOS EXECUTADOS'!$I276:$DH276,EN$10)/'SERVIÇOS EXECUTADOS'!$F276*100))</f>
        <v>0</v>
      </c>
      <c r="EO276" s="62">
        <f>IF('SERVIÇOS EXECUTADOS'!$F276=0,0,(COUNTIF('SERVIÇOS EXECUTADOS'!$I276:$DH276,EO$10)/'SERVIÇOS EXECUTADOS'!$F276*100))</f>
        <v>0</v>
      </c>
      <c r="EP276" s="62">
        <f>IF('SERVIÇOS EXECUTADOS'!$F276=0,0,(COUNTIF('SERVIÇOS EXECUTADOS'!$I276:$DH276,EP$10)/'SERVIÇOS EXECUTADOS'!$F276*100))</f>
        <v>0</v>
      </c>
      <c r="EQ276" s="62">
        <f>IF('SERVIÇOS EXECUTADOS'!$F276=0,0,(COUNTIF('SERVIÇOS EXECUTADOS'!$I276:$DH276,EQ$10)/'SERVIÇOS EXECUTADOS'!$F276*100))</f>
        <v>0</v>
      </c>
      <c r="ER276" s="62">
        <f>IF('SERVIÇOS EXECUTADOS'!$F276=0,0,(COUNTIF('SERVIÇOS EXECUTADOS'!$I276:$DH276,ER$10)/'SERVIÇOS EXECUTADOS'!$F276*100))</f>
        <v>0</v>
      </c>
      <c r="ES276" s="62">
        <f>IF('SERVIÇOS EXECUTADOS'!$F276=0,0,(COUNTIF('SERVIÇOS EXECUTADOS'!$I276:$DH276,ES$10)/'SERVIÇOS EXECUTADOS'!$F276*100))</f>
        <v>0</v>
      </c>
      <c r="ET276" s="62">
        <f>IF('SERVIÇOS EXECUTADOS'!$F276=0,0,(COUNTIF('SERVIÇOS EXECUTADOS'!$I276:$DH276,ET$10)/'SERVIÇOS EXECUTADOS'!$F276*100))</f>
        <v>0</v>
      </c>
      <c r="EU276" s="62">
        <f>IF('SERVIÇOS EXECUTADOS'!$F276=0,0,(COUNTIF('SERVIÇOS EXECUTADOS'!$I276:$DH276,EU$10)/'SERVIÇOS EXECUTADOS'!$F276*100))</f>
        <v>0</v>
      </c>
      <c r="EV276" s="62">
        <f>IF('SERVIÇOS EXECUTADOS'!$F276=0,0,(COUNTIF('SERVIÇOS EXECUTADOS'!$I276:$DH276,EV$10)/'SERVIÇOS EXECUTADOS'!$F276*100))</f>
        <v>0</v>
      </c>
      <c r="EW276" s="62">
        <f>IF('SERVIÇOS EXECUTADOS'!$F276=0,0,(COUNTIF('SERVIÇOS EXECUTADOS'!$I276:$DH276,EW$10)/'SERVIÇOS EXECUTADOS'!$F276*100))</f>
        <v>0</v>
      </c>
    </row>
    <row r="277" spans="1:153" ht="12" customHeight="1" outlineLevel="1">
      <c r="A277" s="1"/>
      <c r="B277" s="305" t="s">
        <v>443</v>
      </c>
      <c r="C277" s="306" t="s">
        <v>444</v>
      </c>
      <c r="D277" s="307">
        <f>SUM(D278:D288)</f>
        <v>0</v>
      </c>
      <c r="E277" s="308">
        <f t="shared" si="98"/>
        <v>0</v>
      </c>
      <c r="F277" s="312"/>
      <c r="G277" s="312"/>
      <c r="H277" s="312">
        <f t="shared" si="106"/>
        <v>0</v>
      </c>
      <c r="I277" s="310"/>
      <c r="J277" s="310"/>
      <c r="K277" s="310"/>
      <c r="L277" s="310"/>
      <c r="M277" s="310"/>
      <c r="N277" s="310"/>
      <c r="O277" s="310"/>
      <c r="P277" s="310"/>
      <c r="Q277" s="310"/>
      <c r="R277" s="310"/>
      <c r="S277" s="310"/>
      <c r="T277" s="310"/>
      <c r="U277" s="310"/>
      <c r="V277" s="310"/>
      <c r="W277" s="310"/>
      <c r="X277" s="310"/>
      <c r="Y277" s="310"/>
      <c r="Z277" s="310"/>
      <c r="AA277" s="310"/>
      <c r="AB277" s="310"/>
      <c r="AC277" s="310"/>
      <c r="AD277" s="310"/>
      <c r="AE277" s="310"/>
      <c r="AF277" s="310"/>
      <c r="AG277" s="310"/>
      <c r="AH277" s="310"/>
      <c r="AI277" s="310"/>
      <c r="AJ277" s="310"/>
      <c r="AK277" s="310"/>
      <c r="AL277" s="310"/>
      <c r="AM277" s="310"/>
      <c r="AN277" s="310"/>
      <c r="AO277" s="310"/>
      <c r="AP277" s="310"/>
      <c r="AQ277" s="310"/>
      <c r="AR277" s="310"/>
      <c r="AS277" s="310"/>
      <c r="AT277" s="310"/>
      <c r="AU277" s="310"/>
      <c r="AV277" s="310"/>
      <c r="AW277" s="310"/>
      <c r="AX277" s="310"/>
      <c r="AY277" s="310"/>
      <c r="AZ277" s="310"/>
      <c r="BA277" s="310"/>
      <c r="BB277" s="310"/>
      <c r="BC277" s="310"/>
      <c r="BD277" s="310"/>
      <c r="BE277" s="310"/>
      <c r="BF277" s="310"/>
      <c r="BG277" s="310"/>
      <c r="BH277" s="310"/>
      <c r="BI277" s="310"/>
      <c r="BJ277" s="310"/>
      <c r="BK277" s="310"/>
      <c r="BL277" s="310"/>
      <c r="BM277" s="310"/>
      <c r="BN277" s="310"/>
      <c r="BO277" s="310"/>
      <c r="BP277" s="310"/>
      <c r="BQ277" s="310"/>
      <c r="BR277" s="310"/>
      <c r="BS277" s="310"/>
      <c r="BT277" s="310"/>
      <c r="BU277" s="310"/>
      <c r="BV277" s="310"/>
      <c r="BW277" s="310"/>
      <c r="BX277" s="310"/>
      <c r="BY277" s="310"/>
      <c r="BZ277" s="310"/>
      <c r="CA277" s="310"/>
      <c r="CB277" s="310"/>
      <c r="CC277" s="310"/>
      <c r="CD277" s="310"/>
      <c r="CE277" s="310"/>
      <c r="CF277" s="310"/>
      <c r="CG277" s="310"/>
      <c r="CH277" s="310"/>
      <c r="CI277" s="310"/>
      <c r="CJ277" s="310"/>
      <c r="CK277" s="310"/>
      <c r="CL277" s="310"/>
      <c r="CM277" s="310"/>
      <c r="CN277" s="310"/>
      <c r="CO277" s="310"/>
      <c r="CP277" s="310"/>
      <c r="CQ277" s="310"/>
      <c r="CR277" s="310"/>
      <c r="CS277" s="310"/>
      <c r="CT277" s="310"/>
      <c r="CU277" s="310"/>
      <c r="CV277" s="310"/>
      <c r="CW277" s="310"/>
      <c r="CX277" s="310"/>
      <c r="CY277" s="310"/>
      <c r="CZ277" s="310"/>
      <c r="DA277" s="310"/>
      <c r="DB277" s="310"/>
      <c r="DC277" s="310"/>
      <c r="DD277" s="310"/>
      <c r="DE277" s="310"/>
      <c r="DF277" s="310"/>
      <c r="DG277" s="310"/>
      <c r="DH277" s="310"/>
      <c r="DI277" s="352"/>
      <c r="DJ277" s="309"/>
      <c r="DK277" s="309"/>
      <c r="DL277" s="313"/>
      <c r="DM277" s="313">
        <f t="shared" si="105"/>
        <v>0</v>
      </c>
      <c r="DN277" s="350">
        <f>SUM(DN278:DN288)</f>
        <v>0</v>
      </c>
      <c r="DO277" s="314" t="b">
        <f t="shared" si="104"/>
        <v>1</v>
      </c>
      <c r="DP277" s="316"/>
      <c r="DQ277" s="316"/>
      <c r="DR277" s="316"/>
      <c r="DS277" s="317">
        <f>IF('SERVIÇOS EXECUTADOS'!$F277=0,0,(COUNTIF('SERVIÇOS EXECUTADOS'!$I277:$DH277,DS$10)/'SERVIÇOS EXECUTADOS'!$F277*100))</f>
        <v>0</v>
      </c>
      <c r="DT277" s="317">
        <f>IF('SERVIÇOS EXECUTADOS'!$F277=0,0,(COUNTIF('SERVIÇOS EXECUTADOS'!$I277:$DH277,DT$10)/'SERVIÇOS EXECUTADOS'!$F277*100))</f>
        <v>0</v>
      </c>
      <c r="DU277" s="317">
        <f>IF('SERVIÇOS EXECUTADOS'!$F277=0,0,(COUNTIF('SERVIÇOS EXECUTADOS'!$I277:$DH277,DU$10)/'SERVIÇOS EXECUTADOS'!$F277*100))</f>
        <v>0</v>
      </c>
      <c r="DV277" s="317">
        <f>IF('SERVIÇOS EXECUTADOS'!$F277=0,0,(COUNTIF('SERVIÇOS EXECUTADOS'!$I277:$DH277,DV$10)/'SERVIÇOS EXECUTADOS'!$F277*100))</f>
        <v>0</v>
      </c>
      <c r="DW277" s="317">
        <f>IF('SERVIÇOS EXECUTADOS'!$F277=0,0,(COUNTIF('SERVIÇOS EXECUTADOS'!$I277:$DH277,DW$10)/'SERVIÇOS EXECUTADOS'!$F277*100))</f>
        <v>0</v>
      </c>
      <c r="DX277" s="317">
        <f>IF('SERVIÇOS EXECUTADOS'!$F277=0,0,(COUNTIF('SERVIÇOS EXECUTADOS'!$I277:$DH277,DX$10)/'SERVIÇOS EXECUTADOS'!$F277*100))</f>
        <v>0</v>
      </c>
      <c r="DY277" s="317">
        <f>IF('SERVIÇOS EXECUTADOS'!$F277=0,0,(COUNTIF('SERVIÇOS EXECUTADOS'!$I277:$DH277,DY$10)/'SERVIÇOS EXECUTADOS'!$F277*100))</f>
        <v>0</v>
      </c>
      <c r="DZ277" s="317">
        <f>IF('SERVIÇOS EXECUTADOS'!$F277=0,0,(COUNTIF('SERVIÇOS EXECUTADOS'!$I277:$DH277,DZ$10)/'SERVIÇOS EXECUTADOS'!$F277*100))</f>
        <v>0</v>
      </c>
      <c r="EA277" s="317">
        <f>IF('SERVIÇOS EXECUTADOS'!$F277=0,0,(COUNTIF('SERVIÇOS EXECUTADOS'!$I277:$DH277,EA$10)/'SERVIÇOS EXECUTADOS'!$F277*100))</f>
        <v>0</v>
      </c>
      <c r="EB277" s="317">
        <f>IF('SERVIÇOS EXECUTADOS'!$F277=0,0,(COUNTIF('SERVIÇOS EXECUTADOS'!$I277:$DH277,EB$10)/'SERVIÇOS EXECUTADOS'!$F277*100))</f>
        <v>0</v>
      </c>
      <c r="EC277" s="317">
        <f>IF('SERVIÇOS EXECUTADOS'!$F277=0,0,(COUNTIF('SERVIÇOS EXECUTADOS'!$I277:$DH277,EC$10)/'SERVIÇOS EXECUTADOS'!$F277*100))</f>
        <v>0</v>
      </c>
      <c r="ED277" s="317">
        <f>IF('SERVIÇOS EXECUTADOS'!$F277=0,0,(COUNTIF('SERVIÇOS EXECUTADOS'!$I277:$DH277,ED$10)/'SERVIÇOS EXECUTADOS'!$F277*100))</f>
        <v>0</v>
      </c>
      <c r="EE277" s="317">
        <f>IF('SERVIÇOS EXECUTADOS'!$F277=0,0,(COUNTIF('SERVIÇOS EXECUTADOS'!$I277:$DH277,EE$10)/'SERVIÇOS EXECUTADOS'!$F277*100))</f>
        <v>0</v>
      </c>
      <c r="EF277" s="317">
        <f>IF('SERVIÇOS EXECUTADOS'!$F277=0,0,(COUNTIF('SERVIÇOS EXECUTADOS'!$I277:$DH277,EF$10)/'SERVIÇOS EXECUTADOS'!$F277*100))</f>
        <v>0</v>
      </c>
      <c r="EG277" s="317">
        <f>IF('SERVIÇOS EXECUTADOS'!$F277=0,0,(COUNTIF('SERVIÇOS EXECUTADOS'!$I277:$DH277,EG$10)/'SERVIÇOS EXECUTADOS'!$F277*100))</f>
        <v>0</v>
      </c>
      <c r="EH277" s="317">
        <f>IF('SERVIÇOS EXECUTADOS'!$F277=0,0,(COUNTIF('SERVIÇOS EXECUTADOS'!$I277:$DH277,EH$10)/'SERVIÇOS EXECUTADOS'!$F277*100))</f>
        <v>0</v>
      </c>
      <c r="EI277" s="317">
        <f>IF('SERVIÇOS EXECUTADOS'!$F277=0,0,(COUNTIF('SERVIÇOS EXECUTADOS'!$I277:$DH277,EI$10)/'SERVIÇOS EXECUTADOS'!$F277*100))</f>
        <v>0</v>
      </c>
      <c r="EJ277" s="317">
        <f>IF('SERVIÇOS EXECUTADOS'!$F277=0,0,(COUNTIF('SERVIÇOS EXECUTADOS'!$I277:$DH277,EJ$10)/'SERVIÇOS EXECUTADOS'!$F277*100))</f>
        <v>0</v>
      </c>
      <c r="EK277" s="317">
        <f>IF('SERVIÇOS EXECUTADOS'!$F277=0,0,(COUNTIF('SERVIÇOS EXECUTADOS'!$I277:$DH277,EK$10)/'SERVIÇOS EXECUTADOS'!$F277*100))</f>
        <v>0</v>
      </c>
      <c r="EL277" s="317">
        <f>IF('SERVIÇOS EXECUTADOS'!$F277=0,0,(COUNTIF('SERVIÇOS EXECUTADOS'!$I277:$DH277,EL$10)/'SERVIÇOS EXECUTADOS'!$F277*100))</f>
        <v>0</v>
      </c>
      <c r="EM277" s="317">
        <f>IF('SERVIÇOS EXECUTADOS'!$F277=0,0,(COUNTIF('SERVIÇOS EXECUTADOS'!$I277:$DH277,EM$10)/'SERVIÇOS EXECUTADOS'!$F277*100))</f>
        <v>0</v>
      </c>
      <c r="EN277" s="317">
        <f>IF('SERVIÇOS EXECUTADOS'!$F277=0,0,(COUNTIF('SERVIÇOS EXECUTADOS'!$I277:$DH277,EN$10)/'SERVIÇOS EXECUTADOS'!$F277*100))</f>
        <v>0</v>
      </c>
      <c r="EO277" s="317">
        <f>IF('SERVIÇOS EXECUTADOS'!$F277=0,0,(COUNTIF('SERVIÇOS EXECUTADOS'!$I277:$DH277,EO$10)/'SERVIÇOS EXECUTADOS'!$F277*100))</f>
        <v>0</v>
      </c>
      <c r="EP277" s="317">
        <f>IF('SERVIÇOS EXECUTADOS'!$F277=0,0,(COUNTIF('SERVIÇOS EXECUTADOS'!$I277:$DH277,EP$10)/'SERVIÇOS EXECUTADOS'!$F277*100))</f>
        <v>0</v>
      </c>
      <c r="EQ277" s="317">
        <f>IF('SERVIÇOS EXECUTADOS'!$F277=0,0,(COUNTIF('SERVIÇOS EXECUTADOS'!$I277:$DH277,EQ$10)/'SERVIÇOS EXECUTADOS'!$F277*100))</f>
        <v>0</v>
      </c>
      <c r="ER277" s="317">
        <f>IF('SERVIÇOS EXECUTADOS'!$F277=0,0,(COUNTIF('SERVIÇOS EXECUTADOS'!$I277:$DH277,ER$10)/'SERVIÇOS EXECUTADOS'!$F277*100))</f>
        <v>0</v>
      </c>
      <c r="ES277" s="317">
        <f>IF('SERVIÇOS EXECUTADOS'!$F277=0,0,(COUNTIF('SERVIÇOS EXECUTADOS'!$I277:$DH277,ES$10)/'SERVIÇOS EXECUTADOS'!$F277*100))</f>
        <v>0</v>
      </c>
      <c r="ET277" s="317">
        <f>IF('SERVIÇOS EXECUTADOS'!$F277=0,0,(COUNTIF('SERVIÇOS EXECUTADOS'!$I277:$DH277,ET$10)/'SERVIÇOS EXECUTADOS'!$F277*100))</f>
        <v>0</v>
      </c>
      <c r="EU277" s="317">
        <f>IF('SERVIÇOS EXECUTADOS'!$F277=0,0,(COUNTIF('SERVIÇOS EXECUTADOS'!$I277:$DH277,EU$10)/'SERVIÇOS EXECUTADOS'!$F277*100))</f>
        <v>0</v>
      </c>
      <c r="EV277" s="317">
        <f>IF('SERVIÇOS EXECUTADOS'!$F277=0,0,(COUNTIF('SERVIÇOS EXECUTADOS'!$I277:$DH277,EV$10)/'SERVIÇOS EXECUTADOS'!$F277*100))</f>
        <v>0</v>
      </c>
      <c r="EW277" s="317">
        <f>IF('SERVIÇOS EXECUTADOS'!$F277=0,0,(COUNTIF('SERVIÇOS EXECUTADOS'!$I277:$DH277,EW$10)/'SERVIÇOS EXECUTADOS'!$F277*100))</f>
        <v>0</v>
      </c>
    </row>
    <row r="278" spans="1:153" ht="12" customHeight="1" outlineLevel="2">
      <c r="A278" s="1"/>
      <c r="B278" s="197" t="s">
        <v>445</v>
      </c>
      <c r="C278" s="196" t="s">
        <v>446</v>
      </c>
      <c r="D278" s="486"/>
      <c r="E278" s="192">
        <f t="shared" si="98"/>
        <v>0</v>
      </c>
      <c r="F278" s="489"/>
      <c r="G278" s="271" t="s">
        <v>122</v>
      </c>
      <c r="H278" s="132">
        <f t="shared" si="106"/>
        <v>0</v>
      </c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  <c r="AW278" s="59"/>
      <c r="AX278" s="59"/>
      <c r="AY278" s="59"/>
      <c r="AZ278" s="59"/>
      <c r="BA278" s="59"/>
      <c r="BB278" s="59"/>
      <c r="BC278" s="59"/>
      <c r="BD278" s="59"/>
      <c r="BE278" s="59"/>
      <c r="BF278" s="59"/>
      <c r="BG278" s="59"/>
      <c r="BH278" s="59"/>
      <c r="BI278" s="59"/>
      <c r="BJ278" s="59"/>
      <c r="BK278" s="59"/>
      <c r="BL278" s="59"/>
      <c r="BM278" s="59"/>
      <c r="BN278" s="59"/>
      <c r="BO278" s="59"/>
      <c r="BP278" s="59"/>
      <c r="BQ278" s="59"/>
      <c r="BR278" s="59"/>
      <c r="BS278" s="59"/>
      <c r="BT278" s="59"/>
      <c r="BU278" s="59"/>
      <c r="BV278" s="59"/>
      <c r="BW278" s="59"/>
      <c r="BX278" s="59"/>
      <c r="BY278" s="59"/>
      <c r="BZ278" s="59"/>
      <c r="CA278" s="59"/>
      <c r="CB278" s="59"/>
      <c r="CC278" s="59"/>
      <c r="CD278" s="59"/>
      <c r="CE278" s="59"/>
      <c r="CF278" s="59"/>
      <c r="CG278" s="59"/>
      <c r="CH278" s="59"/>
      <c r="CI278" s="59"/>
      <c r="CJ278" s="59"/>
      <c r="CK278" s="59"/>
      <c r="CL278" s="59"/>
      <c r="CM278" s="59"/>
      <c r="CN278" s="59"/>
      <c r="CO278" s="59"/>
      <c r="CP278" s="59"/>
      <c r="CQ278" s="59"/>
      <c r="CR278" s="59"/>
      <c r="CS278" s="59"/>
      <c r="CT278" s="59"/>
      <c r="CU278" s="59"/>
      <c r="CV278" s="59"/>
      <c r="CW278" s="59"/>
      <c r="CX278" s="59"/>
      <c r="CY278" s="59"/>
      <c r="CZ278" s="59"/>
      <c r="DA278" s="59"/>
      <c r="DB278" s="59"/>
      <c r="DC278" s="59"/>
      <c r="DD278" s="59"/>
      <c r="DE278" s="59"/>
      <c r="DF278" s="59"/>
      <c r="DG278" s="59"/>
      <c r="DH278" s="59"/>
      <c r="DI278" s="60">
        <f t="shared" ref="DI278:DI288" si="107">COUNTIF(I278:DH278,"&lt;"&amp;$G$2)</f>
        <v>0</v>
      </c>
      <c r="DJ278" s="61">
        <f t="shared" ref="DJ278:DJ288" si="108">COUNTIF(I278:DH278,$G$2)</f>
        <v>0</v>
      </c>
      <c r="DK278" s="61">
        <f t="shared" ref="DK278:DK288" si="109">+DJ278+DI278</f>
        <v>0</v>
      </c>
      <c r="DL278" s="62">
        <f t="shared" ref="DL278:DL288" si="110">IF(F278=0,0,(DJ278/F278)*100)</f>
        <v>0</v>
      </c>
      <c r="DM278" s="62">
        <f t="shared" si="105"/>
        <v>0</v>
      </c>
      <c r="DN278" s="64" t="str">
        <f t="shared" ref="DN278:DN288" si="111">IFERROR(DK278/F278*E278,"")</f>
        <v/>
      </c>
      <c r="DO278" s="252" t="b">
        <f t="shared" si="104"/>
        <v>0</v>
      </c>
      <c r="DP278" s="188"/>
      <c r="DS278" s="62">
        <f>IF('SERVIÇOS EXECUTADOS'!$F278=0,0,(COUNTIF('SERVIÇOS EXECUTADOS'!$I278:$DH278,DS$10)/'SERVIÇOS EXECUTADOS'!$F278*100))</f>
        <v>0</v>
      </c>
      <c r="DT278" s="62">
        <f>IF('SERVIÇOS EXECUTADOS'!$F278=0,0,(COUNTIF('SERVIÇOS EXECUTADOS'!$I278:$DH278,DT$10)/'SERVIÇOS EXECUTADOS'!$F278*100))</f>
        <v>0</v>
      </c>
      <c r="DU278" s="62">
        <f>IF('SERVIÇOS EXECUTADOS'!$F278=0,0,(COUNTIF('SERVIÇOS EXECUTADOS'!$I278:$DH278,DU$10)/'SERVIÇOS EXECUTADOS'!$F278*100))</f>
        <v>0</v>
      </c>
      <c r="DV278" s="62">
        <f>IF('SERVIÇOS EXECUTADOS'!$F278=0,0,(COUNTIF('SERVIÇOS EXECUTADOS'!$I278:$DH278,DV$10)/'SERVIÇOS EXECUTADOS'!$F278*100))</f>
        <v>0</v>
      </c>
      <c r="DW278" s="62">
        <f>IF('SERVIÇOS EXECUTADOS'!$F278=0,0,(COUNTIF('SERVIÇOS EXECUTADOS'!$I278:$DH278,DW$10)/'SERVIÇOS EXECUTADOS'!$F278*100))</f>
        <v>0</v>
      </c>
      <c r="DX278" s="62">
        <f>IF('SERVIÇOS EXECUTADOS'!$F278=0,0,(COUNTIF('SERVIÇOS EXECUTADOS'!$I278:$DH278,DX$10)/'SERVIÇOS EXECUTADOS'!$F278*100))</f>
        <v>0</v>
      </c>
      <c r="DY278" s="62">
        <f>IF('SERVIÇOS EXECUTADOS'!$F278=0,0,(COUNTIF('SERVIÇOS EXECUTADOS'!$I278:$DH278,DY$10)/'SERVIÇOS EXECUTADOS'!$F278*100))</f>
        <v>0</v>
      </c>
      <c r="DZ278" s="62">
        <f>IF('SERVIÇOS EXECUTADOS'!$F278=0,0,(COUNTIF('SERVIÇOS EXECUTADOS'!$I278:$DH278,DZ$10)/'SERVIÇOS EXECUTADOS'!$F278*100))</f>
        <v>0</v>
      </c>
      <c r="EA278" s="62">
        <f>IF('SERVIÇOS EXECUTADOS'!$F278=0,0,(COUNTIF('SERVIÇOS EXECUTADOS'!$I278:$DH278,EA$10)/'SERVIÇOS EXECUTADOS'!$F278*100))</f>
        <v>0</v>
      </c>
      <c r="EB278" s="62">
        <f>IF('SERVIÇOS EXECUTADOS'!$F278=0,0,(COUNTIF('SERVIÇOS EXECUTADOS'!$I278:$DH278,EB$10)/'SERVIÇOS EXECUTADOS'!$F278*100))</f>
        <v>0</v>
      </c>
      <c r="EC278" s="62">
        <f>IF('SERVIÇOS EXECUTADOS'!$F278=0,0,(COUNTIF('SERVIÇOS EXECUTADOS'!$I278:$DH278,EC$10)/'SERVIÇOS EXECUTADOS'!$F278*100))</f>
        <v>0</v>
      </c>
      <c r="ED278" s="62">
        <f>IF('SERVIÇOS EXECUTADOS'!$F278=0,0,(COUNTIF('SERVIÇOS EXECUTADOS'!$I278:$DH278,ED$10)/'SERVIÇOS EXECUTADOS'!$F278*100))</f>
        <v>0</v>
      </c>
      <c r="EE278" s="62">
        <f>IF('SERVIÇOS EXECUTADOS'!$F278=0,0,(COUNTIF('SERVIÇOS EXECUTADOS'!$I278:$DH278,EE$10)/'SERVIÇOS EXECUTADOS'!$F278*100))</f>
        <v>0</v>
      </c>
      <c r="EF278" s="62">
        <f>IF('SERVIÇOS EXECUTADOS'!$F278=0,0,(COUNTIF('SERVIÇOS EXECUTADOS'!$I278:$DH278,EF$10)/'SERVIÇOS EXECUTADOS'!$F278*100))</f>
        <v>0</v>
      </c>
      <c r="EG278" s="62">
        <f>IF('SERVIÇOS EXECUTADOS'!$F278=0,0,(COUNTIF('SERVIÇOS EXECUTADOS'!$I278:$DH278,EG$10)/'SERVIÇOS EXECUTADOS'!$F278*100))</f>
        <v>0</v>
      </c>
      <c r="EH278" s="62">
        <f>IF('SERVIÇOS EXECUTADOS'!$F278=0,0,(COUNTIF('SERVIÇOS EXECUTADOS'!$I278:$DH278,EH$10)/'SERVIÇOS EXECUTADOS'!$F278*100))</f>
        <v>0</v>
      </c>
      <c r="EI278" s="62">
        <f>IF('SERVIÇOS EXECUTADOS'!$F278=0,0,(COUNTIF('SERVIÇOS EXECUTADOS'!$I278:$DH278,EI$10)/'SERVIÇOS EXECUTADOS'!$F278*100))</f>
        <v>0</v>
      </c>
      <c r="EJ278" s="62">
        <f>IF('SERVIÇOS EXECUTADOS'!$F278=0,0,(COUNTIF('SERVIÇOS EXECUTADOS'!$I278:$DH278,EJ$10)/'SERVIÇOS EXECUTADOS'!$F278*100))</f>
        <v>0</v>
      </c>
      <c r="EK278" s="62">
        <f>IF('SERVIÇOS EXECUTADOS'!$F278=0,0,(COUNTIF('SERVIÇOS EXECUTADOS'!$I278:$DH278,EK$10)/'SERVIÇOS EXECUTADOS'!$F278*100))</f>
        <v>0</v>
      </c>
      <c r="EL278" s="62">
        <f>IF('SERVIÇOS EXECUTADOS'!$F278=0,0,(COUNTIF('SERVIÇOS EXECUTADOS'!$I278:$DH278,EL$10)/'SERVIÇOS EXECUTADOS'!$F278*100))</f>
        <v>0</v>
      </c>
      <c r="EM278" s="62">
        <f>IF('SERVIÇOS EXECUTADOS'!$F278=0,0,(COUNTIF('SERVIÇOS EXECUTADOS'!$I278:$DH278,EM$10)/'SERVIÇOS EXECUTADOS'!$F278*100))</f>
        <v>0</v>
      </c>
      <c r="EN278" s="62">
        <f>IF('SERVIÇOS EXECUTADOS'!$F278=0,0,(COUNTIF('SERVIÇOS EXECUTADOS'!$I278:$DH278,EN$10)/'SERVIÇOS EXECUTADOS'!$F278*100))</f>
        <v>0</v>
      </c>
      <c r="EO278" s="62">
        <f>IF('SERVIÇOS EXECUTADOS'!$F278=0,0,(COUNTIF('SERVIÇOS EXECUTADOS'!$I278:$DH278,EO$10)/'SERVIÇOS EXECUTADOS'!$F278*100))</f>
        <v>0</v>
      </c>
      <c r="EP278" s="62">
        <f>IF('SERVIÇOS EXECUTADOS'!$F278=0,0,(COUNTIF('SERVIÇOS EXECUTADOS'!$I278:$DH278,EP$10)/'SERVIÇOS EXECUTADOS'!$F278*100))</f>
        <v>0</v>
      </c>
      <c r="EQ278" s="62">
        <f>IF('SERVIÇOS EXECUTADOS'!$F278=0,0,(COUNTIF('SERVIÇOS EXECUTADOS'!$I278:$DH278,EQ$10)/'SERVIÇOS EXECUTADOS'!$F278*100))</f>
        <v>0</v>
      </c>
      <c r="ER278" s="62">
        <f>IF('SERVIÇOS EXECUTADOS'!$F278=0,0,(COUNTIF('SERVIÇOS EXECUTADOS'!$I278:$DH278,ER$10)/'SERVIÇOS EXECUTADOS'!$F278*100))</f>
        <v>0</v>
      </c>
      <c r="ES278" s="62">
        <f>IF('SERVIÇOS EXECUTADOS'!$F278=0,0,(COUNTIF('SERVIÇOS EXECUTADOS'!$I278:$DH278,ES$10)/'SERVIÇOS EXECUTADOS'!$F278*100))</f>
        <v>0</v>
      </c>
      <c r="ET278" s="62">
        <f>IF('SERVIÇOS EXECUTADOS'!$F278=0,0,(COUNTIF('SERVIÇOS EXECUTADOS'!$I278:$DH278,ET$10)/'SERVIÇOS EXECUTADOS'!$F278*100))</f>
        <v>0</v>
      </c>
      <c r="EU278" s="62">
        <f>IF('SERVIÇOS EXECUTADOS'!$F278=0,0,(COUNTIF('SERVIÇOS EXECUTADOS'!$I278:$DH278,EU$10)/'SERVIÇOS EXECUTADOS'!$F278*100))</f>
        <v>0</v>
      </c>
      <c r="EV278" s="62">
        <f>IF('SERVIÇOS EXECUTADOS'!$F278=0,0,(COUNTIF('SERVIÇOS EXECUTADOS'!$I278:$DH278,EV$10)/'SERVIÇOS EXECUTADOS'!$F278*100))</f>
        <v>0</v>
      </c>
      <c r="EW278" s="62">
        <f>IF('SERVIÇOS EXECUTADOS'!$F278=0,0,(COUNTIF('SERVIÇOS EXECUTADOS'!$I278:$DH278,EW$10)/'SERVIÇOS EXECUTADOS'!$F278*100))</f>
        <v>0</v>
      </c>
    </row>
    <row r="279" spans="1:153" ht="12" customHeight="1" outlineLevel="2">
      <c r="A279" s="1"/>
      <c r="B279" s="197" t="s">
        <v>447</v>
      </c>
      <c r="C279" s="196" t="s">
        <v>448</v>
      </c>
      <c r="D279" s="486"/>
      <c r="E279" s="192">
        <f t="shared" si="98"/>
        <v>0</v>
      </c>
      <c r="F279" s="489"/>
      <c r="G279" s="271" t="s">
        <v>147</v>
      </c>
      <c r="H279" s="131">
        <f t="shared" si="106"/>
        <v>0</v>
      </c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59"/>
      <c r="AU279" s="59"/>
      <c r="AV279" s="59"/>
      <c r="AW279" s="59"/>
      <c r="AX279" s="59"/>
      <c r="AY279" s="59"/>
      <c r="AZ279" s="59"/>
      <c r="BA279" s="59"/>
      <c r="BB279" s="59"/>
      <c r="BC279" s="59"/>
      <c r="BD279" s="59"/>
      <c r="BE279" s="59"/>
      <c r="BF279" s="59"/>
      <c r="BG279" s="59"/>
      <c r="BH279" s="59"/>
      <c r="BI279" s="59"/>
      <c r="BJ279" s="59"/>
      <c r="BK279" s="59"/>
      <c r="BL279" s="59"/>
      <c r="BM279" s="59"/>
      <c r="BN279" s="59"/>
      <c r="BO279" s="59"/>
      <c r="BP279" s="59"/>
      <c r="BQ279" s="59"/>
      <c r="BR279" s="59"/>
      <c r="BS279" s="59"/>
      <c r="BT279" s="59"/>
      <c r="BU279" s="59"/>
      <c r="BV279" s="59"/>
      <c r="BW279" s="59"/>
      <c r="BX279" s="59"/>
      <c r="BY279" s="59"/>
      <c r="BZ279" s="59"/>
      <c r="CA279" s="59"/>
      <c r="CB279" s="59"/>
      <c r="CC279" s="59"/>
      <c r="CD279" s="59"/>
      <c r="CE279" s="59"/>
      <c r="CF279" s="59"/>
      <c r="CG279" s="59"/>
      <c r="CH279" s="59"/>
      <c r="CI279" s="59"/>
      <c r="CJ279" s="59"/>
      <c r="CK279" s="59"/>
      <c r="CL279" s="59"/>
      <c r="CM279" s="59"/>
      <c r="CN279" s="59"/>
      <c r="CO279" s="59"/>
      <c r="CP279" s="59"/>
      <c r="CQ279" s="59"/>
      <c r="CR279" s="59"/>
      <c r="CS279" s="59"/>
      <c r="CT279" s="59"/>
      <c r="CU279" s="59"/>
      <c r="CV279" s="59"/>
      <c r="CW279" s="59"/>
      <c r="CX279" s="59"/>
      <c r="CY279" s="59"/>
      <c r="CZ279" s="59"/>
      <c r="DA279" s="59"/>
      <c r="DB279" s="59"/>
      <c r="DC279" s="59"/>
      <c r="DD279" s="59"/>
      <c r="DE279" s="59"/>
      <c r="DF279" s="59"/>
      <c r="DG279" s="59"/>
      <c r="DH279" s="59"/>
      <c r="DI279" s="60">
        <f t="shared" si="107"/>
        <v>0</v>
      </c>
      <c r="DJ279" s="61">
        <f t="shared" si="108"/>
        <v>0</v>
      </c>
      <c r="DK279" s="61">
        <f t="shared" si="109"/>
        <v>0</v>
      </c>
      <c r="DL279" s="62">
        <f t="shared" si="110"/>
        <v>0</v>
      </c>
      <c r="DM279" s="62">
        <f t="shared" si="105"/>
        <v>0</v>
      </c>
      <c r="DN279" s="64" t="str">
        <f t="shared" si="111"/>
        <v/>
      </c>
      <c r="DO279" s="252" t="b">
        <f t="shared" si="104"/>
        <v>0</v>
      </c>
      <c r="DP279" s="188"/>
      <c r="DS279" s="62">
        <f>IF('SERVIÇOS EXECUTADOS'!$F279=0,0,(COUNTIF('SERVIÇOS EXECUTADOS'!$I279:$DH279,DS$10)/'SERVIÇOS EXECUTADOS'!$F279*100))</f>
        <v>0</v>
      </c>
      <c r="DT279" s="62">
        <f>IF('SERVIÇOS EXECUTADOS'!$F279=0,0,(COUNTIF('SERVIÇOS EXECUTADOS'!$I279:$DH279,DT$10)/'SERVIÇOS EXECUTADOS'!$F279*100))</f>
        <v>0</v>
      </c>
      <c r="DU279" s="62">
        <f>IF('SERVIÇOS EXECUTADOS'!$F279=0,0,(COUNTIF('SERVIÇOS EXECUTADOS'!$I279:$DH279,DU$10)/'SERVIÇOS EXECUTADOS'!$F279*100))</f>
        <v>0</v>
      </c>
      <c r="DV279" s="62">
        <f>IF('SERVIÇOS EXECUTADOS'!$F279=0,0,(COUNTIF('SERVIÇOS EXECUTADOS'!$I279:$DH279,DV$10)/'SERVIÇOS EXECUTADOS'!$F279*100))</f>
        <v>0</v>
      </c>
      <c r="DW279" s="62">
        <f>IF('SERVIÇOS EXECUTADOS'!$F279=0,0,(COUNTIF('SERVIÇOS EXECUTADOS'!$I279:$DH279,DW$10)/'SERVIÇOS EXECUTADOS'!$F279*100))</f>
        <v>0</v>
      </c>
      <c r="DX279" s="62">
        <f>IF('SERVIÇOS EXECUTADOS'!$F279=0,0,(COUNTIF('SERVIÇOS EXECUTADOS'!$I279:$DH279,DX$10)/'SERVIÇOS EXECUTADOS'!$F279*100))</f>
        <v>0</v>
      </c>
      <c r="DY279" s="62">
        <f>IF('SERVIÇOS EXECUTADOS'!$F279=0,0,(COUNTIF('SERVIÇOS EXECUTADOS'!$I279:$DH279,DY$10)/'SERVIÇOS EXECUTADOS'!$F279*100))</f>
        <v>0</v>
      </c>
      <c r="DZ279" s="62">
        <f>IF('SERVIÇOS EXECUTADOS'!$F279=0,0,(COUNTIF('SERVIÇOS EXECUTADOS'!$I279:$DH279,DZ$10)/'SERVIÇOS EXECUTADOS'!$F279*100))</f>
        <v>0</v>
      </c>
      <c r="EA279" s="62">
        <f>IF('SERVIÇOS EXECUTADOS'!$F279=0,0,(COUNTIF('SERVIÇOS EXECUTADOS'!$I279:$DH279,EA$10)/'SERVIÇOS EXECUTADOS'!$F279*100))</f>
        <v>0</v>
      </c>
      <c r="EB279" s="62">
        <f>IF('SERVIÇOS EXECUTADOS'!$F279=0,0,(COUNTIF('SERVIÇOS EXECUTADOS'!$I279:$DH279,EB$10)/'SERVIÇOS EXECUTADOS'!$F279*100))</f>
        <v>0</v>
      </c>
      <c r="EC279" s="62">
        <f>IF('SERVIÇOS EXECUTADOS'!$F279=0,0,(COUNTIF('SERVIÇOS EXECUTADOS'!$I279:$DH279,EC$10)/'SERVIÇOS EXECUTADOS'!$F279*100))</f>
        <v>0</v>
      </c>
      <c r="ED279" s="62">
        <f>IF('SERVIÇOS EXECUTADOS'!$F279=0,0,(COUNTIF('SERVIÇOS EXECUTADOS'!$I279:$DH279,ED$10)/'SERVIÇOS EXECUTADOS'!$F279*100))</f>
        <v>0</v>
      </c>
      <c r="EE279" s="62">
        <f>IF('SERVIÇOS EXECUTADOS'!$F279=0,0,(COUNTIF('SERVIÇOS EXECUTADOS'!$I279:$DH279,EE$10)/'SERVIÇOS EXECUTADOS'!$F279*100))</f>
        <v>0</v>
      </c>
      <c r="EF279" s="62">
        <f>IF('SERVIÇOS EXECUTADOS'!$F279=0,0,(COUNTIF('SERVIÇOS EXECUTADOS'!$I279:$DH279,EF$10)/'SERVIÇOS EXECUTADOS'!$F279*100))</f>
        <v>0</v>
      </c>
      <c r="EG279" s="62">
        <f>IF('SERVIÇOS EXECUTADOS'!$F279=0,0,(COUNTIF('SERVIÇOS EXECUTADOS'!$I279:$DH279,EG$10)/'SERVIÇOS EXECUTADOS'!$F279*100))</f>
        <v>0</v>
      </c>
      <c r="EH279" s="62">
        <f>IF('SERVIÇOS EXECUTADOS'!$F279=0,0,(COUNTIF('SERVIÇOS EXECUTADOS'!$I279:$DH279,EH$10)/'SERVIÇOS EXECUTADOS'!$F279*100))</f>
        <v>0</v>
      </c>
      <c r="EI279" s="62">
        <f>IF('SERVIÇOS EXECUTADOS'!$F279=0,0,(COUNTIF('SERVIÇOS EXECUTADOS'!$I279:$DH279,EI$10)/'SERVIÇOS EXECUTADOS'!$F279*100))</f>
        <v>0</v>
      </c>
      <c r="EJ279" s="62">
        <f>IF('SERVIÇOS EXECUTADOS'!$F279=0,0,(COUNTIF('SERVIÇOS EXECUTADOS'!$I279:$DH279,EJ$10)/'SERVIÇOS EXECUTADOS'!$F279*100))</f>
        <v>0</v>
      </c>
      <c r="EK279" s="62">
        <f>IF('SERVIÇOS EXECUTADOS'!$F279=0,0,(COUNTIF('SERVIÇOS EXECUTADOS'!$I279:$DH279,EK$10)/'SERVIÇOS EXECUTADOS'!$F279*100))</f>
        <v>0</v>
      </c>
      <c r="EL279" s="62">
        <f>IF('SERVIÇOS EXECUTADOS'!$F279=0,0,(COUNTIF('SERVIÇOS EXECUTADOS'!$I279:$DH279,EL$10)/'SERVIÇOS EXECUTADOS'!$F279*100))</f>
        <v>0</v>
      </c>
      <c r="EM279" s="62">
        <f>IF('SERVIÇOS EXECUTADOS'!$F279=0,0,(COUNTIF('SERVIÇOS EXECUTADOS'!$I279:$DH279,EM$10)/'SERVIÇOS EXECUTADOS'!$F279*100))</f>
        <v>0</v>
      </c>
      <c r="EN279" s="62">
        <f>IF('SERVIÇOS EXECUTADOS'!$F279=0,0,(COUNTIF('SERVIÇOS EXECUTADOS'!$I279:$DH279,EN$10)/'SERVIÇOS EXECUTADOS'!$F279*100))</f>
        <v>0</v>
      </c>
      <c r="EO279" s="62">
        <f>IF('SERVIÇOS EXECUTADOS'!$F279=0,0,(COUNTIF('SERVIÇOS EXECUTADOS'!$I279:$DH279,EO$10)/'SERVIÇOS EXECUTADOS'!$F279*100))</f>
        <v>0</v>
      </c>
      <c r="EP279" s="62">
        <f>IF('SERVIÇOS EXECUTADOS'!$F279=0,0,(COUNTIF('SERVIÇOS EXECUTADOS'!$I279:$DH279,EP$10)/'SERVIÇOS EXECUTADOS'!$F279*100))</f>
        <v>0</v>
      </c>
      <c r="EQ279" s="62">
        <f>IF('SERVIÇOS EXECUTADOS'!$F279=0,0,(COUNTIF('SERVIÇOS EXECUTADOS'!$I279:$DH279,EQ$10)/'SERVIÇOS EXECUTADOS'!$F279*100))</f>
        <v>0</v>
      </c>
      <c r="ER279" s="62">
        <f>IF('SERVIÇOS EXECUTADOS'!$F279=0,0,(COUNTIF('SERVIÇOS EXECUTADOS'!$I279:$DH279,ER$10)/'SERVIÇOS EXECUTADOS'!$F279*100))</f>
        <v>0</v>
      </c>
      <c r="ES279" s="62">
        <f>IF('SERVIÇOS EXECUTADOS'!$F279=0,0,(COUNTIF('SERVIÇOS EXECUTADOS'!$I279:$DH279,ES$10)/'SERVIÇOS EXECUTADOS'!$F279*100))</f>
        <v>0</v>
      </c>
      <c r="ET279" s="62">
        <f>IF('SERVIÇOS EXECUTADOS'!$F279=0,0,(COUNTIF('SERVIÇOS EXECUTADOS'!$I279:$DH279,ET$10)/'SERVIÇOS EXECUTADOS'!$F279*100))</f>
        <v>0</v>
      </c>
      <c r="EU279" s="62">
        <f>IF('SERVIÇOS EXECUTADOS'!$F279=0,0,(COUNTIF('SERVIÇOS EXECUTADOS'!$I279:$DH279,EU$10)/'SERVIÇOS EXECUTADOS'!$F279*100))</f>
        <v>0</v>
      </c>
      <c r="EV279" s="62">
        <f>IF('SERVIÇOS EXECUTADOS'!$F279=0,0,(COUNTIF('SERVIÇOS EXECUTADOS'!$I279:$DH279,EV$10)/'SERVIÇOS EXECUTADOS'!$F279*100))</f>
        <v>0</v>
      </c>
      <c r="EW279" s="62">
        <f>IF('SERVIÇOS EXECUTADOS'!$F279=0,0,(COUNTIF('SERVIÇOS EXECUTADOS'!$I279:$DH279,EW$10)/'SERVIÇOS EXECUTADOS'!$F279*100))</f>
        <v>0</v>
      </c>
    </row>
    <row r="280" spans="1:153" ht="11.25" customHeight="1" outlineLevel="2">
      <c r="A280" s="1"/>
      <c r="B280" s="197" t="s">
        <v>449</v>
      </c>
      <c r="C280" s="196" t="s">
        <v>450</v>
      </c>
      <c r="D280" s="486"/>
      <c r="E280" s="192">
        <f t="shared" si="98"/>
        <v>0</v>
      </c>
      <c r="F280" s="489"/>
      <c r="G280" s="271" t="s">
        <v>147</v>
      </c>
      <c r="H280" s="131">
        <f t="shared" si="106"/>
        <v>0</v>
      </c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59"/>
      <c r="AU280" s="59"/>
      <c r="AV280" s="59"/>
      <c r="AW280" s="59"/>
      <c r="AX280" s="59"/>
      <c r="AY280" s="59"/>
      <c r="AZ280" s="59"/>
      <c r="BA280" s="59"/>
      <c r="BB280" s="59"/>
      <c r="BC280" s="59"/>
      <c r="BD280" s="59"/>
      <c r="BE280" s="59"/>
      <c r="BF280" s="59"/>
      <c r="BG280" s="59"/>
      <c r="BH280" s="59"/>
      <c r="BI280" s="59"/>
      <c r="BJ280" s="59"/>
      <c r="BK280" s="59"/>
      <c r="BL280" s="59"/>
      <c r="BM280" s="59"/>
      <c r="BN280" s="59"/>
      <c r="BO280" s="59"/>
      <c r="BP280" s="59"/>
      <c r="BQ280" s="59"/>
      <c r="BR280" s="59"/>
      <c r="BS280" s="59"/>
      <c r="BT280" s="59"/>
      <c r="BU280" s="59"/>
      <c r="BV280" s="59"/>
      <c r="BW280" s="59"/>
      <c r="BX280" s="59"/>
      <c r="BY280" s="59"/>
      <c r="BZ280" s="59"/>
      <c r="CA280" s="59"/>
      <c r="CB280" s="59"/>
      <c r="CC280" s="59"/>
      <c r="CD280" s="59"/>
      <c r="CE280" s="59"/>
      <c r="CF280" s="59"/>
      <c r="CG280" s="59"/>
      <c r="CH280" s="59"/>
      <c r="CI280" s="59"/>
      <c r="CJ280" s="59"/>
      <c r="CK280" s="59"/>
      <c r="CL280" s="59"/>
      <c r="CM280" s="59"/>
      <c r="CN280" s="59"/>
      <c r="CO280" s="59"/>
      <c r="CP280" s="59"/>
      <c r="CQ280" s="59"/>
      <c r="CR280" s="59"/>
      <c r="CS280" s="59"/>
      <c r="CT280" s="59"/>
      <c r="CU280" s="59"/>
      <c r="CV280" s="59"/>
      <c r="CW280" s="59"/>
      <c r="CX280" s="59"/>
      <c r="CY280" s="59"/>
      <c r="CZ280" s="59"/>
      <c r="DA280" s="59"/>
      <c r="DB280" s="59"/>
      <c r="DC280" s="59"/>
      <c r="DD280" s="59"/>
      <c r="DE280" s="59"/>
      <c r="DF280" s="59"/>
      <c r="DG280" s="59"/>
      <c r="DH280" s="59"/>
      <c r="DI280" s="60">
        <f t="shared" si="107"/>
        <v>0</v>
      </c>
      <c r="DJ280" s="61">
        <f t="shared" si="108"/>
        <v>0</v>
      </c>
      <c r="DK280" s="61">
        <f t="shared" si="109"/>
        <v>0</v>
      </c>
      <c r="DL280" s="62">
        <f t="shared" si="110"/>
        <v>0</v>
      </c>
      <c r="DM280" s="62">
        <f t="shared" si="105"/>
        <v>0</v>
      </c>
      <c r="DN280" s="64" t="str">
        <f t="shared" si="111"/>
        <v/>
      </c>
      <c r="DO280" s="252" t="b">
        <f t="shared" si="104"/>
        <v>0</v>
      </c>
      <c r="DP280" s="188"/>
      <c r="DS280" s="62">
        <f>IF('SERVIÇOS EXECUTADOS'!$F280=0,0,(COUNTIF('SERVIÇOS EXECUTADOS'!$I280:$DH280,DS$10)/'SERVIÇOS EXECUTADOS'!$F280*100))</f>
        <v>0</v>
      </c>
      <c r="DT280" s="62">
        <f>IF('SERVIÇOS EXECUTADOS'!$F280=0,0,(COUNTIF('SERVIÇOS EXECUTADOS'!$I280:$DH280,DT$10)/'SERVIÇOS EXECUTADOS'!$F280*100))</f>
        <v>0</v>
      </c>
      <c r="DU280" s="62">
        <f>IF('SERVIÇOS EXECUTADOS'!$F280=0,0,(COUNTIF('SERVIÇOS EXECUTADOS'!$I280:$DH280,DU$10)/'SERVIÇOS EXECUTADOS'!$F280*100))</f>
        <v>0</v>
      </c>
      <c r="DV280" s="62">
        <f>IF('SERVIÇOS EXECUTADOS'!$F280=0,0,(COUNTIF('SERVIÇOS EXECUTADOS'!$I280:$DH280,DV$10)/'SERVIÇOS EXECUTADOS'!$F280*100))</f>
        <v>0</v>
      </c>
      <c r="DW280" s="62">
        <f>IF('SERVIÇOS EXECUTADOS'!$F280=0,0,(COUNTIF('SERVIÇOS EXECUTADOS'!$I280:$DH280,DW$10)/'SERVIÇOS EXECUTADOS'!$F280*100))</f>
        <v>0</v>
      </c>
      <c r="DX280" s="62">
        <f>IF('SERVIÇOS EXECUTADOS'!$F280=0,0,(COUNTIF('SERVIÇOS EXECUTADOS'!$I280:$DH280,DX$10)/'SERVIÇOS EXECUTADOS'!$F280*100))</f>
        <v>0</v>
      </c>
      <c r="DY280" s="62">
        <f>IF('SERVIÇOS EXECUTADOS'!$F280=0,0,(COUNTIF('SERVIÇOS EXECUTADOS'!$I280:$DH280,DY$10)/'SERVIÇOS EXECUTADOS'!$F280*100))</f>
        <v>0</v>
      </c>
      <c r="DZ280" s="62">
        <f>IF('SERVIÇOS EXECUTADOS'!$F280=0,0,(COUNTIF('SERVIÇOS EXECUTADOS'!$I280:$DH280,DZ$10)/'SERVIÇOS EXECUTADOS'!$F280*100))</f>
        <v>0</v>
      </c>
      <c r="EA280" s="62">
        <f>IF('SERVIÇOS EXECUTADOS'!$F280=0,0,(COUNTIF('SERVIÇOS EXECUTADOS'!$I280:$DH280,EA$10)/'SERVIÇOS EXECUTADOS'!$F280*100))</f>
        <v>0</v>
      </c>
      <c r="EB280" s="62">
        <f>IF('SERVIÇOS EXECUTADOS'!$F280=0,0,(COUNTIF('SERVIÇOS EXECUTADOS'!$I280:$DH280,EB$10)/'SERVIÇOS EXECUTADOS'!$F280*100))</f>
        <v>0</v>
      </c>
      <c r="EC280" s="62">
        <f>IF('SERVIÇOS EXECUTADOS'!$F280=0,0,(COUNTIF('SERVIÇOS EXECUTADOS'!$I280:$DH280,EC$10)/'SERVIÇOS EXECUTADOS'!$F280*100))</f>
        <v>0</v>
      </c>
      <c r="ED280" s="62">
        <f>IF('SERVIÇOS EXECUTADOS'!$F280=0,0,(COUNTIF('SERVIÇOS EXECUTADOS'!$I280:$DH280,ED$10)/'SERVIÇOS EXECUTADOS'!$F280*100))</f>
        <v>0</v>
      </c>
      <c r="EE280" s="62">
        <f>IF('SERVIÇOS EXECUTADOS'!$F280=0,0,(COUNTIF('SERVIÇOS EXECUTADOS'!$I280:$DH280,EE$10)/'SERVIÇOS EXECUTADOS'!$F280*100))</f>
        <v>0</v>
      </c>
      <c r="EF280" s="62">
        <f>IF('SERVIÇOS EXECUTADOS'!$F280=0,0,(COUNTIF('SERVIÇOS EXECUTADOS'!$I280:$DH280,EF$10)/'SERVIÇOS EXECUTADOS'!$F280*100))</f>
        <v>0</v>
      </c>
      <c r="EG280" s="62">
        <f>IF('SERVIÇOS EXECUTADOS'!$F280=0,0,(COUNTIF('SERVIÇOS EXECUTADOS'!$I280:$DH280,EG$10)/'SERVIÇOS EXECUTADOS'!$F280*100))</f>
        <v>0</v>
      </c>
      <c r="EH280" s="62">
        <f>IF('SERVIÇOS EXECUTADOS'!$F280=0,0,(COUNTIF('SERVIÇOS EXECUTADOS'!$I280:$DH280,EH$10)/'SERVIÇOS EXECUTADOS'!$F280*100))</f>
        <v>0</v>
      </c>
      <c r="EI280" s="62">
        <f>IF('SERVIÇOS EXECUTADOS'!$F280=0,0,(COUNTIF('SERVIÇOS EXECUTADOS'!$I280:$DH280,EI$10)/'SERVIÇOS EXECUTADOS'!$F280*100))</f>
        <v>0</v>
      </c>
      <c r="EJ280" s="62">
        <f>IF('SERVIÇOS EXECUTADOS'!$F280=0,0,(COUNTIF('SERVIÇOS EXECUTADOS'!$I280:$DH280,EJ$10)/'SERVIÇOS EXECUTADOS'!$F280*100))</f>
        <v>0</v>
      </c>
      <c r="EK280" s="62">
        <f>IF('SERVIÇOS EXECUTADOS'!$F280=0,0,(COUNTIF('SERVIÇOS EXECUTADOS'!$I280:$DH280,EK$10)/'SERVIÇOS EXECUTADOS'!$F280*100))</f>
        <v>0</v>
      </c>
      <c r="EL280" s="62">
        <f>IF('SERVIÇOS EXECUTADOS'!$F280=0,0,(COUNTIF('SERVIÇOS EXECUTADOS'!$I280:$DH280,EL$10)/'SERVIÇOS EXECUTADOS'!$F280*100))</f>
        <v>0</v>
      </c>
      <c r="EM280" s="62">
        <f>IF('SERVIÇOS EXECUTADOS'!$F280=0,0,(COUNTIF('SERVIÇOS EXECUTADOS'!$I280:$DH280,EM$10)/'SERVIÇOS EXECUTADOS'!$F280*100))</f>
        <v>0</v>
      </c>
      <c r="EN280" s="62">
        <f>IF('SERVIÇOS EXECUTADOS'!$F280=0,0,(COUNTIF('SERVIÇOS EXECUTADOS'!$I280:$DH280,EN$10)/'SERVIÇOS EXECUTADOS'!$F280*100))</f>
        <v>0</v>
      </c>
      <c r="EO280" s="62">
        <f>IF('SERVIÇOS EXECUTADOS'!$F280=0,0,(COUNTIF('SERVIÇOS EXECUTADOS'!$I280:$DH280,EO$10)/'SERVIÇOS EXECUTADOS'!$F280*100))</f>
        <v>0</v>
      </c>
      <c r="EP280" s="62">
        <f>IF('SERVIÇOS EXECUTADOS'!$F280=0,0,(COUNTIF('SERVIÇOS EXECUTADOS'!$I280:$DH280,EP$10)/'SERVIÇOS EXECUTADOS'!$F280*100))</f>
        <v>0</v>
      </c>
      <c r="EQ280" s="62">
        <f>IF('SERVIÇOS EXECUTADOS'!$F280=0,0,(COUNTIF('SERVIÇOS EXECUTADOS'!$I280:$DH280,EQ$10)/'SERVIÇOS EXECUTADOS'!$F280*100))</f>
        <v>0</v>
      </c>
      <c r="ER280" s="62">
        <f>IF('SERVIÇOS EXECUTADOS'!$F280=0,0,(COUNTIF('SERVIÇOS EXECUTADOS'!$I280:$DH280,ER$10)/'SERVIÇOS EXECUTADOS'!$F280*100))</f>
        <v>0</v>
      </c>
      <c r="ES280" s="62">
        <f>IF('SERVIÇOS EXECUTADOS'!$F280=0,0,(COUNTIF('SERVIÇOS EXECUTADOS'!$I280:$DH280,ES$10)/'SERVIÇOS EXECUTADOS'!$F280*100))</f>
        <v>0</v>
      </c>
      <c r="ET280" s="62">
        <f>IF('SERVIÇOS EXECUTADOS'!$F280=0,0,(COUNTIF('SERVIÇOS EXECUTADOS'!$I280:$DH280,ET$10)/'SERVIÇOS EXECUTADOS'!$F280*100))</f>
        <v>0</v>
      </c>
      <c r="EU280" s="62">
        <f>IF('SERVIÇOS EXECUTADOS'!$F280=0,0,(COUNTIF('SERVIÇOS EXECUTADOS'!$I280:$DH280,EU$10)/'SERVIÇOS EXECUTADOS'!$F280*100))</f>
        <v>0</v>
      </c>
      <c r="EV280" s="62">
        <f>IF('SERVIÇOS EXECUTADOS'!$F280=0,0,(COUNTIF('SERVIÇOS EXECUTADOS'!$I280:$DH280,EV$10)/'SERVIÇOS EXECUTADOS'!$F280*100))</f>
        <v>0</v>
      </c>
      <c r="EW280" s="62">
        <f>IF('SERVIÇOS EXECUTADOS'!$F280=0,0,(COUNTIF('SERVIÇOS EXECUTADOS'!$I280:$DH280,EW$10)/'SERVIÇOS EXECUTADOS'!$F280*100))</f>
        <v>0</v>
      </c>
    </row>
    <row r="281" spans="1:153" ht="11.25" customHeight="1" outlineLevel="2">
      <c r="A281" s="1"/>
      <c r="B281" s="197" t="s">
        <v>451</v>
      </c>
      <c r="C281" s="196" t="s">
        <v>452</v>
      </c>
      <c r="D281" s="486"/>
      <c r="E281" s="192">
        <f t="shared" si="98"/>
        <v>0</v>
      </c>
      <c r="F281" s="489"/>
      <c r="G281" s="271" t="s">
        <v>122</v>
      </c>
      <c r="H281" s="132">
        <f t="shared" si="106"/>
        <v>0</v>
      </c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59"/>
      <c r="AU281" s="59"/>
      <c r="AV281" s="59"/>
      <c r="AW281" s="59"/>
      <c r="AX281" s="59"/>
      <c r="AY281" s="59"/>
      <c r="AZ281" s="59"/>
      <c r="BA281" s="59"/>
      <c r="BB281" s="59"/>
      <c r="BC281" s="59"/>
      <c r="BD281" s="59"/>
      <c r="BE281" s="59"/>
      <c r="BF281" s="59"/>
      <c r="BG281" s="59"/>
      <c r="BH281" s="59"/>
      <c r="BI281" s="59"/>
      <c r="BJ281" s="59"/>
      <c r="BK281" s="59"/>
      <c r="BL281" s="59"/>
      <c r="BM281" s="59"/>
      <c r="BN281" s="59"/>
      <c r="BO281" s="59"/>
      <c r="BP281" s="59"/>
      <c r="BQ281" s="59"/>
      <c r="BR281" s="59"/>
      <c r="BS281" s="59"/>
      <c r="BT281" s="59"/>
      <c r="BU281" s="59"/>
      <c r="BV281" s="59"/>
      <c r="BW281" s="59"/>
      <c r="BX281" s="59"/>
      <c r="BY281" s="59"/>
      <c r="BZ281" s="59"/>
      <c r="CA281" s="59"/>
      <c r="CB281" s="59"/>
      <c r="CC281" s="59"/>
      <c r="CD281" s="59"/>
      <c r="CE281" s="59"/>
      <c r="CF281" s="59"/>
      <c r="CG281" s="59"/>
      <c r="CH281" s="59"/>
      <c r="CI281" s="59"/>
      <c r="CJ281" s="59"/>
      <c r="CK281" s="59"/>
      <c r="CL281" s="59"/>
      <c r="CM281" s="59"/>
      <c r="CN281" s="59"/>
      <c r="CO281" s="59"/>
      <c r="CP281" s="59"/>
      <c r="CQ281" s="59"/>
      <c r="CR281" s="59"/>
      <c r="CS281" s="59"/>
      <c r="CT281" s="59"/>
      <c r="CU281" s="59"/>
      <c r="CV281" s="59"/>
      <c r="CW281" s="59"/>
      <c r="CX281" s="59"/>
      <c r="CY281" s="59"/>
      <c r="CZ281" s="59"/>
      <c r="DA281" s="59"/>
      <c r="DB281" s="59"/>
      <c r="DC281" s="59"/>
      <c r="DD281" s="59"/>
      <c r="DE281" s="59"/>
      <c r="DF281" s="59"/>
      <c r="DG281" s="59"/>
      <c r="DH281" s="59"/>
      <c r="DI281" s="60">
        <f t="shared" si="107"/>
        <v>0</v>
      </c>
      <c r="DJ281" s="61">
        <f t="shared" si="108"/>
        <v>0</v>
      </c>
      <c r="DK281" s="61">
        <f t="shared" si="109"/>
        <v>0</v>
      </c>
      <c r="DL281" s="62">
        <f t="shared" si="110"/>
        <v>0</v>
      </c>
      <c r="DM281" s="62">
        <f t="shared" si="105"/>
        <v>0</v>
      </c>
      <c r="DN281" s="64" t="str">
        <f t="shared" si="111"/>
        <v/>
      </c>
      <c r="DO281" s="252" t="b">
        <f t="shared" si="104"/>
        <v>0</v>
      </c>
      <c r="DP281" s="188"/>
      <c r="DS281" s="62">
        <f>IF('SERVIÇOS EXECUTADOS'!$F281=0,0,(COUNTIF('SERVIÇOS EXECUTADOS'!$I281:$DH281,DS$10)/'SERVIÇOS EXECUTADOS'!$F281*100))</f>
        <v>0</v>
      </c>
      <c r="DT281" s="62">
        <f>IF('SERVIÇOS EXECUTADOS'!$F281=0,0,(COUNTIF('SERVIÇOS EXECUTADOS'!$I281:$DH281,DT$10)/'SERVIÇOS EXECUTADOS'!$F281*100))</f>
        <v>0</v>
      </c>
      <c r="DU281" s="62">
        <f>IF('SERVIÇOS EXECUTADOS'!$F281=0,0,(COUNTIF('SERVIÇOS EXECUTADOS'!$I281:$DH281,DU$10)/'SERVIÇOS EXECUTADOS'!$F281*100))</f>
        <v>0</v>
      </c>
      <c r="DV281" s="62">
        <f>IF('SERVIÇOS EXECUTADOS'!$F281=0,0,(COUNTIF('SERVIÇOS EXECUTADOS'!$I281:$DH281,DV$10)/'SERVIÇOS EXECUTADOS'!$F281*100))</f>
        <v>0</v>
      </c>
      <c r="DW281" s="62">
        <f>IF('SERVIÇOS EXECUTADOS'!$F281=0,0,(COUNTIF('SERVIÇOS EXECUTADOS'!$I281:$DH281,DW$10)/'SERVIÇOS EXECUTADOS'!$F281*100))</f>
        <v>0</v>
      </c>
      <c r="DX281" s="62">
        <f>IF('SERVIÇOS EXECUTADOS'!$F281=0,0,(COUNTIF('SERVIÇOS EXECUTADOS'!$I281:$DH281,DX$10)/'SERVIÇOS EXECUTADOS'!$F281*100))</f>
        <v>0</v>
      </c>
      <c r="DY281" s="62">
        <f>IF('SERVIÇOS EXECUTADOS'!$F281=0,0,(COUNTIF('SERVIÇOS EXECUTADOS'!$I281:$DH281,DY$10)/'SERVIÇOS EXECUTADOS'!$F281*100))</f>
        <v>0</v>
      </c>
      <c r="DZ281" s="62">
        <f>IF('SERVIÇOS EXECUTADOS'!$F281=0,0,(COUNTIF('SERVIÇOS EXECUTADOS'!$I281:$DH281,DZ$10)/'SERVIÇOS EXECUTADOS'!$F281*100))</f>
        <v>0</v>
      </c>
      <c r="EA281" s="62">
        <f>IF('SERVIÇOS EXECUTADOS'!$F281=0,0,(COUNTIF('SERVIÇOS EXECUTADOS'!$I281:$DH281,EA$10)/'SERVIÇOS EXECUTADOS'!$F281*100))</f>
        <v>0</v>
      </c>
      <c r="EB281" s="62">
        <f>IF('SERVIÇOS EXECUTADOS'!$F281=0,0,(COUNTIF('SERVIÇOS EXECUTADOS'!$I281:$DH281,EB$10)/'SERVIÇOS EXECUTADOS'!$F281*100))</f>
        <v>0</v>
      </c>
      <c r="EC281" s="62">
        <f>IF('SERVIÇOS EXECUTADOS'!$F281=0,0,(COUNTIF('SERVIÇOS EXECUTADOS'!$I281:$DH281,EC$10)/'SERVIÇOS EXECUTADOS'!$F281*100))</f>
        <v>0</v>
      </c>
      <c r="ED281" s="62">
        <f>IF('SERVIÇOS EXECUTADOS'!$F281=0,0,(COUNTIF('SERVIÇOS EXECUTADOS'!$I281:$DH281,ED$10)/'SERVIÇOS EXECUTADOS'!$F281*100))</f>
        <v>0</v>
      </c>
      <c r="EE281" s="62">
        <f>IF('SERVIÇOS EXECUTADOS'!$F281=0,0,(COUNTIF('SERVIÇOS EXECUTADOS'!$I281:$DH281,EE$10)/'SERVIÇOS EXECUTADOS'!$F281*100))</f>
        <v>0</v>
      </c>
      <c r="EF281" s="62">
        <f>IF('SERVIÇOS EXECUTADOS'!$F281=0,0,(COUNTIF('SERVIÇOS EXECUTADOS'!$I281:$DH281,EF$10)/'SERVIÇOS EXECUTADOS'!$F281*100))</f>
        <v>0</v>
      </c>
      <c r="EG281" s="62">
        <f>IF('SERVIÇOS EXECUTADOS'!$F281=0,0,(COUNTIF('SERVIÇOS EXECUTADOS'!$I281:$DH281,EG$10)/'SERVIÇOS EXECUTADOS'!$F281*100))</f>
        <v>0</v>
      </c>
      <c r="EH281" s="62">
        <f>IF('SERVIÇOS EXECUTADOS'!$F281=0,0,(COUNTIF('SERVIÇOS EXECUTADOS'!$I281:$DH281,EH$10)/'SERVIÇOS EXECUTADOS'!$F281*100))</f>
        <v>0</v>
      </c>
      <c r="EI281" s="62">
        <f>IF('SERVIÇOS EXECUTADOS'!$F281=0,0,(COUNTIF('SERVIÇOS EXECUTADOS'!$I281:$DH281,EI$10)/'SERVIÇOS EXECUTADOS'!$F281*100))</f>
        <v>0</v>
      </c>
      <c r="EJ281" s="62">
        <f>IF('SERVIÇOS EXECUTADOS'!$F281=0,0,(COUNTIF('SERVIÇOS EXECUTADOS'!$I281:$DH281,EJ$10)/'SERVIÇOS EXECUTADOS'!$F281*100))</f>
        <v>0</v>
      </c>
      <c r="EK281" s="62">
        <f>IF('SERVIÇOS EXECUTADOS'!$F281=0,0,(COUNTIF('SERVIÇOS EXECUTADOS'!$I281:$DH281,EK$10)/'SERVIÇOS EXECUTADOS'!$F281*100))</f>
        <v>0</v>
      </c>
      <c r="EL281" s="62">
        <f>IF('SERVIÇOS EXECUTADOS'!$F281=0,0,(COUNTIF('SERVIÇOS EXECUTADOS'!$I281:$DH281,EL$10)/'SERVIÇOS EXECUTADOS'!$F281*100))</f>
        <v>0</v>
      </c>
      <c r="EM281" s="62">
        <f>IF('SERVIÇOS EXECUTADOS'!$F281=0,0,(COUNTIF('SERVIÇOS EXECUTADOS'!$I281:$DH281,EM$10)/'SERVIÇOS EXECUTADOS'!$F281*100))</f>
        <v>0</v>
      </c>
      <c r="EN281" s="62">
        <f>IF('SERVIÇOS EXECUTADOS'!$F281=0,0,(COUNTIF('SERVIÇOS EXECUTADOS'!$I281:$DH281,EN$10)/'SERVIÇOS EXECUTADOS'!$F281*100))</f>
        <v>0</v>
      </c>
      <c r="EO281" s="62">
        <f>IF('SERVIÇOS EXECUTADOS'!$F281=0,0,(COUNTIF('SERVIÇOS EXECUTADOS'!$I281:$DH281,EO$10)/'SERVIÇOS EXECUTADOS'!$F281*100))</f>
        <v>0</v>
      </c>
      <c r="EP281" s="62">
        <f>IF('SERVIÇOS EXECUTADOS'!$F281=0,0,(COUNTIF('SERVIÇOS EXECUTADOS'!$I281:$DH281,EP$10)/'SERVIÇOS EXECUTADOS'!$F281*100))</f>
        <v>0</v>
      </c>
      <c r="EQ281" s="62">
        <f>IF('SERVIÇOS EXECUTADOS'!$F281=0,0,(COUNTIF('SERVIÇOS EXECUTADOS'!$I281:$DH281,EQ$10)/'SERVIÇOS EXECUTADOS'!$F281*100))</f>
        <v>0</v>
      </c>
      <c r="ER281" s="62">
        <f>IF('SERVIÇOS EXECUTADOS'!$F281=0,0,(COUNTIF('SERVIÇOS EXECUTADOS'!$I281:$DH281,ER$10)/'SERVIÇOS EXECUTADOS'!$F281*100))</f>
        <v>0</v>
      </c>
      <c r="ES281" s="62">
        <f>IF('SERVIÇOS EXECUTADOS'!$F281=0,0,(COUNTIF('SERVIÇOS EXECUTADOS'!$I281:$DH281,ES$10)/'SERVIÇOS EXECUTADOS'!$F281*100))</f>
        <v>0</v>
      </c>
      <c r="ET281" s="62">
        <f>IF('SERVIÇOS EXECUTADOS'!$F281=0,0,(COUNTIF('SERVIÇOS EXECUTADOS'!$I281:$DH281,ET$10)/'SERVIÇOS EXECUTADOS'!$F281*100))</f>
        <v>0</v>
      </c>
      <c r="EU281" s="62">
        <f>IF('SERVIÇOS EXECUTADOS'!$F281=0,0,(COUNTIF('SERVIÇOS EXECUTADOS'!$I281:$DH281,EU$10)/'SERVIÇOS EXECUTADOS'!$F281*100))</f>
        <v>0</v>
      </c>
      <c r="EV281" s="62">
        <f>IF('SERVIÇOS EXECUTADOS'!$F281=0,0,(COUNTIF('SERVIÇOS EXECUTADOS'!$I281:$DH281,EV$10)/'SERVIÇOS EXECUTADOS'!$F281*100))</f>
        <v>0</v>
      </c>
      <c r="EW281" s="62">
        <f>IF('SERVIÇOS EXECUTADOS'!$F281=0,0,(COUNTIF('SERVIÇOS EXECUTADOS'!$I281:$DH281,EW$10)/'SERVIÇOS EXECUTADOS'!$F281*100))</f>
        <v>0</v>
      </c>
    </row>
    <row r="282" spans="1:153" ht="11.25" customHeight="1" outlineLevel="2">
      <c r="A282" s="1"/>
      <c r="B282" s="197" t="s">
        <v>453</v>
      </c>
      <c r="C282" s="196" t="s">
        <v>454</v>
      </c>
      <c r="D282" s="486"/>
      <c r="E282" s="192">
        <f t="shared" si="98"/>
        <v>0</v>
      </c>
      <c r="F282" s="489"/>
      <c r="G282" s="271" t="s">
        <v>122</v>
      </c>
      <c r="H282" s="132">
        <f t="shared" si="106"/>
        <v>0</v>
      </c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  <c r="AW282" s="59"/>
      <c r="AX282" s="59"/>
      <c r="AY282" s="59"/>
      <c r="AZ282" s="59"/>
      <c r="BA282" s="59"/>
      <c r="BB282" s="59"/>
      <c r="BC282" s="59"/>
      <c r="BD282" s="59"/>
      <c r="BE282" s="59"/>
      <c r="BF282" s="59"/>
      <c r="BG282" s="59"/>
      <c r="BH282" s="59"/>
      <c r="BI282" s="59"/>
      <c r="BJ282" s="59"/>
      <c r="BK282" s="59"/>
      <c r="BL282" s="59"/>
      <c r="BM282" s="59"/>
      <c r="BN282" s="59"/>
      <c r="BO282" s="59"/>
      <c r="BP282" s="59"/>
      <c r="BQ282" s="59"/>
      <c r="BR282" s="59"/>
      <c r="BS282" s="59"/>
      <c r="BT282" s="59"/>
      <c r="BU282" s="59"/>
      <c r="BV282" s="59"/>
      <c r="BW282" s="59"/>
      <c r="BX282" s="59"/>
      <c r="BY282" s="59"/>
      <c r="BZ282" s="59"/>
      <c r="CA282" s="59"/>
      <c r="CB282" s="59"/>
      <c r="CC282" s="59"/>
      <c r="CD282" s="59"/>
      <c r="CE282" s="59"/>
      <c r="CF282" s="59"/>
      <c r="CG282" s="59"/>
      <c r="CH282" s="59"/>
      <c r="CI282" s="59"/>
      <c r="CJ282" s="59"/>
      <c r="CK282" s="59"/>
      <c r="CL282" s="59"/>
      <c r="CM282" s="59"/>
      <c r="CN282" s="59"/>
      <c r="CO282" s="59"/>
      <c r="CP282" s="59"/>
      <c r="CQ282" s="59"/>
      <c r="CR282" s="59"/>
      <c r="CS282" s="59"/>
      <c r="CT282" s="59"/>
      <c r="CU282" s="59"/>
      <c r="CV282" s="59"/>
      <c r="CW282" s="59"/>
      <c r="CX282" s="59"/>
      <c r="CY282" s="59"/>
      <c r="CZ282" s="59"/>
      <c r="DA282" s="59"/>
      <c r="DB282" s="59"/>
      <c r="DC282" s="59"/>
      <c r="DD282" s="59"/>
      <c r="DE282" s="59"/>
      <c r="DF282" s="59"/>
      <c r="DG282" s="59"/>
      <c r="DH282" s="59"/>
      <c r="DI282" s="60">
        <f t="shared" si="107"/>
        <v>0</v>
      </c>
      <c r="DJ282" s="61">
        <f t="shared" si="108"/>
        <v>0</v>
      </c>
      <c r="DK282" s="61">
        <f t="shared" si="109"/>
        <v>0</v>
      </c>
      <c r="DL282" s="62">
        <f t="shared" si="110"/>
        <v>0</v>
      </c>
      <c r="DM282" s="62">
        <f t="shared" si="105"/>
        <v>0</v>
      </c>
      <c r="DN282" s="64" t="str">
        <f t="shared" si="111"/>
        <v/>
      </c>
      <c r="DO282" s="252" t="b">
        <f t="shared" si="104"/>
        <v>0</v>
      </c>
      <c r="DP282" s="188"/>
      <c r="DS282" s="62">
        <f>IF('SERVIÇOS EXECUTADOS'!$F282=0,0,(COUNTIF('SERVIÇOS EXECUTADOS'!$I282:$DH282,DS$10)/'SERVIÇOS EXECUTADOS'!$F282*100))</f>
        <v>0</v>
      </c>
      <c r="DT282" s="62">
        <f>IF('SERVIÇOS EXECUTADOS'!$F282=0,0,(COUNTIF('SERVIÇOS EXECUTADOS'!$I282:$DH282,DT$10)/'SERVIÇOS EXECUTADOS'!$F282*100))</f>
        <v>0</v>
      </c>
      <c r="DU282" s="62">
        <f>IF('SERVIÇOS EXECUTADOS'!$F282=0,0,(COUNTIF('SERVIÇOS EXECUTADOS'!$I282:$DH282,DU$10)/'SERVIÇOS EXECUTADOS'!$F282*100))</f>
        <v>0</v>
      </c>
      <c r="DV282" s="62">
        <f>IF('SERVIÇOS EXECUTADOS'!$F282=0,0,(COUNTIF('SERVIÇOS EXECUTADOS'!$I282:$DH282,DV$10)/'SERVIÇOS EXECUTADOS'!$F282*100))</f>
        <v>0</v>
      </c>
      <c r="DW282" s="62">
        <f>IF('SERVIÇOS EXECUTADOS'!$F282=0,0,(COUNTIF('SERVIÇOS EXECUTADOS'!$I282:$DH282,DW$10)/'SERVIÇOS EXECUTADOS'!$F282*100))</f>
        <v>0</v>
      </c>
      <c r="DX282" s="62">
        <f>IF('SERVIÇOS EXECUTADOS'!$F282=0,0,(COUNTIF('SERVIÇOS EXECUTADOS'!$I282:$DH282,DX$10)/'SERVIÇOS EXECUTADOS'!$F282*100))</f>
        <v>0</v>
      </c>
      <c r="DY282" s="62">
        <f>IF('SERVIÇOS EXECUTADOS'!$F282=0,0,(COUNTIF('SERVIÇOS EXECUTADOS'!$I282:$DH282,DY$10)/'SERVIÇOS EXECUTADOS'!$F282*100))</f>
        <v>0</v>
      </c>
      <c r="DZ282" s="62">
        <f>IF('SERVIÇOS EXECUTADOS'!$F282=0,0,(COUNTIF('SERVIÇOS EXECUTADOS'!$I282:$DH282,DZ$10)/'SERVIÇOS EXECUTADOS'!$F282*100))</f>
        <v>0</v>
      </c>
      <c r="EA282" s="62">
        <f>IF('SERVIÇOS EXECUTADOS'!$F282=0,0,(COUNTIF('SERVIÇOS EXECUTADOS'!$I282:$DH282,EA$10)/'SERVIÇOS EXECUTADOS'!$F282*100))</f>
        <v>0</v>
      </c>
      <c r="EB282" s="62">
        <f>IF('SERVIÇOS EXECUTADOS'!$F282=0,0,(COUNTIF('SERVIÇOS EXECUTADOS'!$I282:$DH282,EB$10)/'SERVIÇOS EXECUTADOS'!$F282*100))</f>
        <v>0</v>
      </c>
      <c r="EC282" s="62">
        <f>IF('SERVIÇOS EXECUTADOS'!$F282=0,0,(COUNTIF('SERVIÇOS EXECUTADOS'!$I282:$DH282,EC$10)/'SERVIÇOS EXECUTADOS'!$F282*100))</f>
        <v>0</v>
      </c>
      <c r="ED282" s="62">
        <f>IF('SERVIÇOS EXECUTADOS'!$F282=0,0,(COUNTIF('SERVIÇOS EXECUTADOS'!$I282:$DH282,ED$10)/'SERVIÇOS EXECUTADOS'!$F282*100))</f>
        <v>0</v>
      </c>
      <c r="EE282" s="62">
        <f>IF('SERVIÇOS EXECUTADOS'!$F282=0,0,(COUNTIF('SERVIÇOS EXECUTADOS'!$I282:$DH282,EE$10)/'SERVIÇOS EXECUTADOS'!$F282*100))</f>
        <v>0</v>
      </c>
      <c r="EF282" s="62">
        <f>IF('SERVIÇOS EXECUTADOS'!$F282=0,0,(COUNTIF('SERVIÇOS EXECUTADOS'!$I282:$DH282,EF$10)/'SERVIÇOS EXECUTADOS'!$F282*100))</f>
        <v>0</v>
      </c>
      <c r="EG282" s="62">
        <f>IF('SERVIÇOS EXECUTADOS'!$F282=0,0,(COUNTIF('SERVIÇOS EXECUTADOS'!$I282:$DH282,EG$10)/'SERVIÇOS EXECUTADOS'!$F282*100))</f>
        <v>0</v>
      </c>
      <c r="EH282" s="62">
        <f>IF('SERVIÇOS EXECUTADOS'!$F282=0,0,(COUNTIF('SERVIÇOS EXECUTADOS'!$I282:$DH282,EH$10)/'SERVIÇOS EXECUTADOS'!$F282*100))</f>
        <v>0</v>
      </c>
      <c r="EI282" s="62">
        <f>IF('SERVIÇOS EXECUTADOS'!$F282=0,0,(COUNTIF('SERVIÇOS EXECUTADOS'!$I282:$DH282,EI$10)/'SERVIÇOS EXECUTADOS'!$F282*100))</f>
        <v>0</v>
      </c>
      <c r="EJ282" s="62">
        <f>IF('SERVIÇOS EXECUTADOS'!$F282=0,0,(COUNTIF('SERVIÇOS EXECUTADOS'!$I282:$DH282,EJ$10)/'SERVIÇOS EXECUTADOS'!$F282*100))</f>
        <v>0</v>
      </c>
      <c r="EK282" s="62">
        <f>IF('SERVIÇOS EXECUTADOS'!$F282=0,0,(COUNTIF('SERVIÇOS EXECUTADOS'!$I282:$DH282,EK$10)/'SERVIÇOS EXECUTADOS'!$F282*100))</f>
        <v>0</v>
      </c>
      <c r="EL282" s="62">
        <f>IF('SERVIÇOS EXECUTADOS'!$F282=0,0,(COUNTIF('SERVIÇOS EXECUTADOS'!$I282:$DH282,EL$10)/'SERVIÇOS EXECUTADOS'!$F282*100))</f>
        <v>0</v>
      </c>
      <c r="EM282" s="62">
        <f>IF('SERVIÇOS EXECUTADOS'!$F282=0,0,(COUNTIF('SERVIÇOS EXECUTADOS'!$I282:$DH282,EM$10)/'SERVIÇOS EXECUTADOS'!$F282*100))</f>
        <v>0</v>
      </c>
      <c r="EN282" s="62">
        <f>IF('SERVIÇOS EXECUTADOS'!$F282=0,0,(COUNTIF('SERVIÇOS EXECUTADOS'!$I282:$DH282,EN$10)/'SERVIÇOS EXECUTADOS'!$F282*100))</f>
        <v>0</v>
      </c>
      <c r="EO282" s="62">
        <f>IF('SERVIÇOS EXECUTADOS'!$F282=0,0,(COUNTIF('SERVIÇOS EXECUTADOS'!$I282:$DH282,EO$10)/'SERVIÇOS EXECUTADOS'!$F282*100))</f>
        <v>0</v>
      </c>
      <c r="EP282" s="62">
        <f>IF('SERVIÇOS EXECUTADOS'!$F282=0,0,(COUNTIF('SERVIÇOS EXECUTADOS'!$I282:$DH282,EP$10)/'SERVIÇOS EXECUTADOS'!$F282*100))</f>
        <v>0</v>
      </c>
      <c r="EQ282" s="62">
        <f>IF('SERVIÇOS EXECUTADOS'!$F282=0,0,(COUNTIF('SERVIÇOS EXECUTADOS'!$I282:$DH282,EQ$10)/'SERVIÇOS EXECUTADOS'!$F282*100))</f>
        <v>0</v>
      </c>
      <c r="ER282" s="62">
        <f>IF('SERVIÇOS EXECUTADOS'!$F282=0,0,(COUNTIF('SERVIÇOS EXECUTADOS'!$I282:$DH282,ER$10)/'SERVIÇOS EXECUTADOS'!$F282*100))</f>
        <v>0</v>
      </c>
      <c r="ES282" s="62">
        <f>IF('SERVIÇOS EXECUTADOS'!$F282=0,0,(COUNTIF('SERVIÇOS EXECUTADOS'!$I282:$DH282,ES$10)/'SERVIÇOS EXECUTADOS'!$F282*100))</f>
        <v>0</v>
      </c>
      <c r="ET282" s="62">
        <f>IF('SERVIÇOS EXECUTADOS'!$F282=0,0,(COUNTIF('SERVIÇOS EXECUTADOS'!$I282:$DH282,ET$10)/'SERVIÇOS EXECUTADOS'!$F282*100))</f>
        <v>0</v>
      </c>
      <c r="EU282" s="62">
        <f>IF('SERVIÇOS EXECUTADOS'!$F282=0,0,(COUNTIF('SERVIÇOS EXECUTADOS'!$I282:$DH282,EU$10)/'SERVIÇOS EXECUTADOS'!$F282*100))</f>
        <v>0</v>
      </c>
      <c r="EV282" s="62">
        <f>IF('SERVIÇOS EXECUTADOS'!$F282=0,0,(COUNTIF('SERVIÇOS EXECUTADOS'!$I282:$DH282,EV$10)/'SERVIÇOS EXECUTADOS'!$F282*100))</f>
        <v>0</v>
      </c>
      <c r="EW282" s="62">
        <f>IF('SERVIÇOS EXECUTADOS'!$F282=0,0,(COUNTIF('SERVIÇOS EXECUTADOS'!$I282:$DH282,EW$10)/'SERVIÇOS EXECUTADOS'!$F282*100))</f>
        <v>0</v>
      </c>
    </row>
    <row r="283" spans="1:153" ht="12" customHeight="1" outlineLevel="2">
      <c r="A283" s="1"/>
      <c r="B283" s="197" t="s">
        <v>455</v>
      </c>
      <c r="C283" s="196" t="s">
        <v>456</v>
      </c>
      <c r="D283" s="486"/>
      <c r="E283" s="192">
        <f t="shared" si="98"/>
        <v>0</v>
      </c>
      <c r="F283" s="489"/>
      <c r="G283" s="271" t="s">
        <v>122</v>
      </c>
      <c r="H283" s="132">
        <f t="shared" si="106"/>
        <v>0</v>
      </c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59"/>
      <c r="AU283" s="59"/>
      <c r="AV283" s="59"/>
      <c r="AW283" s="59"/>
      <c r="AX283" s="59"/>
      <c r="AY283" s="59"/>
      <c r="AZ283" s="59"/>
      <c r="BA283" s="59"/>
      <c r="BB283" s="59"/>
      <c r="BC283" s="59"/>
      <c r="BD283" s="59"/>
      <c r="BE283" s="59"/>
      <c r="BF283" s="59"/>
      <c r="BG283" s="59"/>
      <c r="BH283" s="59"/>
      <c r="BI283" s="59"/>
      <c r="BJ283" s="59"/>
      <c r="BK283" s="59"/>
      <c r="BL283" s="59"/>
      <c r="BM283" s="59"/>
      <c r="BN283" s="59"/>
      <c r="BO283" s="59"/>
      <c r="BP283" s="59"/>
      <c r="BQ283" s="59"/>
      <c r="BR283" s="59"/>
      <c r="BS283" s="59"/>
      <c r="BT283" s="59"/>
      <c r="BU283" s="59"/>
      <c r="BV283" s="59"/>
      <c r="BW283" s="59"/>
      <c r="BX283" s="59"/>
      <c r="BY283" s="59"/>
      <c r="BZ283" s="59"/>
      <c r="CA283" s="59"/>
      <c r="CB283" s="59"/>
      <c r="CC283" s="59"/>
      <c r="CD283" s="59"/>
      <c r="CE283" s="59"/>
      <c r="CF283" s="59"/>
      <c r="CG283" s="59"/>
      <c r="CH283" s="59"/>
      <c r="CI283" s="59"/>
      <c r="CJ283" s="59"/>
      <c r="CK283" s="59"/>
      <c r="CL283" s="59"/>
      <c r="CM283" s="59"/>
      <c r="CN283" s="59"/>
      <c r="CO283" s="59"/>
      <c r="CP283" s="59"/>
      <c r="CQ283" s="59"/>
      <c r="CR283" s="59"/>
      <c r="CS283" s="59"/>
      <c r="CT283" s="59"/>
      <c r="CU283" s="59"/>
      <c r="CV283" s="59"/>
      <c r="CW283" s="59"/>
      <c r="CX283" s="59"/>
      <c r="CY283" s="59"/>
      <c r="CZ283" s="59"/>
      <c r="DA283" s="59"/>
      <c r="DB283" s="59"/>
      <c r="DC283" s="59"/>
      <c r="DD283" s="59"/>
      <c r="DE283" s="59"/>
      <c r="DF283" s="59"/>
      <c r="DG283" s="59"/>
      <c r="DH283" s="59"/>
      <c r="DI283" s="60">
        <f t="shared" si="107"/>
        <v>0</v>
      </c>
      <c r="DJ283" s="61">
        <f t="shared" si="108"/>
        <v>0</v>
      </c>
      <c r="DK283" s="61">
        <f t="shared" si="109"/>
        <v>0</v>
      </c>
      <c r="DL283" s="62">
        <f t="shared" si="110"/>
        <v>0</v>
      </c>
      <c r="DM283" s="62">
        <f t="shared" si="105"/>
        <v>0</v>
      </c>
      <c r="DN283" s="64" t="str">
        <f t="shared" si="111"/>
        <v/>
      </c>
      <c r="DO283" s="252" t="b">
        <f t="shared" si="104"/>
        <v>0</v>
      </c>
      <c r="DP283" s="188"/>
      <c r="DS283" s="62">
        <f>IF('SERVIÇOS EXECUTADOS'!$F283=0,0,(COUNTIF('SERVIÇOS EXECUTADOS'!$I283:$DH283,DS$10)/'SERVIÇOS EXECUTADOS'!$F283*100))</f>
        <v>0</v>
      </c>
      <c r="DT283" s="62">
        <f>IF('SERVIÇOS EXECUTADOS'!$F283=0,0,(COUNTIF('SERVIÇOS EXECUTADOS'!$I283:$DH283,DT$10)/'SERVIÇOS EXECUTADOS'!$F283*100))</f>
        <v>0</v>
      </c>
      <c r="DU283" s="62">
        <f>IF('SERVIÇOS EXECUTADOS'!$F283=0,0,(COUNTIF('SERVIÇOS EXECUTADOS'!$I283:$DH283,DU$10)/'SERVIÇOS EXECUTADOS'!$F283*100))</f>
        <v>0</v>
      </c>
      <c r="DV283" s="62">
        <f>IF('SERVIÇOS EXECUTADOS'!$F283=0,0,(COUNTIF('SERVIÇOS EXECUTADOS'!$I283:$DH283,DV$10)/'SERVIÇOS EXECUTADOS'!$F283*100))</f>
        <v>0</v>
      </c>
      <c r="DW283" s="62">
        <f>IF('SERVIÇOS EXECUTADOS'!$F283=0,0,(COUNTIF('SERVIÇOS EXECUTADOS'!$I283:$DH283,DW$10)/'SERVIÇOS EXECUTADOS'!$F283*100))</f>
        <v>0</v>
      </c>
      <c r="DX283" s="62">
        <f>IF('SERVIÇOS EXECUTADOS'!$F283=0,0,(COUNTIF('SERVIÇOS EXECUTADOS'!$I283:$DH283,DX$10)/'SERVIÇOS EXECUTADOS'!$F283*100))</f>
        <v>0</v>
      </c>
      <c r="DY283" s="62">
        <f>IF('SERVIÇOS EXECUTADOS'!$F283=0,0,(COUNTIF('SERVIÇOS EXECUTADOS'!$I283:$DH283,DY$10)/'SERVIÇOS EXECUTADOS'!$F283*100))</f>
        <v>0</v>
      </c>
      <c r="DZ283" s="62">
        <f>IF('SERVIÇOS EXECUTADOS'!$F283=0,0,(COUNTIF('SERVIÇOS EXECUTADOS'!$I283:$DH283,DZ$10)/'SERVIÇOS EXECUTADOS'!$F283*100))</f>
        <v>0</v>
      </c>
      <c r="EA283" s="62">
        <f>IF('SERVIÇOS EXECUTADOS'!$F283=0,0,(COUNTIF('SERVIÇOS EXECUTADOS'!$I283:$DH283,EA$10)/'SERVIÇOS EXECUTADOS'!$F283*100))</f>
        <v>0</v>
      </c>
      <c r="EB283" s="62">
        <f>IF('SERVIÇOS EXECUTADOS'!$F283=0,0,(COUNTIF('SERVIÇOS EXECUTADOS'!$I283:$DH283,EB$10)/'SERVIÇOS EXECUTADOS'!$F283*100))</f>
        <v>0</v>
      </c>
      <c r="EC283" s="62">
        <f>IF('SERVIÇOS EXECUTADOS'!$F283=0,0,(COUNTIF('SERVIÇOS EXECUTADOS'!$I283:$DH283,EC$10)/'SERVIÇOS EXECUTADOS'!$F283*100))</f>
        <v>0</v>
      </c>
      <c r="ED283" s="62">
        <f>IF('SERVIÇOS EXECUTADOS'!$F283=0,0,(COUNTIF('SERVIÇOS EXECUTADOS'!$I283:$DH283,ED$10)/'SERVIÇOS EXECUTADOS'!$F283*100))</f>
        <v>0</v>
      </c>
      <c r="EE283" s="62">
        <f>IF('SERVIÇOS EXECUTADOS'!$F283=0,0,(COUNTIF('SERVIÇOS EXECUTADOS'!$I283:$DH283,EE$10)/'SERVIÇOS EXECUTADOS'!$F283*100))</f>
        <v>0</v>
      </c>
      <c r="EF283" s="62">
        <f>IF('SERVIÇOS EXECUTADOS'!$F283=0,0,(COUNTIF('SERVIÇOS EXECUTADOS'!$I283:$DH283,EF$10)/'SERVIÇOS EXECUTADOS'!$F283*100))</f>
        <v>0</v>
      </c>
      <c r="EG283" s="62">
        <f>IF('SERVIÇOS EXECUTADOS'!$F283=0,0,(COUNTIF('SERVIÇOS EXECUTADOS'!$I283:$DH283,EG$10)/'SERVIÇOS EXECUTADOS'!$F283*100))</f>
        <v>0</v>
      </c>
      <c r="EH283" s="62">
        <f>IF('SERVIÇOS EXECUTADOS'!$F283=0,0,(COUNTIF('SERVIÇOS EXECUTADOS'!$I283:$DH283,EH$10)/'SERVIÇOS EXECUTADOS'!$F283*100))</f>
        <v>0</v>
      </c>
      <c r="EI283" s="62">
        <f>IF('SERVIÇOS EXECUTADOS'!$F283=0,0,(COUNTIF('SERVIÇOS EXECUTADOS'!$I283:$DH283,EI$10)/'SERVIÇOS EXECUTADOS'!$F283*100))</f>
        <v>0</v>
      </c>
      <c r="EJ283" s="62">
        <f>IF('SERVIÇOS EXECUTADOS'!$F283=0,0,(COUNTIF('SERVIÇOS EXECUTADOS'!$I283:$DH283,EJ$10)/'SERVIÇOS EXECUTADOS'!$F283*100))</f>
        <v>0</v>
      </c>
      <c r="EK283" s="62">
        <f>IF('SERVIÇOS EXECUTADOS'!$F283=0,0,(COUNTIF('SERVIÇOS EXECUTADOS'!$I283:$DH283,EK$10)/'SERVIÇOS EXECUTADOS'!$F283*100))</f>
        <v>0</v>
      </c>
      <c r="EL283" s="62">
        <f>IF('SERVIÇOS EXECUTADOS'!$F283=0,0,(COUNTIF('SERVIÇOS EXECUTADOS'!$I283:$DH283,EL$10)/'SERVIÇOS EXECUTADOS'!$F283*100))</f>
        <v>0</v>
      </c>
      <c r="EM283" s="62">
        <f>IF('SERVIÇOS EXECUTADOS'!$F283=0,0,(COUNTIF('SERVIÇOS EXECUTADOS'!$I283:$DH283,EM$10)/'SERVIÇOS EXECUTADOS'!$F283*100))</f>
        <v>0</v>
      </c>
      <c r="EN283" s="62">
        <f>IF('SERVIÇOS EXECUTADOS'!$F283=0,0,(COUNTIF('SERVIÇOS EXECUTADOS'!$I283:$DH283,EN$10)/'SERVIÇOS EXECUTADOS'!$F283*100))</f>
        <v>0</v>
      </c>
      <c r="EO283" s="62">
        <f>IF('SERVIÇOS EXECUTADOS'!$F283=0,0,(COUNTIF('SERVIÇOS EXECUTADOS'!$I283:$DH283,EO$10)/'SERVIÇOS EXECUTADOS'!$F283*100))</f>
        <v>0</v>
      </c>
      <c r="EP283" s="62">
        <f>IF('SERVIÇOS EXECUTADOS'!$F283=0,0,(COUNTIF('SERVIÇOS EXECUTADOS'!$I283:$DH283,EP$10)/'SERVIÇOS EXECUTADOS'!$F283*100))</f>
        <v>0</v>
      </c>
      <c r="EQ283" s="62">
        <f>IF('SERVIÇOS EXECUTADOS'!$F283=0,0,(COUNTIF('SERVIÇOS EXECUTADOS'!$I283:$DH283,EQ$10)/'SERVIÇOS EXECUTADOS'!$F283*100))</f>
        <v>0</v>
      </c>
      <c r="ER283" s="62">
        <f>IF('SERVIÇOS EXECUTADOS'!$F283=0,0,(COUNTIF('SERVIÇOS EXECUTADOS'!$I283:$DH283,ER$10)/'SERVIÇOS EXECUTADOS'!$F283*100))</f>
        <v>0</v>
      </c>
      <c r="ES283" s="62">
        <f>IF('SERVIÇOS EXECUTADOS'!$F283=0,0,(COUNTIF('SERVIÇOS EXECUTADOS'!$I283:$DH283,ES$10)/'SERVIÇOS EXECUTADOS'!$F283*100))</f>
        <v>0</v>
      </c>
      <c r="ET283" s="62">
        <f>IF('SERVIÇOS EXECUTADOS'!$F283=0,0,(COUNTIF('SERVIÇOS EXECUTADOS'!$I283:$DH283,ET$10)/'SERVIÇOS EXECUTADOS'!$F283*100))</f>
        <v>0</v>
      </c>
      <c r="EU283" s="62">
        <f>IF('SERVIÇOS EXECUTADOS'!$F283=0,0,(COUNTIF('SERVIÇOS EXECUTADOS'!$I283:$DH283,EU$10)/'SERVIÇOS EXECUTADOS'!$F283*100))</f>
        <v>0</v>
      </c>
      <c r="EV283" s="62">
        <f>IF('SERVIÇOS EXECUTADOS'!$F283=0,0,(COUNTIF('SERVIÇOS EXECUTADOS'!$I283:$DH283,EV$10)/'SERVIÇOS EXECUTADOS'!$F283*100))</f>
        <v>0</v>
      </c>
      <c r="EW283" s="62">
        <f>IF('SERVIÇOS EXECUTADOS'!$F283=0,0,(COUNTIF('SERVIÇOS EXECUTADOS'!$I283:$DH283,EW$10)/'SERVIÇOS EXECUTADOS'!$F283*100))</f>
        <v>0</v>
      </c>
    </row>
    <row r="284" spans="1:153" ht="12" customHeight="1" outlineLevel="2">
      <c r="A284" s="1"/>
      <c r="B284" s="197" t="s">
        <v>457</v>
      </c>
      <c r="C284" s="196" t="s">
        <v>458</v>
      </c>
      <c r="D284" s="486"/>
      <c r="E284" s="192">
        <f t="shared" si="98"/>
        <v>0</v>
      </c>
      <c r="F284" s="489"/>
      <c r="G284" s="271" t="s">
        <v>147</v>
      </c>
      <c r="H284" s="131">
        <f t="shared" si="106"/>
        <v>0</v>
      </c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  <c r="AQ284" s="59"/>
      <c r="AR284" s="59"/>
      <c r="AS284" s="59"/>
      <c r="AT284" s="59"/>
      <c r="AU284" s="59"/>
      <c r="AV284" s="59"/>
      <c r="AW284" s="59"/>
      <c r="AX284" s="59"/>
      <c r="AY284" s="59"/>
      <c r="AZ284" s="59"/>
      <c r="BA284" s="59"/>
      <c r="BB284" s="59"/>
      <c r="BC284" s="59"/>
      <c r="BD284" s="59"/>
      <c r="BE284" s="59"/>
      <c r="BF284" s="59"/>
      <c r="BG284" s="59"/>
      <c r="BH284" s="59"/>
      <c r="BI284" s="59"/>
      <c r="BJ284" s="59"/>
      <c r="BK284" s="59"/>
      <c r="BL284" s="59"/>
      <c r="BM284" s="59"/>
      <c r="BN284" s="59"/>
      <c r="BO284" s="59"/>
      <c r="BP284" s="59"/>
      <c r="BQ284" s="59"/>
      <c r="BR284" s="59"/>
      <c r="BS284" s="59"/>
      <c r="BT284" s="59"/>
      <c r="BU284" s="59"/>
      <c r="BV284" s="59"/>
      <c r="BW284" s="59"/>
      <c r="BX284" s="59"/>
      <c r="BY284" s="59"/>
      <c r="BZ284" s="59"/>
      <c r="CA284" s="59"/>
      <c r="CB284" s="59"/>
      <c r="CC284" s="59"/>
      <c r="CD284" s="59"/>
      <c r="CE284" s="59"/>
      <c r="CF284" s="59"/>
      <c r="CG284" s="59"/>
      <c r="CH284" s="59"/>
      <c r="CI284" s="59"/>
      <c r="CJ284" s="59"/>
      <c r="CK284" s="59"/>
      <c r="CL284" s="59"/>
      <c r="CM284" s="59"/>
      <c r="CN284" s="59"/>
      <c r="CO284" s="59"/>
      <c r="CP284" s="59"/>
      <c r="CQ284" s="59"/>
      <c r="CR284" s="59"/>
      <c r="CS284" s="59"/>
      <c r="CT284" s="59"/>
      <c r="CU284" s="59"/>
      <c r="CV284" s="59"/>
      <c r="CW284" s="59"/>
      <c r="CX284" s="59"/>
      <c r="CY284" s="59"/>
      <c r="CZ284" s="59"/>
      <c r="DA284" s="59"/>
      <c r="DB284" s="59"/>
      <c r="DC284" s="59"/>
      <c r="DD284" s="59"/>
      <c r="DE284" s="59"/>
      <c r="DF284" s="59"/>
      <c r="DG284" s="59"/>
      <c r="DH284" s="59"/>
      <c r="DI284" s="60">
        <f t="shared" si="107"/>
        <v>0</v>
      </c>
      <c r="DJ284" s="61">
        <f t="shared" si="108"/>
        <v>0</v>
      </c>
      <c r="DK284" s="61">
        <f t="shared" si="109"/>
        <v>0</v>
      </c>
      <c r="DL284" s="62">
        <f t="shared" si="110"/>
        <v>0</v>
      </c>
      <c r="DM284" s="62">
        <f t="shared" si="105"/>
        <v>0</v>
      </c>
      <c r="DN284" s="64" t="str">
        <f t="shared" si="111"/>
        <v/>
      </c>
      <c r="DO284" s="252" t="b">
        <f t="shared" si="104"/>
        <v>0</v>
      </c>
      <c r="DP284" s="188"/>
      <c r="DS284" s="62">
        <f>IF('SERVIÇOS EXECUTADOS'!$F284=0,0,(COUNTIF('SERVIÇOS EXECUTADOS'!$I284:$DH284,DS$10)/'SERVIÇOS EXECUTADOS'!$F284*100))</f>
        <v>0</v>
      </c>
      <c r="DT284" s="62">
        <f>IF('SERVIÇOS EXECUTADOS'!$F284=0,0,(COUNTIF('SERVIÇOS EXECUTADOS'!$I284:$DH284,DT$10)/'SERVIÇOS EXECUTADOS'!$F284*100))</f>
        <v>0</v>
      </c>
      <c r="DU284" s="62">
        <f>IF('SERVIÇOS EXECUTADOS'!$F284=0,0,(COUNTIF('SERVIÇOS EXECUTADOS'!$I284:$DH284,DU$10)/'SERVIÇOS EXECUTADOS'!$F284*100))</f>
        <v>0</v>
      </c>
      <c r="DV284" s="62">
        <f>IF('SERVIÇOS EXECUTADOS'!$F284=0,0,(COUNTIF('SERVIÇOS EXECUTADOS'!$I284:$DH284,DV$10)/'SERVIÇOS EXECUTADOS'!$F284*100))</f>
        <v>0</v>
      </c>
      <c r="DW284" s="62">
        <f>IF('SERVIÇOS EXECUTADOS'!$F284=0,0,(COUNTIF('SERVIÇOS EXECUTADOS'!$I284:$DH284,DW$10)/'SERVIÇOS EXECUTADOS'!$F284*100))</f>
        <v>0</v>
      </c>
      <c r="DX284" s="62">
        <f>IF('SERVIÇOS EXECUTADOS'!$F284=0,0,(COUNTIF('SERVIÇOS EXECUTADOS'!$I284:$DH284,DX$10)/'SERVIÇOS EXECUTADOS'!$F284*100))</f>
        <v>0</v>
      </c>
      <c r="DY284" s="62">
        <f>IF('SERVIÇOS EXECUTADOS'!$F284=0,0,(COUNTIF('SERVIÇOS EXECUTADOS'!$I284:$DH284,DY$10)/'SERVIÇOS EXECUTADOS'!$F284*100))</f>
        <v>0</v>
      </c>
      <c r="DZ284" s="62">
        <f>IF('SERVIÇOS EXECUTADOS'!$F284=0,0,(COUNTIF('SERVIÇOS EXECUTADOS'!$I284:$DH284,DZ$10)/'SERVIÇOS EXECUTADOS'!$F284*100))</f>
        <v>0</v>
      </c>
      <c r="EA284" s="62">
        <f>IF('SERVIÇOS EXECUTADOS'!$F284=0,0,(COUNTIF('SERVIÇOS EXECUTADOS'!$I284:$DH284,EA$10)/'SERVIÇOS EXECUTADOS'!$F284*100))</f>
        <v>0</v>
      </c>
      <c r="EB284" s="62">
        <f>IF('SERVIÇOS EXECUTADOS'!$F284=0,0,(COUNTIF('SERVIÇOS EXECUTADOS'!$I284:$DH284,EB$10)/'SERVIÇOS EXECUTADOS'!$F284*100))</f>
        <v>0</v>
      </c>
      <c r="EC284" s="62">
        <f>IF('SERVIÇOS EXECUTADOS'!$F284=0,0,(COUNTIF('SERVIÇOS EXECUTADOS'!$I284:$DH284,EC$10)/'SERVIÇOS EXECUTADOS'!$F284*100))</f>
        <v>0</v>
      </c>
      <c r="ED284" s="62">
        <f>IF('SERVIÇOS EXECUTADOS'!$F284=0,0,(COUNTIF('SERVIÇOS EXECUTADOS'!$I284:$DH284,ED$10)/'SERVIÇOS EXECUTADOS'!$F284*100))</f>
        <v>0</v>
      </c>
      <c r="EE284" s="62">
        <f>IF('SERVIÇOS EXECUTADOS'!$F284=0,0,(COUNTIF('SERVIÇOS EXECUTADOS'!$I284:$DH284,EE$10)/'SERVIÇOS EXECUTADOS'!$F284*100))</f>
        <v>0</v>
      </c>
      <c r="EF284" s="62">
        <f>IF('SERVIÇOS EXECUTADOS'!$F284=0,0,(COUNTIF('SERVIÇOS EXECUTADOS'!$I284:$DH284,EF$10)/'SERVIÇOS EXECUTADOS'!$F284*100))</f>
        <v>0</v>
      </c>
      <c r="EG284" s="62">
        <f>IF('SERVIÇOS EXECUTADOS'!$F284=0,0,(COUNTIF('SERVIÇOS EXECUTADOS'!$I284:$DH284,EG$10)/'SERVIÇOS EXECUTADOS'!$F284*100))</f>
        <v>0</v>
      </c>
      <c r="EH284" s="62">
        <f>IF('SERVIÇOS EXECUTADOS'!$F284=0,0,(COUNTIF('SERVIÇOS EXECUTADOS'!$I284:$DH284,EH$10)/'SERVIÇOS EXECUTADOS'!$F284*100))</f>
        <v>0</v>
      </c>
      <c r="EI284" s="62">
        <f>IF('SERVIÇOS EXECUTADOS'!$F284=0,0,(COUNTIF('SERVIÇOS EXECUTADOS'!$I284:$DH284,EI$10)/'SERVIÇOS EXECUTADOS'!$F284*100))</f>
        <v>0</v>
      </c>
      <c r="EJ284" s="62">
        <f>IF('SERVIÇOS EXECUTADOS'!$F284=0,0,(COUNTIF('SERVIÇOS EXECUTADOS'!$I284:$DH284,EJ$10)/'SERVIÇOS EXECUTADOS'!$F284*100))</f>
        <v>0</v>
      </c>
      <c r="EK284" s="62">
        <f>IF('SERVIÇOS EXECUTADOS'!$F284=0,0,(COUNTIF('SERVIÇOS EXECUTADOS'!$I284:$DH284,EK$10)/'SERVIÇOS EXECUTADOS'!$F284*100))</f>
        <v>0</v>
      </c>
      <c r="EL284" s="62">
        <f>IF('SERVIÇOS EXECUTADOS'!$F284=0,0,(COUNTIF('SERVIÇOS EXECUTADOS'!$I284:$DH284,EL$10)/'SERVIÇOS EXECUTADOS'!$F284*100))</f>
        <v>0</v>
      </c>
      <c r="EM284" s="62">
        <f>IF('SERVIÇOS EXECUTADOS'!$F284=0,0,(COUNTIF('SERVIÇOS EXECUTADOS'!$I284:$DH284,EM$10)/'SERVIÇOS EXECUTADOS'!$F284*100))</f>
        <v>0</v>
      </c>
      <c r="EN284" s="62">
        <f>IF('SERVIÇOS EXECUTADOS'!$F284=0,0,(COUNTIF('SERVIÇOS EXECUTADOS'!$I284:$DH284,EN$10)/'SERVIÇOS EXECUTADOS'!$F284*100))</f>
        <v>0</v>
      </c>
      <c r="EO284" s="62">
        <f>IF('SERVIÇOS EXECUTADOS'!$F284=0,0,(COUNTIF('SERVIÇOS EXECUTADOS'!$I284:$DH284,EO$10)/'SERVIÇOS EXECUTADOS'!$F284*100))</f>
        <v>0</v>
      </c>
      <c r="EP284" s="62">
        <f>IF('SERVIÇOS EXECUTADOS'!$F284=0,0,(COUNTIF('SERVIÇOS EXECUTADOS'!$I284:$DH284,EP$10)/'SERVIÇOS EXECUTADOS'!$F284*100))</f>
        <v>0</v>
      </c>
      <c r="EQ284" s="62">
        <f>IF('SERVIÇOS EXECUTADOS'!$F284=0,0,(COUNTIF('SERVIÇOS EXECUTADOS'!$I284:$DH284,EQ$10)/'SERVIÇOS EXECUTADOS'!$F284*100))</f>
        <v>0</v>
      </c>
      <c r="ER284" s="62">
        <f>IF('SERVIÇOS EXECUTADOS'!$F284=0,0,(COUNTIF('SERVIÇOS EXECUTADOS'!$I284:$DH284,ER$10)/'SERVIÇOS EXECUTADOS'!$F284*100))</f>
        <v>0</v>
      </c>
      <c r="ES284" s="62">
        <f>IF('SERVIÇOS EXECUTADOS'!$F284=0,0,(COUNTIF('SERVIÇOS EXECUTADOS'!$I284:$DH284,ES$10)/'SERVIÇOS EXECUTADOS'!$F284*100))</f>
        <v>0</v>
      </c>
      <c r="ET284" s="62">
        <f>IF('SERVIÇOS EXECUTADOS'!$F284=0,0,(COUNTIF('SERVIÇOS EXECUTADOS'!$I284:$DH284,ET$10)/'SERVIÇOS EXECUTADOS'!$F284*100))</f>
        <v>0</v>
      </c>
      <c r="EU284" s="62">
        <f>IF('SERVIÇOS EXECUTADOS'!$F284=0,0,(COUNTIF('SERVIÇOS EXECUTADOS'!$I284:$DH284,EU$10)/'SERVIÇOS EXECUTADOS'!$F284*100))</f>
        <v>0</v>
      </c>
      <c r="EV284" s="62">
        <f>IF('SERVIÇOS EXECUTADOS'!$F284=0,0,(COUNTIF('SERVIÇOS EXECUTADOS'!$I284:$DH284,EV$10)/'SERVIÇOS EXECUTADOS'!$F284*100))</f>
        <v>0</v>
      </c>
      <c r="EW284" s="62">
        <f>IF('SERVIÇOS EXECUTADOS'!$F284=0,0,(COUNTIF('SERVIÇOS EXECUTADOS'!$I284:$DH284,EW$10)/'SERVIÇOS EXECUTADOS'!$F284*100))</f>
        <v>0</v>
      </c>
    </row>
    <row r="285" spans="1:153" ht="11.25" customHeight="1" outlineLevel="2">
      <c r="A285" s="1"/>
      <c r="B285" s="197" t="s">
        <v>459</v>
      </c>
      <c r="C285" s="196" t="s">
        <v>460</v>
      </c>
      <c r="D285" s="486"/>
      <c r="E285" s="192">
        <f t="shared" si="98"/>
        <v>0</v>
      </c>
      <c r="F285" s="489"/>
      <c r="G285" s="271" t="s">
        <v>147</v>
      </c>
      <c r="H285" s="131">
        <f t="shared" si="106"/>
        <v>0</v>
      </c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  <c r="AX285" s="59"/>
      <c r="AY285" s="59"/>
      <c r="AZ285" s="59"/>
      <c r="BA285" s="59"/>
      <c r="BB285" s="59"/>
      <c r="BC285" s="59"/>
      <c r="BD285" s="59"/>
      <c r="BE285" s="59"/>
      <c r="BF285" s="59"/>
      <c r="BG285" s="59"/>
      <c r="BH285" s="59"/>
      <c r="BI285" s="59"/>
      <c r="BJ285" s="59"/>
      <c r="BK285" s="59"/>
      <c r="BL285" s="59"/>
      <c r="BM285" s="59"/>
      <c r="BN285" s="59"/>
      <c r="BO285" s="59"/>
      <c r="BP285" s="59"/>
      <c r="BQ285" s="59"/>
      <c r="BR285" s="59"/>
      <c r="BS285" s="59"/>
      <c r="BT285" s="59"/>
      <c r="BU285" s="59"/>
      <c r="BV285" s="59"/>
      <c r="BW285" s="59"/>
      <c r="BX285" s="59"/>
      <c r="BY285" s="59"/>
      <c r="BZ285" s="59"/>
      <c r="CA285" s="59"/>
      <c r="CB285" s="59"/>
      <c r="CC285" s="59"/>
      <c r="CD285" s="59"/>
      <c r="CE285" s="59"/>
      <c r="CF285" s="59"/>
      <c r="CG285" s="59"/>
      <c r="CH285" s="59"/>
      <c r="CI285" s="59"/>
      <c r="CJ285" s="59"/>
      <c r="CK285" s="59"/>
      <c r="CL285" s="59"/>
      <c r="CM285" s="59"/>
      <c r="CN285" s="59"/>
      <c r="CO285" s="59"/>
      <c r="CP285" s="59"/>
      <c r="CQ285" s="59"/>
      <c r="CR285" s="59"/>
      <c r="CS285" s="59"/>
      <c r="CT285" s="59"/>
      <c r="CU285" s="59"/>
      <c r="CV285" s="59"/>
      <c r="CW285" s="59"/>
      <c r="CX285" s="59"/>
      <c r="CY285" s="59"/>
      <c r="CZ285" s="59"/>
      <c r="DA285" s="59"/>
      <c r="DB285" s="59"/>
      <c r="DC285" s="59"/>
      <c r="DD285" s="59"/>
      <c r="DE285" s="59"/>
      <c r="DF285" s="59"/>
      <c r="DG285" s="59"/>
      <c r="DH285" s="59"/>
      <c r="DI285" s="60">
        <f t="shared" si="107"/>
        <v>0</v>
      </c>
      <c r="DJ285" s="61">
        <f t="shared" si="108"/>
        <v>0</v>
      </c>
      <c r="DK285" s="61">
        <f t="shared" si="109"/>
        <v>0</v>
      </c>
      <c r="DL285" s="62">
        <f t="shared" si="110"/>
        <v>0</v>
      </c>
      <c r="DM285" s="62">
        <f t="shared" si="105"/>
        <v>0</v>
      </c>
      <c r="DN285" s="64" t="str">
        <f t="shared" si="111"/>
        <v/>
      </c>
      <c r="DO285" s="252" t="b">
        <f t="shared" si="104"/>
        <v>0</v>
      </c>
      <c r="DP285" s="188"/>
      <c r="DS285" s="62">
        <f>IF('SERVIÇOS EXECUTADOS'!$F285=0,0,(COUNTIF('SERVIÇOS EXECUTADOS'!$I285:$DH285,DS$10)/'SERVIÇOS EXECUTADOS'!$F285*100))</f>
        <v>0</v>
      </c>
      <c r="DT285" s="62">
        <f>IF('SERVIÇOS EXECUTADOS'!$F285=0,0,(COUNTIF('SERVIÇOS EXECUTADOS'!$I285:$DH285,DT$10)/'SERVIÇOS EXECUTADOS'!$F285*100))</f>
        <v>0</v>
      </c>
      <c r="DU285" s="62">
        <f>IF('SERVIÇOS EXECUTADOS'!$F285=0,0,(COUNTIF('SERVIÇOS EXECUTADOS'!$I285:$DH285,DU$10)/'SERVIÇOS EXECUTADOS'!$F285*100))</f>
        <v>0</v>
      </c>
      <c r="DV285" s="62">
        <f>IF('SERVIÇOS EXECUTADOS'!$F285=0,0,(COUNTIF('SERVIÇOS EXECUTADOS'!$I285:$DH285,DV$10)/'SERVIÇOS EXECUTADOS'!$F285*100))</f>
        <v>0</v>
      </c>
      <c r="DW285" s="62">
        <f>IF('SERVIÇOS EXECUTADOS'!$F285=0,0,(COUNTIF('SERVIÇOS EXECUTADOS'!$I285:$DH285,DW$10)/'SERVIÇOS EXECUTADOS'!$F285*100))</f>
        <v>0</v>
      </c>
      <c r="DX285" s="62">
        <f>IF('SERVIÇOS EXECUTADOS'!$F285=0,0,(COUNTIF('SERVIÇOS EXECUTADOS'!$I285:$DH285,DX$10)/'SERVIÇOS EXECUTADOS'!$F285*100))</f>
        <v>0</v>
      </c>
      <c r="DY285" s="62">
        <f>IF('SERVIÇOS EXECUTADOS'!$F285=0,0,(COUNTIF('SERVIÇOS EXECUTADOS'!$I285:$DH285,DY$10)/'SERVIÇOS EXECUTADOS'!$F285*100))</f>
        <v>0</v>
      </c>
      <c r="DZ285" s="62">
        <f>IF('SERVIÇOS EXECUTADOS'!$F285=0,0,(COUNTIF('SERVIÇOS EXECUTADOS'!$I285:$DH285,DZ$10)/'SERVIÇOS EXECUTADOS'!$F285*100))</f>
        <v>0</v>
      </c>
      <c r="EA285" s="62">
        <f>IF('SERVIÇOS EXECUTADOS'!$F285=0,0,(COUNTIF('SERVIÇOS EXECUTADOS'!$I285:$DH285,EA$10)/'SERVIÇOS EXECUTADOS'!$F285*100))</f>
        <v>0</v>
      </c>
      <c r="EB285" s="62">
        <f>IF('SERVIÇOS EXECUTADOS'!$F285=0,0,(COUNTIF('SERVIÇOS EXECUTADOS'!$I285:$DH285,EB$10)/'SERVIÇOS EXECUTADOS'!$F285*100))</f>
        <v>0</v>
      </c>
      <c r="EC285" s="62">
        <f>IF('SERVIÇOS EXECUTADOS'!$F285=0,0,(COUNTIF('SERVIÇOS EXECUTADOS'!$I285:$DH285,EC$10)/'SERVIÇOS EXECUTADOS'!$F285*100))</f>
        <v>0</v>
      </c>
      <c r="ED285" s="62">
        <f>IF('SERVIÇOS EXECUTADOS'!$F285=0,0,(COUNTIF('SERVIÇOS EXECUTADOS'!$I285:$DH285,ED$10)/'SERVIÇOS EXECUTADOS'!$F285*100))</f>
        <v>0</v>
      </c>
      <c r="EE285" s="62">
        <f>IF('SERVIÇOS EXECUTADOS'!$F285=0,0,(COUNTIF('SERVIÇOS EXECUTADOS'!$I285:$DH285,EE$10)/'SERVIÇOS EXECUTADOS'!$F285*100))</f>
        <v>0</v>
      </c>
      <c r="EF285" s="62">
        <f>IF('SERVIÇOS EXECUTADOS'!$F285=0,0,(COUNTIF('SERVIÇOS EXECUTADOS'!$I285:$DH285,EF$10)/'SERVIÇOS EXECUTADOS'!$F285*100))</f>
        <v>0</v>
      </c>
      <c r="EG285" s="62">
        <f>IF('SERVIÇOS EXECUTADOS'!$F285=0,0,(COUNTIF('SERVIÇOS EXECUTADOS'!$I285:$DH285,EG$10)/'SERVIÇOS EXECUTADOS'!$F285*100))</f>
        <v>0</v>
      </c>
      <c r="EH285" s="62">
        <f>IF('SERVIÇOS EXECUTADOS'!$F285=0,0,(COUNTIF('SERVIÇOS EXECUTADOS'!$I285:$DH285,EH$10)/'SERVIÇOS EXECUTADOS'!$F285*100))</f>
        <v>0</v>
      </c>
      <c r="EI285" s="62">
        <f>IF('SERVIÇOS EXECUTADOS'!$F285=0,0,(COUNTIF('SERVIÇOS EXECUTADOS'!$I285:$DH285,EI$10)/'SERVIÇOS EXECUTADOS'!$F285*100))</f>
        <v>0</v>
      </c>
      <c r="EJ285" s="62">
        <f>IF('SERVIÇOS EXECUTADOS'!$F285=0,0,(COUNTIF('SERVIÇOS EXECUTADOS'!$I285:$DH285,EJ$10)/'SERVIÇOS EXECUTADOS'!$F285*100))</f>
        <v>0</v>
      </c>
      <c r="EK285" s="62">
        <f>IF('SERVIÇOS EXECUTADOS'!$F285=0,0,(COUNTIF('SERVIÇOS EXECUTADOS'!$I285:$DH285,EK$10)/'SERVIÇOS EXECUTADOS'!$F285*100))</f>
        <v>0</v>
      </c>
      <c r="EL285" s="62">
        <f>IF('SERVIÇOS EXECUTADOS'!$F285=0,0,(COUNTIF('SERVIÇOS EXECUTADOS'!$I285:$DH285,EL$10)/'SERVIÇOS EXECUTADOS'!$F285*100))</f>
        <v>0</v>
      </c>
      <c r="EM285" s="62">
        <f>IF('SERVIÇOS EXECUTADOS'!$F285=0,0,(COUNTIF('SERVIÇOS EXECUTADOS'!$I285:$DH285,EM$10)/'SERVIÇOS EXECUTADOS'!$F285*100))</f>
        <v>0</v>
      </c>
      <c r="EN285" s="62">
        <f>IF('SERVIÇOS EXECUTADOS'!$F285=0,0,(COUNTIF('SERVIÇOS EXECUTADOS'!$I285:$DH285,EN$10)/'SERVIÇOS EXECUTADOS'!$F285*100))</f>
        <v>0</v>
      </c>
      <c r="EO285" s="62">
        <f>IF('SERVIÇOS EXECUTADOS'!$F285=0,0,(COUNTIF('SERVIÇOS EXECUTADOS'!$I285:$DH285,EO$10)/'SERVIÇOS EXECUTADOS'!$F285*100))</f>
        <v>0</v>
      </c>
      <c r="EP285" s="62">
        <f>IF('SERVIÇOS EXECUTADOS'!$F285=0,0,(COUNTIF('SERVIÇOS EXECUTADOS'!$I285:$DH285,EP$10)/'SERVIÇOS EXECUTADOS'!$F285*100))</f>
        <v>0</v>
      </c>
      <c r="EQ285" s="62">
        <f>IF('SERVIÇOS EXECUTADOS'!$F285=0,0,(COUNTIF('SERVIÇOS EXECUTADOS'!$I285:$DH285,EQ$10)/'SERVIÇOS EXECUTADOS'!$F285*100))</f>
        <v>0</v>
      </c>
      <c r="ER285" s="62">
        <f>IF('SERVIÇOS EXECUTADOS'!$F285=0,0,(COUNTIF('SERVIÇOS EXECUTADOS'!$I285:$DH285,ER$10)/'SERVIÇOS EXECUTADOS'!$F285*100))</f>
        <v>0</v>
      </c>
      <c r="ES285" s="62">
        <f>IF('SERVIÇOS EXECUTADOS'!$F285=0,0,(COUNTIF('SERVIÇOS EXECUTADOS'!$I285:$DH285,ES$10)/'SERVIÇOS EXECUTADOS'!$F285*100))</f>
        <v>0</v>
      </c>
      <c r="ET285" s="62">
        <f>IF('SERVIÇOS EXECUTADOS'!$F285=0,0,(COUNTIF('SERVIÇOS EXECUTADOS'!$I285:$DH285,ET$10)/'SERVIÇOS EXECUTADOS'!$F285*100))</f>
        <v>0</v>
      </c>
      <c r="EU285" s="62">
        <f>IF('SERVIÇOS EXECUTADOS'!$F285=0,0,(COUNTIF('SERVIÇOS EXECUTADOS'!$I285:$DH285,EU$10)/'SERVIÇOS EXECUTADOS'!$F285*100))</f>
        <v>0</v>
      </c>
      <c r="EV285" s="62">
        <f>IF('SERVIÇOS EXECUTADOS'!$F285=0,0,(COUNTIF('SERVIÇOS EXECUTADOS'!$I285:$DH285,EV$10)/'SERVIÇOS EXECUTADOS'!$F285*100))</f>
        <v>0</v>
      </c>
      <c r="EW285" s="62">
        <f>IF('SERVIÇOS EXECUTADOS'!$F285=0,0,(COUNTIF('SERVIÇOS EXECUTADOS'!$I285:$DH285,EW$10)/'SERVIÇOS EXECUTADOS'!$F285*100))</f>
        <v>0</v>
      </c>
    </row>
    <row r="286" spans="1:153" ht="11.25" customHeight="1" outlineLevel="2">
      <c r="A286" s="1"/>
      <c r="B286" s="197" t="s">
        <v>461</v>
      </c>
      <c r="C286" s="196" t="s">
        <v>462</v>
      </c>
      <c r="D286" s="486"/>
      <c r="E286" s="192">
        <f t="shared" si="98"/>
        <v>0</v>
      </c>
      <c r="F286" s="489"/>
      <c r="G286" s="271" t="s">
        <v>122</v>
      </c>
      <c r="H286" s="132">
        <f t="shared" si="106"/>
        <v>0</v>
      </c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  <c r="AX286" s="59"/>
      <c r="AY286" s="59"/>
      <c r="AZ286" s="59"/>
      <c r="BA286" s="59"/>
      <c r="BB286" s="59"/>
      <c r="BC286" s="59"/>
      <c r="BD286" s="59"/>
      <c r="BE286" s="59"/>
      <c r="BF286" s="59"/>
      <c r="BG286" s="59"/>
      <c r="BH286" s="59"/>
      <c r="BI286" s="59"/>
      <c r="BJ286" s="59"/>
      <c r="BK286" s="59"/>
      <c r="BL286" s="59"/>
      <c r="BM286" s="59"/>
      <c r="BN286" s="59"/>
      <c r="BO286" s="59"/>
      <c r="BP286" s="59"/>
      <c r="BQ286" s="59"/>
      <c r="BR286" s="59"/>
      <c r="BS286" s="59"/>
      <c r="BT286" s="59"/>
      <c r="BU286" s="59"/>
      <c r="BV286" s="59"/>
      <c r="BW286" s="59"/>
      <c r="BX286" s="59"/>
      <c r="BY286" s="59"/>
      <c r="BZ286" s="59"/>
      <c r="CA286" s="59"/>
      <c r="CB286" s="59"/>
      <c r="CC286" s="59"/>
      <c r="CD286" s="59"/>
      <c r="CE286" s="59"/>
      <c r="CF286" s="59"/>
      <c r="CG286" s="59"/>
      <c r="CH286" s="59"/>
      <c r="CI286" s="59"/>
      <c r="CJ286" s="59"/>
      <c r="CK286" s="59"/>
      <c r="CL286" s="59"/>
      <c r="CM286" s="59"/>
      <c r="CN286" s="59"/>
      <c r="CO286" s="59"/>
      <c r="CP286" s="59"/>
      <c r="CQ286" s="59"/>
      <c r="CR286" s="59"/>
      <c r="CS286" s="59"/>
      <c r="CT286" s="59"/>
      <c r="CU286" s="59"/>
      <c r="CV286" s="59"/>
      <c r="CW286" s="59"/>
      <c r="CX286" s="59"/>
      <c r="CY286" s="59"/>
      <c r="CZ286" s="59"/>
      <c r="DA286" s="59"/>
      <c r="DB286" s="59"/>
      <c r="DC286" s="59"/>
      <c r="DD286" s="59"/>
      <c r="DE286" s="59"/>
      <c r="DF286" s="59"/>
      <c r="DG286" s="59"/>
      <c r="DH286" s="59"/>
      <c r="DI286" s="60">
        <f t="shared" si="107"/>
        <v>0</v>
      </c>
      <c r="DJ286" s="61">
        <f t="shared" si="108"/>
        <v>0</v>
      </c>
      <c r="DK286" s="61">
        <f t="shared" si="109"/>
        <v>0</v>
      </c>
      <c r="DL286" s="62">
        <f t="shared" si="110"/>
        <v>0</v>
      </c>
      <c r="DM286" s="62">
        <f t="shared" si="105"/>
        <v>0</v>
      </c>
      <c r="DN286" s="64" t="str">
        <f t="shared" si="111"/>
        <v/>
      </c>
      <c r="DO286" s="252" t="b">
        <f t="shared" si="104"/>
        <v>0</v>
      </c>
      <c r="DP286" s="188"/>
      <c r="DS286" s="62">
        <f>IF('SERVIÇOS EXECUTADOS'!$F286=0,0,(COUNTIF('SERVIÇOS EXECUTADOS'!$I286:$DH286,DS$10)/'SERVIÇOS EXECUTADOS'!$F286*100))</f>
        <v>0</v>
      </c>
      <c r="DT286" s="62">
        <f>IF('SERVIÇOS EXECUTADOS'!$F286=0,0,(COUNTIF('SERVIÇOS EXECUTADOS'!$I286:$DH286,DT$10)/'SERVIÇOS EXECUTADOS'!$F286*100))</f>
        <v>0</v>
      </c>
      <c r="DU286" s="62">
        <f>IF('SERVIÇOS EXECUTADOS'!$F286=0,0,(COUNTIF('SERVIÇOS EXECUTADOS'!$I286:$DH286,DU$10)/'SERVIÇOS EXECUTADOS'!$F286*100))</f>
        <v>0</v>
      </c>
      <c r="DV286" s="62">
        <f>IF('SERVIÇOS EXECUTADOS'!$F286=0,0,(COUNTIF('SERVIÇOS EXECUTADOS'!$I286:$DH286,DV$10)/'SERVIÇOS EXECUTADOS'!$F286*100))</f>
        <v>0</v>
      </c>
      <c r="DW286" s="62">
        <f>IF('SERVIÇOS EXECUTADOS'!$F286=0,0,(COUNTIF('SERVIÇOS EXECUTADOS'!$I286:$DH286,DW$10)/'SERVIÇOS EXECUTADOS'!$F286*100))</f>
        <v>0</v>
      </c>
      <c r="DX286" s="62">
        <f>IF('SERVIÇOS EXECUTADOS'!$F286=0,0,(COUNTIF('SERVIÇOS EXECUTADOS'!$I286:$DH286,DX$10)/'SERVIÇOS EXECUTADOS'!$F286*100))</f>
        <v>0</v>
      </c>
      <c r="DY286" s="62">
        <f>IF('SERVIÇOS EXECUTADOS'!$F286=0,0,(COUNTIF('SERVIÇOS EXECUTADOS'!$I286:$DH286,DY$10)/'SERVIÇOS EXECUTADOS'!$F286*100))</f>
        <v>0</v>
      </c>
      <c r="DZ286" s="62">
        <f>IF('SERVIÇOS EXECUTADOS'!$F286=0,0,(COUNTIF('SERVIÇOS EXECUTADOS'!$I286:$DH286,DZ$10)/'SERVIÇOS EXECUTADOS'!$F286*100))</f>
        <v>0</v>
      </c>
      <c r="EA286" s="62">
        <f>IF('SERVIÇOS EXECUTADOS'!$F286=0,0,(COUNTIF('SERVIÇOS EXECUTADOS'!$I286:$DH286,EA$10)/'SERVIÇOS EXECUTADOS'!$F286*100))</f>
        <v>0</v>
      </c>
      <c r="EB286" s="62">
        <f>IF('SERVIÇOS EXECUTADOS'!$F286=0,0,(COUNTIF('SERVIÇOS EXECUTADOS'!$I286:$DH286,EB$10)/'SERVIÇOS EXECUTADOS'!$F286*100))</f>
        <v>0</v>
      </c>
      <c r="EC286" s="62">
        <f>IF('SERVIÇOS EXECUTADOS'!$F286=0,0,(COUNTIF('SERVIÇOS EXECUTADOS'!$I286:$DH286,EC$10)/'SERVIÇOS EXECUTADOS'!$F286*100))</f>
        <v>0</v>
      </c>
      <c r="ED286" s="62">
        <f>IF('SERVIÇOS EXECUTADOS'!$F286=0,0,(COUNTIF('SERVIÇOS EXECUTADOS'!$I286:$DH286,ED$10)/'SERVIÇOS EXECUTADOS'!$F286*100))</f>
        <v>0</v>
      </c>
      <c r="EE286" s="62">
        <f>IF('SERVIÇOS EXECUTADOS'!$F286=0,0,(COUNTIF('SERVIÇOS EXECUTADOS'!$I286:$DH286,EE$10)/'SERVIÇOS EXECUTADOS'!$F286*100))</f>
        <v>0</v>
      </c>
      <c r="EF286" s="62">
        <f>IF('SERVIÇOS EXECUTADOS'!$F286=0,0,(COUNTIF('SERVIÇOS EXECUTADOS'!$I286:$DH286,EF$10)/'SERVIÇOS EXECUTADOS'!$F286*100))</f>
        <v>0</v>
      </c>
      <c r="EG286" s="62">
        <f>IF('SERVIÇOS EXECUTADOS'!$F286=0,0,(COUNTIF('SERVIÇOS EXECUTADOS'!$I286:$DH286,EG$10)/'SERVIÇOS EXECUTADOS'!$F286*100))</f>
        <v>0</v>
      </c>
      <c r="EH286" s="62">
        <f>IF('SERVIÇOS EXECUTADOS'!$F286=0,0,(COUNTIF('SERVIÇOS EXECUTADOS'!$I286:$DH286,EH$10)/'SERVIÇOS EXECUTADOS'!$F286*100))</f>
        <v>0</v>
      </c>
      <c r="EI286" s="62">
        <f>IF('SERVIÇOS EXECUTADOS'!$F286=0,0,(COUNTIF('SERVIÇOS EXECUTADOS'!$I286:$DH286,EI$10)/'SERVIÇOS EXECUTADOS'!$F286*100))</f>
        <v>0</v>
      </c>
      <c r="EJ286" s="62">
        <f>IF('SERVIÇOS EXECUTADOS'!$F286=0,0,(COUNTIF('SERVIÇOS EXECUTADOS'!$I286:$DH286,EJ$10)/'SERVIÇOS EXECUTADOS'!$F286*100))</f>
        <v>0</v>
      </c>
      <c r="EK286" s="62">
        <f>IF('SERVIÇOS EXECUTADOS'!$F286=0,0,(COUNTIF('SERVIÇOS EXECUTADOS'!$I286:$DH286,EK$10)/'SERVIÇOS EXECUTADOS'!$F286*100))</f>
        <v>0</v>
      </c>
      <c r="EL286" s="62">
        <f>IF('SERVIÇOS EXECUTADOS'!$F286=0,0,(COUNTIF('SERVIÇOS EXECUTADOS'!$I286:$DH286,EL$10)/'SERVIÇOS EXECUTADOS'!$F286*100))</f>
        <v>0</v>
      </c>
      <c r="EM286" s="62">
        <f>IF('SERVIÇOS EXECUTADOS'!$F286=0,0,(COUNTIF('SERVIÇOS EXECUTADOS'!$I286:$DH286,EM$10)/'SERVIÇOS EXECUTADOS'!$F286*100))</f>
        <v>0</v>
      </c>
      <c r="EN286" s="62">
        <f>IF('SERVIÇOS EXECUTADOS'!$F286=0,0,(COUNTIF('SERVIÇOS EXECUTADOS'!$I286:$DH286,EN$10)/'SERVIÇOS EXECUTADOS'!$F286*100))</f>
        <v>0</v>
      </c>
      <c r="EO286" s="62">
        <f>IF('SERVIÇOS EXECUTADOS'!$F286=0,0,(COUNTIF('SERVIÇOS EXECUTADOS'!$I286:$DH286,EO$10)/'SERVIÇOS EXECUTADOS'!$F286*100))</f>
        <v>0</v>
      </c>
      <c r="EP286" s="62">
        <f>IF('SERVIÇOS EXECUTADOS'!$F286=0,0,(COUNTIF('SERVIÇOS EXECUTADOS'!$I286:$DH286,EP$10)/'SERVIÇOS EXECUTADOS'!$F286*100))</f>
        <v>0</v>
      </c>
      <c r="EQ286" s="62">
        <f>IF('SERVIÇOS EXECUTADOS'!$F286=0,0,(COUNTIF('SERVIÇOS EXECUTADOS'!$I286:$DH286,EQ$10)/'SERVIÇOS EXECUTADOS'!$F286*100))</f>
        <v>0</v>
      </c>
      <c r="ER286" s="62">
        <f>IF('SERVIÇOS EXECUTADOS'!$F286=0,0,(COUNTIF('SERVIÇOS EXECUTADOS'!$I286:$DH286,ER$10)/'SERVIÇOS EXECUTADOS'!$F286*100))</f>
        <v>0</v>
      </c>
      <c r="ES286" s="62">
        <f>IF('SERVIÇOS EXECUTADOS'!$F286=0,0,(COUNTIF('SERVIÇOS EXECUTADOS'!$I286:$DH286,ES$10)/'SERVIÇOS EXECUTADOS'!$F286*100))</f>
        <v>0</v>
      </c>
      <c r="ET286" s="62">
        <f>IF('SERVIÇOS EXECUTADOS'!$F286=0,0,(COUNTIF('SERVIÇOS EXECUTADOS'!$I286:$DH286,ET$10)/'SERVIÇOS EXECUTADOS'!$F286*100))</f>
        <v>0</v>
      </c>
      <c r="EU286" s="62">
        <f>IF('SERVIÇOS EXECUTADOS'!$F286=0,0,(COUNTIF('SERVIÇOS EXECUTADOS'!$I286:$DH286,EU$10)/'SERVIÇOS EXECUTADOS'!$F286*100))</f>
        <v>0</v>
      </c>
      <c r="EV286" s="62">
        <f>IF('SERVIÇOS EXECUTADOS'!$F286=0,0,(COUNTIF('SERVIÇOS EXECUTADOS'!$I286:$DH286,EV$10)/'SERVIÇOS EXECUTADOS'!$F286*100))</f>
        <v>0</v>
      </c>
      <c r="EW286" s="62">
        <f>IF('SERVIÇOS EXECUTADOS'!$F286=0,0,(COUNTIF('SERVIÇOS EXECUTADOS'!$I286:$DH286,EW$10)/'SERVIÇOS EXECUTADOS'!$F286*100))</f>
        <v>0</v>
      </c>
    </row>
    <row r="287" spans="1:153" ht="11.25" customHeight="1" outlineLevel="2">
      <c r="A287" s="1"/>
      <c r="B287" s="197" t="s">
        <v>463</v>
      </c>
      <c r="C287" s="196" t="s">
        <v>464</v>
      </c>
      <c r="D287" s="486"/>
      <c r="E287" s="192">
        <f t="shared" si="98"/>
        <v>0</v>
      </c>
      <c r="F287" s="489"/>
      <c r="G287" s="271" t="s">
        <v>147</v>
      </c>
      <c r="H287" s="131">
        <f t="shared" si="106"/>
        <v>0</v>
      </c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  <c r="AW287" s="59"/>
      <c r="AX287" s="59"/>
      <c r="AY287" s="59"/>
      <c r="AZ287" s="59"/>
      <c r="BA287" s="59"/>
      <c r="BB287" s="59"/>
      <c r="BC287" s="59"/>
      <c r="BD287" s="59"/>
      <c r="BE287" s="59"/>
      <c r="BF287" s="59"/>
      <c r="BG287" s="59"/>
      <c r="BH287" s="59"/>
      <c r="BI287" s="59"/>
      <c r="BJ287" s="59"/>
      <c r="BK287" s="59"/>
      <c r="BL287" s="59"/>
      <c r="BM287" s="59"/>
      <c r="BN287" s="59"/>
      <c r="BO287" s="59"/>
      <c r="BP287" s="59"/>
      <c r="BQ287" s="59"/>
      <c r="BR287" s="59"/>
      <c r="BS287" s="59"/>
      <c r="BT287" s="59"/>
      <c r="BU287" s="59"/>
      <c r="BV287" s="59"/>
      <c r="BW287" s="59"/>
      <c r="BX287" s="59"/>
      <c r="BY287" s="59"/>
      <c r="BZ287" s="59"/>
      <c r="CA287" s="59"/>
      <c r="CB287" s="59"/>
      <c r="CC287" s="59"/>
      <c r="CD287" s="59"/>
      <c r="CE287" s="59"/>
      <c r="CF287" s="59"/>
      <c r="CG287" s="59"/>
      <c r="CH287" s="59"/>
      <c r="CI287" s="59"/>
      <c r="CJ287" s="59"/>
      <c r="CK287" s="59"/>
      <c r="CL287" s="59"/>
      <c r="CM287" s="59"/>
      <c r="CN287" s="59"/>
      <c r="CO287" s="59"/>
      <c r="CP287" s="59"/>
      <c r="CQ287" s="59"/>
      <c r="CR287" s="59"/>
      <c r="CS287" s="59"/>
      <c r="CT287" s="59"/>
      <c r="CU287" s="59"/>
      <c r="CV287" s="59"/>
      <c r="CW287" s="59"/>
      <c r="CX287" s="59"/>
      <c r="CY287" s="59"/>
      <c r="CZ287" s="59"/>
      <c r="DA287" s="59"/>
      <c r="DB287" s="59"/>
      <c r="DC287" s="59"/>
      <c r="DD287" s="59"/>
      <c r="DE287" s="59"/>
      <c r="DF287" s="59"/>
      <c r="DG287" s="59"/>
      <c r="DH287" s="59"/>
      <c r="DI287" s="60">
        <f t="shared" si="107"/>
        <v>0</v>
      </c>
      <c r="DJ287" s="61">
        <f t="shared" si="108"/>
        <v>0</v>
      </c>
      <c r="DK287" s="61">
        <f t="shared" si="109"/>
        <v>0</v>
      </c>
      <c r="DL287" s="62">
        <f t="shared" si="110"/>
        <v>0</v>
      </c>
      <c r="DM287" s="62">
        <f t="shared" si="105"/>
        <v>0</v>
      </c>
      <c r="DN287" s="64" t="str">
        <f t="shared" si="111"/>
        <v/>
      </c>
      <c r="DO287" s="252" t="b">
        <f t="shared" si="104"/>
        <v>0</v>
      </c>
      <c r="DP287" s="188"/>
      <c r="DS287" s="62">
        <f>IF('SERVIÇOS EXECUTADOS'!$F287=0,0,(COUNTIF('SERVIÇOS EXECUTADOS'!$I287:$DH287,DS$10)/'SERVIÇOS EXECUTADOS'!$F287*100))</f>
        <v>0</v>
      </c>
      <c r="DT287" s="62">
        <f>IF('SERVIÇOS EXECUTADOS'!$F287=0,0,(COUNTIF('SERVIÇOS EXECUTADOS'!$I287:$DH287,DT$10)/'SERVIÇOS EXECUTADOS'!$F287*100))</f>
        <v>0</v>
      </c>
      <c r="DU287" s="62">
        <f>IF('SERVIÇOS EXECUTADOS'!$F287=0,0,(COUNTIF('SERVIÇOS EXECUTADOS'!$I287:$DH287,DU$10)/'SERVIÇOS EXECUTADOS'!$F287*100))</f>
        <v>0</v>
      </c>
      <c r="DV287" s="62">
        <f>IF('SERVIÇOS EXECUTADOS'!$F287=0,0,(COUNTIF('SERVIÇOS EXECUTADOS'!$I287:$DH287,DV$10)/'SERVIÇOS EXECUTADOS'!$F287*100))</f>
        <v>0</v>
      </c>
      <c r="DW287" s="62">
        <f>IF('SERVIÇOS EXECUTADOS'!$F287=0,0,(COUNTIF('SERVIÇOS EXECUTADOS'!$I287:$DH287,DW$10)/'SERVIÇOS EXECUTADOS'!$F287*100))</f>
        <v>0</v>
      </c>
      <c r="DX287" s="62">
        <f>IF('SERVIÇOS EXECUTADOS'!$F287=0,0,(COUNTIF('SERVIÇOS EXECUTADOS'!$I287:$DH287,DX$10)/'SERVIÇOS EXECUTADOS'!$F287*100))</f>
        <v>0</v>
      </c>
      <c r="DY287" s="62">
        <f>IF('SERVIÇOS EXECUTADOS'!$F287=0,0,(COUNTIF('SERVIÇOS EXECUTADOS'!$I287:$DH287,DY$10)/'SERVIÇOS EXECUTADOS'!$F287*100))</f>
        <v>0</v>
      </c>
      <c r="DZ287" s="62">
        <f>IF('SERVIÇOS EXECUTADOS'!$F287=0,0,(COUNTIF('SERVIÇOS EXECUTADOS'!$I287:$DH287,DZ$10)/'SERVIÇOS EXECUTADOS'!$F287*100))</f>
        <v>0</v>
      </c>
      <c r="EA287" s="62">
        <f>IF('SERVIÇOS EXECUTADOS'!$F287=0,0,(COUNTIF('SERVIÇOS EXECUTADOS'!$I287:$DH287,EA$10)/'SERVIÇOS EXECUTADOS'!$F287*100))</f>
        <v>0</v>
      </c>
      <c r="EB287" s="62">
        <f>IF('SERVIÇOS EXECUTADOS'!$F287=0,0,(COUNTIF('SERVIÇOS EXECUTADOS'!$I287:$DH287,EB$10)/'SERVIÇOS EXECUTADOS'!$F287*100))</f>
        <v>0</v>
      </c>
      <c r="EC287" s="62">
        <f>IF('SERVIÇOS EXECUTADOS'!$F287=0,0,(COUNTIF('SERVIÇOS EXECUTADOS'!$I287:$DH287,EC$10)/'SERVIÇOS EXECUTADOS'!$F287*100))</f>
        <v>0</v>
      </c>
      <c r="ED287" s="62">
        <f>IF('SERVIÇOS EXECUTADOS'!$F287=0,0,(COUNTIF('SERVIÇOS EXECUTADOS'!$I287:$DH287,ED$10)/'SERVIÇOS EXECUTADOS'!$F287*100))</f>
        <v>0</v>
      </c>
      <c r="EE287" s="62">
        <f>IF('SERVIÇOS EXECUTADOS'!$F287=0,0,(COUNTIF('SERVIÇOS EXECUTADOS'!$I287:$DH287,EE$10)/'SERVIÇOS EXECUTADOS'!$F287*100))</f>
        <v>0</v>
      </c>
      <c r="EF287" s="62">
        <f>IF('SERVIÇOS EXECUTADOS'!$F287=0,0,(COUNTIF('SERVIÇOS EXECUTADOS'!$I287:$DH287,EF$10)/'SERVIÇOS EXECUTADOS'!$F287*100))</f>
        <v>0</v>
      </c>
      <c r="EG287" s="62">
        <f>IF('SERVIÇOS EXECUTADOS'!$F287=0,0,(COUNTIF('SERVIÇOS EXECUTADOS'!$I287:$DH287,EG$10)/'SERVIÇOS EXECUTADOS'!$F287*100))</f>
        <v>0</v>
      </c>
      <c r="EH287" s="62">
        <f>IF('SERVIÇOS EXECUTADOS'!$F287=0,0,(COUNTIF('SERVIÇOS EXECUTADOS'!$I287:$DH287,EH$10)/'SERVIÇOS EXECUTADOS'!$F287*100))</f>
        <v>0</v>
      </c>
      <c r="EI287" s="62">
        <f>IF('SERVIÇOS EXECUTADOS'!$F287=0,0,(COUNTIF('SERVIÇOS EXECUTADOS'!$I287:$DH287,EI$10)/'SERVIÇOS EXECUTADOS'!$F287*100))</f>
        <v>0</v>
      </c>
      <c r="EJ287" s="62">
        <f>IF('SERVIÇOS EXECUTADOS'!$F287=0,0,(COUNTIF('SERVIÇOS EXECUTADOS'!$I287:$DH287,EJ$10)/'SERVIÇOS EXECUTADOS'!$F287*100))</f>
        <v>0</v>
      </c>
      <c r="EK287" s="62">
        <f>IF('SERVIÇOS EXECUTADOS'!$F287=0,0,(COUNTIF('SERVIÇOS EXECUTADOS'!$I287:$DH287,EK$10)/'SERVIÇOS EXECUTADOS'!$F287*100))</f>
        <v>0</v>
      </c>
      <c r="EL287" s="62">
        <f>IF('SERVIÇOS EXECUTADOS'!$F287=0,0,(COUNTIF('SERVIÇOS EXECUTADOS'!$I287:$DH287,EL$10)/'SERVIÇOS EXECUTADOS'!$F287*100))</f>
        <v>0</v>
      </c>
      <c r="EM287" s="62">
        <f>IF('SERVIÇOS EXECUTADOS'!$F287=0,0,(COUNTIF('SERVIÇOS EXECUTADOS'!$I287:$DH287,EM$10)/'SERVIÇOS EXECUTADOS'!$F287*100))</f>
        <v>0</v>
      </c>
      <c r="EN287" s="62">
        <f>IF('SERVIÇOS EXECUTADOS'!$F287=0,0,(COUNTIF('SERVIÇOS EXECUTADOS'!$I287:$DH287,EN$10)/'SERVIÇOS EXECUTADOS'!$F287*100))</f>
        <v>0</v>
      </c>
      <c r="EO287" s="62">
        <f>IF('SERVIÇOS EXECUTADOS'!$F287=0,0,(COUNTIF('SERVIÇOS EXECUTADOS'!$I287:$DH287,EO$10)/'SERVIÇOS EXECUTADOS'!$F287*100))</f>
        <v>0</v>
      </c>
      <c r="EP287" s="62">
        <f>IF('SERVIÇOS EXECUTADOS'!$F287=0,0,(COUNTIF('SERVIÇOS EXECUTADOS'!$I287:$DH287,EP$10)/'SERVIÇOS EXECUTADOS'!$F287*100))</f>
        <v>0</v>
      </c>
      <c r="EQ287" s="62">
        <f>IF('SERVIÇOS EXECUTADOS'!$F287=0,0,(COUNTIF('SERVIÇOS EXECUTADOS'!$I287:$DH287,EQ$10)/'SERVIÇOS EXECUTADOS'!$F287*100))</f>
        <v>0</v>
      </c>
      <c r="ER287" s="62">
        <f>IF('SERVIÇOS EXECUTADOS'!$F287=0,0,(COUNTIF('SERVIÇOS EXECUTADOS'!$I287:$DH287,ER$10)/'SERVIÇOS EXECUTADOS'!$F287*100))</f>
        <v>0</v>
      </c>
      <c r="ES287" s="62">
        <f>IF('SERVIÇOS EXECUTADOS'!$F287=0,0,(COUNTIF('SERVIÇOS EXECUTADOS'!$I287:$DH287,ES$10)/'SERVIÇOS EXECUTADOS'!$F287*100))</f>
        <v>0</v>
      </c>
      <c r="ET287" s="62">
        <f>IF('SERVIÇOS EXECUTADOS'!$F287=0,0,(COUNTIF('SERVIÇOS EXECUTADOS'!$I287:$DH287,ET$10)/'SERVIÇOS EXECUTADOS'!$F287*100))</f>
        <v>0</v>
      </c>
      <c r="EU287" s="62">
        <f>IF('SERVIÇOS EXECUTADOS'!$F287=0,0,(COUNTIF('SERVIÇOS EXECUTADOS'!$I287:$DH287,EU$10)/'SERVIÇOS EXECUTADOS'!$F287*100))</f>
        <v>0</v>
      </c>
      <c r="EV287" s="62">
        <f>IF('SERVIÇOS EXECUTADOS'!$F287=0,0,(COUNTIF('SERVIÇOS EXECUTADOS'!$I287:$DH287,EV$10)/'SERVIÇOS EXECUTADOS'!$F287*100))</f>
        <v>0</v>
      </c>
      <c r="EW287" s="62">
        <f>IF('SERVIÇOS EXECUTADOS'!$F287=0,0,(COUNTIF('SERVIÇOS EXECUTADOS'!$I287:$DH287,EW$10)/'SERVIÇOS EXECUTADOS'!$F287*100))</f>
        <v>0</v>
      </c>
    </row>
    <row r="288" spans="1:153" ht="11.25" customHeight="1" outlineLevel="2">
      <c r="A288" s="1"/>
      <c r="B288" s="197" t="s">
        <v>465</v>
      </c>
      <c r="C288" s="196"/>
      <c r="D288" s="486"/>
      <c r="E288" s="192">
        <f t="shared" si="98"/>
        <v>0</v>
      </c>
      <c r="F288" s="489"/>
      <c r="G288" s="271" t="s">
        <v>147</v>
      </c>
      <c r="H288" s="131">
        <f t="shared" si="106"/>
        <v>0</v>
      </c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  <c r="AZ288" s="59"/>
      <c r="BA288" s="59"/>
      <c r="BB288" s="59"/>
      <c r="BC288" s="59"/>
      <c r="BD288" s="59"/>
      <c r="BE288" s="59"/>
      <c r="BF288" s="59"/>
      <c r="BG288" s="59"/>
      <c r="BH288" s="59"/>
      <c r="BI288" s="59"/>
      <c r="BJ288" s="59"/>
      <c r="BK288" s="59"/>
      <c r="BL288" s="59"/>
      <c r="BM288" s="59"/>
      <c r="BN288" s="59"/>
      <c r="BO288" s="59"/>
      <c r="BP288" s="59"/>
      <c r="BQ288" s="59"/>
      <c r="BR288" s="59"/>
      <c r="BS288" s="59"/>
      <c r="BT288" s="59"/>
      <c r="BU288" s="59"/>
      <c r="BV288" s="59"/>
      <c r="BW288" s="59"/>
      <c r="BX288" s="59"/>
      <c r="BY288" s="59"/>
      <c r="BZ288" s="59"/>
      <c r="CA288" s="59"/>
      <c r="CB288" s="59"/>
      <c r="CC288" s="59"/>
      <c r="CD288" s="59"/>
      <c r="CE288" s="59"/>
      <c r="CF288" s="59"/>
      <c r="CG288" s="59"/>
      <c r="CH288" s="59"/>
      <c r="CI288" s="59"/>
      <c r="CJ288" s="59"/>
      <c r="CK288" s="59"/>
      <c r="CL288" s="59"/>
      <c r="CM288" s="59"/>
      <c r="CN288" s="59"/>
      <c r="CO288" s="59"/>
      <c r="CP288" s="59"/>
      <c r="CQ288" s="59"/>
      <c r="CR288" s="59"/>
      <c r="CS288" s="59"/>
      <c r="CT288" s="59"/>
      <c r="CU288" s="59"/>
      <c r="CV288" s="59"/>
      <c r="CW288" s="59"/>
      <c r="CX288" s="59"/>
      <c r="CY288" s="59"/>
      <c r="CZ288" s="59"/>
      <c r="DA288" s="59"/>
      <c r="DB288" s="59"/>
      <c r="DC288" s="59"/>
      <c r="DD288" s="59"/>
      <c r="DE288" s="59"/>
      <c r="DF288" s="59"/>
      <c r="DG288" s="59"/>
      <c r="DH288" s="59"/>
      <c r="DI288" s="60">
        <f t="shared" si="107"/>
        <v>0</v>
      </c>
      <c r="DJ288" s="61">
        <f t="shared" si="108"/>
        <v>0</v>
      </c>
      <c r="DK288" s="61">
        <f t="shared" si="109"/>
        <v>0</v>
      </c>
      <c r="DL288" s="62">
        <f t="shared" si="110"/>
        <v>0</v>
      </c>
      <c r="DM288" s="62">
        <f t="shared" si="105"/>
        <v>0</v>
      </c>
      <c r="DN288" s="64" t="str">
        <f t="shared" si="111"/>
        <v/>
      </c>
      <c r="DO288" s="252" t="b">
        <f t="shared" si="104"/>
        <v>0</v>
      </c>
      <c r="DP288" s="188"/>
      <c r="DS288" s="62">
        <f>IF('SERVIÇOS EXECUTADOS'!$F288=0,0,(COUNTIF('SERVIÇOS EXECUTADOS'!$I288:$DH288,DS$10)/'SERVIÇOS EXECUTADOS'!$F288*100))</f>
        <v>0</v>
      </c>
      <c r="DT288" s="62">
        <f>IF('SERVIÇOS EXECUTADOS'!$F288=0,0,(COUNTIF('SERVIÇOS EXECUTADOS'!$I288:$DH288,DT$10)/'SERVIÇOS EXECUTADOS'!$F288*100))</f>
        <v>0</v>
      </c>
      <c r="DU288" s="62">
        <f>IF('SERVIÇOS EXECUTADOS'!$F288=0,0,(COUNTIF('SERVIÇOS EXECUTADOS'!$I288:$DH288,DU$10)/'SERVIÇOS EXECUTADOS'!$F288*100))</f>
        <v>0</v>
      </c>
      <c r="DV288" s="62">
        <f>IF('SERVIÇOS EXECUTADOS'!$F288=0,0,(COUNTIF('SERVIÇOS EXECUTADOS'!$I288:$DH288,DV$10)/'SERVIÇOS EXECUTADOS'!$F288*100))</f>
        <v>0</v>
      </c>
      <c r="DW288" s="62">
        <f>IF('SERVIÇOS EXECUTADOS'!$F288=0,0,(COUNTIF('SERVIÇOS EXECUTADOS'!$I288:$DH288,DW$10)/'SERVIÇOS EXECUTADOS'!$F288*100))</f>
        <v>0</v>
      </c>
      <c r="DX288" s="62">
        <f>IF('SERVIÇOS EXECUTADOS'!$F288=0,0,(COUNTIF('SERVIÇOS EXECUTADOS'!$I288:$DH288,DX$10)/'SERVIÇOS EXECUTADOS'!$F288*100))</f>
        <v>0</v>
      </c>
      <c r="DY288" s="62">
        <f>IF('SERVIÇOS EXECUTADOS'!$F288=0,0,(COUNTIF('SERVIÇOS EXECUTADOS'!$I288:$DH288,DY$10)/'SERVIÇOS EXECUTADOS'!$F288*100))</f>
        <v>0</v>
      </c>
      <c r="DZ288" s="62">
        <f>IF('SERVIÇOS EXECUTADOS'!$F288=0,0,(COUNTIF('SERVIÇOS EXECUTADOS'!$I288:$DH288,DZ$10)/'SERVIÇOS EXECUTADOS'!$F288*100))</f>
        <v>0</v>
      </c>
      <c r="EA288" s="62">
        <f>IF('SERVIÇOS EXECUTADOS'!$F288=0,0,(COUNTIF('SERVIÇOS EXECUTADOS'!$I288:$DH288,EA$10)/'SERVIÇOS EXECUTADOS'!$F288*100))</f>
        <v>0</v>
      </c>
      <c r="EB288" s="62">
        <f>IF('SERVIÇOS EXECUTADOS'!$F288=0,0,(COUNTIF('SERVIÇOS EXECUTADOS'!$I288:$DH288,EB$10)/'SERVIÇOS EXECUTADOS'!$F288*100))</f>
        <v>0</v>
      </c>
      <c r="EC288" s="62">
        <f>IF('SERVIÇOS EXECUTADOS'!$F288=0,0,(COUNTIF('SERVIÇOS EXECUTADOS'!$I288:$DH288,EC$10)/'SERVIÇOS EXECUTADOS'!$F288*100))</f>
        <v>0</v>
      </c>
      <c r="ED288" s="62">
        <f>IF('SERVIÇOS EXECUTADOS'!$F288=0,0,(COUNTIF('SERVIÇOS EXECUTADOS'!$I288:$DH288,ED$10)/'SERVIÇOS EXECUTADOS'!$F288*100))</f>
        <v>0</v>
      </c>
      <c r="EE288" s="62">
        <f>IF('SERVIÇOS EXECUTADOS'!$F288=0,0,(COUNTIF('SERVIÇOS EXECUTADOS'!$I288:$DH288,EE$10)/'SERVIÇOS EXECUTADOS'!$F288*100))</f>
        <v>0</v>
      </c>
      <c r="EF288" s="62">
        <f>IF('SERVIÇOS EXECUTADOS'!$F288=0,0,(COUNTIF('SERVIÇOS EXECUTADOS'!$I288:$DH288,EF$10)/'SERVIÇOS EXECUTADOS'!$F288*100))</f>
        <v>0</v>
      </c>
      <c r="EG288" s="62">
        <f>IF('SERVIÇOS EXECUTADOS'!$F288=0,0,(COUNTIF('SERVIÇOS EXECUTADOS'!$I288:$DH288,EG$10)/'SERVIÇOS EXECUTADOS'!$F288*100))</f>
        <v>0</v>
      </c>
      <c r="EH288" s="62">
        <f>IF('SERVIÇOS EXECUTADOS'!$F288=0,0,(COUNTIF('SERVIÇOS EXECUTADOS'!$I288:$DH288,EH$10)/'SERVIÇOS EXECUTADOS'!$F288*100))</f>
        <v>0</v>
      </c>
      <c r="EI288" s="62">
        <f>IF('SERVIÇOS EXECUTADOS'!$F288=0,0,(COUNTIF('SERVIÇOS EXECUTADOS'!$I288:$DH288,EI$10)/'SERVIÇOS EXECUTADOS'!$F288*100))</f>
        <v>0</v>
      </c>
      <c r="EJ288" s="62">
        <f>IF('SERVIÇOS EXECUTADOS'!$F288=0,0,(COUNTIF('SERVIÇOS EXECUTADOS'!$I288:$DH288,EJ$10)/'SERVIÇOS EXECUTADOS'!$F288*100))</f>
        <v>0</v>
      </c>
      <c r="EK288" s="62">
        <f>IF('SERVIÇOS EXECUTADOS'!$F288=0,0,(COUNTIF('SERVIÇOS EXECUTADOS'!$I288:$DH288,EK$10)/'SERVIÇOS EXECUTADOS'!$F288*100))</f>
        <v>0</v>
      </c>
      <c r="EL288" s="62">
        <f>IF('SERVIÇOS EXECUTADOS'!$F288=0,0,(COUNTIF('SERVIÇOS EXECUTADOS'!$I288:$DH288,EL$10)/'SERVIÇOS EXECUTADOS'!$F288*100))</f>
        <v>0</v>
      </c>
      <c r="EM288" s="62">
        <f>IF('SERVIÇOS EXECUTADOS'!$F288=0,0,(COUNTIF('SERVIÇOS EXECUTADOS'!$I288:$DH288,EM$10)/'SERVIÇOS EXECUTADOS'!$F288*100))</f>
        <v>0</v>
      </c>
      <c r="EN288" s="62">
        <f>IF('SERVIÇOS EXECUTADOS'!$F288=0,0,(COUNTIF('SERVIÇOS EXECUTADOS'!$I288:$DH288,EN$10)/'SERVIÇOS EXECUTADOS'!$F288*100))</f>
        <v>0</v>
      </c>
      <c r="EO288" s="62">
        <f>IF('SERVIÇOS EXECUTADOS'!$F288=0,0,(COUNTIF('SERVIÇOS EXECUTADOS'!$I288:$DH288,EO$10)/'SERVIÇOS EXECUTADOS'!$F288*100))</f>
        <v>0</v>
      </c>
      <c r="EP288" s="62">
        <f>IF('SERVIÇOS EXECUTADOS'!$F288=0,0,(COUNTIF('SERVIÇOS EXECUTADOS'!$I288:$DH288,EP$10)/'SERVIÇOS EXECUTADOS'!$F288*100))</f>
        <v>0</v>
      </c>
      <c r="EQ288" s="62">
        <f>IF('SERVIÇOS EXECUTADOS'!$F288=0,0,(COUNTIF('SERVIÇOS EXECUTADOS'!$I288:$DH288,EQ$10)/'SERVIÇOS EXECUTADOS'!$F288*100))</f>
        <v>0</v>
      </c>
      <c r="ER288" s="62">
        <f>IF('SERVIÇOS EXECUTADOS'!$F288=0,0,(COUNTIF('SERVIÇOS EXECUTADOS'!$I288:$DH288,ER$10)/'SERVIÇOS EXECUTADOS'!$F288*100))</f>
        <v>0</v>
      </c>
      <c r="ES288" s="62">
        <f>IF('SERVIÇOS EXECUTADOS'!$F288=0,0,(COUNTIF('SERVIÇOS EXECUTADOS'!$I288:$DH288,ES$10)/'SERVIÇOS EXECUTADOS'!$F288*100))</f>
        <v>0</v>
      </c>
      <c r="ET288" s="62">
        <f>IF('SERVIÇOS EXECUTADOS'!$F288=0,0,(COUNTIF('SERVIÇOS EXECUTADOS'!$I288:$DH288,ET$10)/'SERVIÇOS EXECUTADOS'!$F288*100))</f>
        <v>0</v>
      </c>
      <c r="EU288" s="62">
        <f>IF('SERVIÇOS EXECUTADOS'!$F288=0,0,(COUNTIF('SERVIÇOS EXECUTADOS'!$I288:$DH288,EU$10)/'SERVIÇOS EXECUTADOS'!$F288*100))</f>
        <v>0</v>
      </c>
      <c r="EV288" s="62">
        <f>IF('SERVIÇOS EXECUTADOS'!$F288=0,0,(COUNTIF('SERVIÇOS EXECUTADOS'!$I288:$DH288,EV$10)/'SERVIÇOS EXECUTADOS'!$F288*100))</f>
        <v>0</v>
      </c>
      <c r="EW288" s="62">
        <f>IF('SERVIÇOS EXECUTADOS'!$F288=0,0,(COUNTIF('SERVIÇOS EXECUTADOS'!$I288:$DH288,EW$10)/'SERVIÇOS EXECUTADOS'!$F288*100))</f>
        <v>0</v>
      </c>
    </row>
    <row r="289" spans="1:153" s="23" customFormat="1" ht="12" customHeight="1" outlineLevel="1">
      <c r="A289" s="22"/>
      <c r="B289" s="353" t="s">
        <v>466</v>
      </c>
      <c r="C289" s="354" t="s">
        <v>467</v>
      </c>
      <c r="D289" s="351">
        <f>SUM(D290:D294)</f>
        <v>0</v>
      </c>
      <c r="E289" s="355">
        <f t="shared" si="98"/>
        <v>0</v>
      </c>
      <c r="F289" s="356"/>
      <c r="G289" s="356"/>
      <c r="H289" s="357">
        <f t="shared" si="106"/>
        <v>0</v>
      </c>
      <c r="I289" s="358"/>
      <c r="J289" s="359"/>
      <c r="K289" s="359"/>
      <c r="L289" s="359"/>
      <c r="M289" s="359"/>
      <c r="N289" s="359"/>
      <c r="O289" s="359"/>
      <c r="P289" s="359"/>
      <c r="Q289" s="359"/>
      <c r="R289" s="359"/>
      <c r="S289" s="359"/>
      <c r="T289" s="359"/>
      <c r="U289" s="359"/>
      <c r="V289" s="359"/>
      <c r="W289" s="359"/>
      <c r="X289" s="359"/>
      <c r="Y289" s="359"/>
      <c r="Z289" s="359"/>
      <c r="AA289" s="359"/>
      <c r="AB289" s="359"/>
      <c r="AC289" s="359"/>
      <c r="AD289" s="359"/>
      <c r="AE289" s="359"/>
      <c r="AF289" s="359"/>
      <c r="AG289" s="359"/>
      <c r="AH289" s="359"/>
      <c r="AI289" s="359"/>
      <c r="AJ289" s="359"/>
      <c r="AK289" s="359"/>
      <c r="AL289" s="359"/>
      <c r="AM289" s="359"/>
      <c r="AN289" s="359"/>
      <c r="AO289" s="359"/>
      <c r="AP289" s="359"/>
      <c r="AQ289" s="359"/>
      <c r="AR289" s="359"/>
      <c r="AS289" s="359"/>
      <c r="AT289" s="359"/>
      <c r="AU289" s="359"/>
      <c r="AV289" s="359"/>
      <c r="AW289" s="359"/>
      <c r="AX289" s="359"/>
      <c r="AY289" s="359"/>
      <c r="AZ289" s="359"/>
      <c r="BA289" s="359"/>
      <c r="BB289" s="359"/>
      <c r="BC289" s="359"/>
      <c r="BD289" s="359"/>
      <c r="BE289" s="359"/>
      <c r="BF289" s="359"/>
      <c r="BG289" s="359"/>
      <c r="BH289" s="359"/>
      <c r="BI289" s="359"/>
      <c r="BJ289" s="359"/>
      <c r="BK289" s="359"/>
      <c r="BL289" s="359"/>
      <c r="BM289" s="359"/>
      <c r="BN289" s="359"/>
      <c r="BO289" s="359"/>
      <c r="BP289" s="359"/>
      <c r="BQ289" s="359"/>
      <c r="BR289" s="359"/>
      <c r="BS289" s="359"/>
      <c r="BT289" s="359"/>
      <c r="BU289" s="359"/>
      <c r="BV289" s="359"/>
      <c r="BW289" s="359"/>
      <c r="BX289" s="359"/>
      <c r="BY289" s="359"/>
      <c r="BZ289" s="359"/>
      <c r="CA289" s="359"/>
      <c r="CB289" s="359"/>
      <c r="CC289" s="359"/>
      <c r="CD289" s="359"/>
      <c r="CE289" s="359"/>
      <c r="CF289" s="359"/>
      <c r="CG289" s="359"/>
      <c r="CH289" s="359"/>
      <c r="CI289" s="359"/>
      <c r="CJ289" s="359"/>
      <c r="CK289" s="359"/>
      <c r="CL289" s="359"/>
      <c r="CM289" s="359"/>
      <c r="CN289" s="359"/>
      <c r="CO289" s="359"/>
      <c r="CP289" s="359"/>
      <c r="CQ289" s="359"/>
      <c r="CR289" s="359"/>
      <c r="CS289" s="359"/>
      <c r="CT289" s="359"/>
      <c r="CU289" s="359"/>
      <c r="CV289" s="359"/>
      <c r="CW289" s="359"/>
      <c r="CX289" s="359"/>
      <c r="CY289" s="359"/>
      <c r="CZ289" s="359"/>
      <c r="DA289" s="359"/>
      <c r="DB289" s="359"/>
      <c r="DC289" s="359"/>
      <c r="DD289" s="359"/>
      <c r="DE289" s="359"/>
      <c r="DF289" s="359"/>
      <c r="DG289" s="359"/>
      <c r="DH289" s="359"/>
      <c r="DI289" s="360"/>
      <c r="DJ289" s="356"/>
      <c r="DK289" s="356"/>
      <c r="DL289" s="356"/>
      <c r="DM289" s="356">
        <f t="shared" si="105"/>
        <v>0</v>
      </c>
      <c r="DN289" s="361">
        <f>SUM(DN290:DN294)</f>
        <v>0</v>
      </c>
      <c r="DO289" s="362" t="b">
        <f t="shared" si="104"/>
        <v>1</v>
      </c>
      <c r="DP289" s="316"/>
      <c r="DQ289" s="363"/>
      <c r="DR289" s="363"/>
      <c r="DS289" s="317">
        <f>IF('SERVIÇOS EXECUTADOS'!$F289=0,0,(COUNTIF('SERVIÇOS EXECUTADOS'!$I289:$DH289,DS$10)/'SERVIÇOS EXECUTADOS'!$F289*100))</f>
        <v>0</v>
      </c>
      <c r="DT289" s="317">
        <f>IF('SERVIÇOS EXECUTADOS'!$F289=0,0,(COUNTIF('SERVIÇOS EXECUTADOS'!$I289:$DH289,DT$10)/'SERVIÇOS EXECUTADOS'!$F289*100))</f>
        <v>0</v>
      </c>
      <c r="DU289" s="317">
        <f>IF('SERVIÇOS EXECUTADOS'!$F289=0,0,(COUNTIF('SERVIÇOS EXECUTADOS'!$I289:$DH289,DU$10)/'SERVIÇOS EXECUTADOS'!$F289*100))</f>
        <v>0</v>
      </c>
      <c r="DV289" s="317">
        <f>IF('SERVIÇOS EXECUTADOS'!$F289=0,0,(COUNTIF('SERVIÇOS EXECUTADOS'!$I289:$DH289,DV$10)/'SERVIÇOS EXECUTADOS'!$F289*100))</f>
        <v>0</v>
      </c>
      <c r="DW289" s="317">
        <f>IF('SERVIÇOS EXECUTADOS'!$F289=0,0,(COUNTIF('SERVIÇOS EXECUTADOS'!$I289:$DH289,DW$10)/'SERVIÇOS EXECUTADOS'!$F289*100))</f>
        <v>0</v>
      </c>
      <c r="DX289" s="317">
        <f>IF('SERVIÇOS EXECUTADOS'!$F289=0,0,(COUNTIF('SERVIÇOS EXECUTADOS'!$I289:$DH289,DX$10)/'SERVIÇOS EXECUTADOS'!$F289*100))</f>
        <v>0</v>
      </c>
      <c r="DY289" s="317">
        <f>IF('SERVIÇOS EXECUTADOS'!$F289=0,0,(COUNTIF('SERVIÇOS EXECUTADOS'!$I289:$DH289,DY$10)/'SERVIÇOS EXECUTADOS'!$F289*100))</f>
        <v>0</v>
      </c>
      <c r="DZ289" s="317">
        <f>IF('SERVIÇOS EXECUTADOS'!$F289=0,0,(COUNTIF('SERVIÇOS EXECUTADOS'!$I289:$DH289,DZ$10)/'SERVIÇOS EXECUTADOS'!$F289*100))</f>
        <v>0</v>
      </c>
      <c r="EA289" s="317">
        <f>IF('SERVIÇOS EXECUTADOS'!$F289=0,0,(COUNTIF('SERVIÇOS EXECUTADOS'!$I289:$DH289,EA$10)/'SERVIÇOS EXECUTADOS'!$F289*100))</f>
        <v>0</v>
      </c>
      <c r="EB289" s="317">
        <f>IF('SERVIÇOS EXECUTADOS'!$F289=0,0,(COUNTIF('SERVIÇOS EXECUTADOS'!$I289:$DH289,EB$10)/'SERVIÇOS EXECUTADOS'!$F289*100))</f>
        <v>0</v>
      </c>
      <c r="EC289" s="317">
        <f>IF('SERVIÇOS EXECUTADOS'!$F289=0,0,(COUNTIF('SERVIÇOS EXECUTADOS'!$I289:$DH289,EC$10)/'SERVIÇOS EXECUTADOS'!$F289*100))</f>
        <v>0</v>
      </c>
      <c r="ED289" s="317">
        <f>IF('SERVIÇOS EXECUTADOS'!$F289=0,0,(COUNTIF('SERVIÇOS EXECUTADOS'!$I289:$DH289,ED$10)/'SERVIÇOS EXECUTADOS'!$F289*100))</f>
        <v>0</v>
      </c>
      <c r="EE289" s="317">
        <f>IF('SERVIÇOS EXECUTADOS'!$F289=0,0,(COUNTIF('SERVIÇOS EXECUTADOS'!$I289:$DH289,EE$10)/'SERVIÇOS EXECUTADOS'!$F289*100))</f>
        <v>0</v>
      </c>
      <c r="EF289" s="317">
        <f>IF('SERVIÇOS EXECUTADOS'!$F289=0,0,(COUNTIF('SERVIÇOS EXECUTADOS'!$I289:$DH289,EF$10)/'SERVIÇOS EXECUTADOS'!$F289*100))</f>
        <v>0</v>
      </c>
      <c r="EG289" s="317">
        <f>IF('SERVIÇOS EXECUTADOS'!$F289=0,0,(COUNTIF('SERVIÇOS EXECUTADOS'!$I289:$DH289,EG$10)/'SERVIÇOS EXECUTADOS'!$F289*100))</f>
        <v>0</v>
      </c>
      <c r="EH289" s="317">
        <f>IF('SERVIÇOS EXECUTADOS'!$F289=0,0,(COUNTIF('SERVIÇOS EXECUTADOS'!$I289:$DH289,EH$10)/'SERVIÇOS EXECUTADOS'!$F289*100))</f>
        <v>0</v>
      </c>
      <c r="EI289" s="317">
        <f>IF('SERVIÇOS EXECUTADOS'!$F289=0,0,(COUNTIF('SERVIÇOS EXECUTADOS'!$I289:$DH289,EI$10)/'SERVIÇOS EXECUTADOS'!$F289*100))</f>
        <v>0</v>
      </c>
      <c r="EJ289" s="317">
        <f>IF('SERVIÇOS EXECUTADOS'!$F289=0,0,(COUNTIF('SERVIÇOS EXECUTADOS'!$I289:$DH289,EJ$10)/'SERVIÇOS EXECUTADOS'!$F289*100))</f>
        <v>0</v>
      </c>
      <c r="EK289" s="317">
        <f>IF('SERVIÇOS EXECUTADOS'!$F289=0,0,(COUNTIF('SERVIÇOS EXECUTADOS'!$I289:$DH289,EK$10)/'SERVIÇOS EXECUTADOS'!$F289*100))</f>
        <v>0</v>
      </c>
      <c r="EL289" s="317">
        <f>IF('SERVIÇOS EXECUTADOS'!$F289=0,0,(COUNTIF('SERVIÇOS EXECUTADOS'!$I289:$DH289,EL$10)/'SERVIÇOS EXECUTADOS'!$F289*100))</f>
        <v>0</v>
      </c>
      <c r="EM289" s="317">
        <f>IF('SERVIÇOS EXECUTADOS'!$F289=0,0,(COUNTIF('SERVIÇOS EXECUTADOS'!$I289:$DH289,EM$10)/'SERVIÇOS EXECUTADOS'!$F289*100))</f>
        <v>0</v>
      </c>
      <c r="EN289" s="317">
        <f>IF('SERVIÇOS EXECUTADOS'!$F289=0,0,(COUNTIF('SERVIÇOS EXECUTADOS'!$I289:$DH289,EN$10)/'SERVIÇOS EXECUTADOS'!$F289*100))</f>
        <v>0</v>
      </c>
      <c r="EO289" s="317">
        <f>IF('SERVIÇOS EXECUTADOS'!$F289=0,0,(COUNTIF('SERVIÇOS EXECUTADOS'!$I289:$DH289,EO$10)/'SERVIÇOS EXECUTADOS'!$F289*100))</f>
        <v>0</v>
      </c>
      <c r="EP289" s="317">
        <f>IF('SERVIÇOS EXECUTADOS'!$F289=0,0,(COUNTIF('SERVIÇOS EXECUTADOS'!$I289:$DH289,EP$10)/'SERVIÇOS EXECUTADOS'!$F289*100))</f>
        <v>0</v>
      </c>
      <c r="EQ289" s="317">
        <f>IF('SERVIÇOS EXECUTADOS'!$F289=0,0,(COUNTIF('SERVIÇOS EXECUTADOS'!$I289:$DH289,EQ$10)/'SERVIÇOS EXECUTADOS'!$F289*100))</f>
        <v>0</v>
      </c>
      <c r="ER289" s="317">
        <f>IF('SERVIÇOS EXECUTADOS'!$F289=0,0,(COUNTIF('SERVIÇOS EXECUTADOS'!$I289:$DH289,ER$10)/'SERVIÇOS EXECUTADOS'!$F289*100))</f>
        <v>0</v>
      </c>
      <c r="ES289" s="317">
        <f>IF('SERVIÇOS EXECUTADOS'!$F289=0,0,(COUNTIF('SERVIÇOS EXECUTADOS'!$I289:$DH289,ES$10)/'SERVIÇOS EXECUTADOS'!$F289*100))</f>
        <v>0</v>
      </c>
      <c r="ET289" s="317">
        <f>IF('SERVIÇOS EXECUTADOS'!$F289=0,0,(COUNTIF('SERVIÇOS EXECUTADOS'!$I289:$DH289,ET$10)/'SERVIÇOS EXECUTADOS'!$F289*100))</f>
        <v>0</v>
      </c>
      <c r="EU289" s="317">
        <f>IF('SERVIÇOS EXECUTADOS'!$F289=0,0,(COUNTIF('SERVIÇOS EXECUTADOS'!$I289:$DH289,EU$10)/'SERVIÇOS EXECUTADOS'!$F289*100))</f>
        <v>0</v>
      </c>
      <c r="EV289" s="317">
        <f>IF('SERVIÇOS EXECUTADOS'!$F289=0,0,(COUNTIF('SERVIÇOS EXECUTADOS'!$I289:$DH289,EV$10)/'SERVIÇOS EXECUTADOS'!$F289*100))</f>
        <v>0</v>
      </c>
      <c r="EW289" s="317">
        <f>IF('SERVIÇOS EXECUTADOS'!$F289=0,0,(COUNTIF('SERVIÇOS EXECUTADOS'!$I289:$DH289,EW$10)/'SERVIÇOS EXECUTADOS'!$F289*100))</f>
        <v>0</v>
      </c>
    </row>
    <row r="290" spans="1:153" s="23" customFormat="1" ht="12" customHeight="1" outlineLevel="2">
      <c r="A290" s="22"/>
      <c r="B290" s="197" t="s">
        <v>468</v>
      </c>
      <c r="C290" s="198" t="s">
        <v>469</v>
      </c>
      <c r="D290" s="486"/>
      <c r="E290" s="192">
        <f t="shared" si="98"/>
        <v>0</v>
      </c>
      <c r="F290" s="489"/>
      <c r="G290" s="271" t="s">
        <v>122</v>
      </c>
      <c r="H290" s="132">
        <f t="shared" si="106"/>
        <v>0</v>
      </c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  <c r="BB290" s="59"/>
      <c r="BC290" s="59"/>
      <c r="BD290" s="59"/>
      <c r="BE290" s="59"/>
      <c r="BF290" s="59"/>
      <c r="BG290" s="59"/>
      <c r="BH290" s="59"/>
      <c r="BI290" s="59"/>
      <c r="BJ290" s="59"/>
      <c r="BK290" s="59"/>
      <c r="BL290" s="59"/>
      <c r="BM290" s="59"/>
      <c r="BN290" s="59"/>
      <c r="BO290" s="59"/>
      <c r="BP290" s="59"/>
      <c r="BQ290" s="59"/>
      <c r="BR290" s="59"/>
      <c r="BS290" s="59"/>
      <c r="BT290" s="59"/>
      <c r="BU290" s="59"/>
      <c r="BV290" s="59"/>
      <c r="BW290" s="59"/>
      <c r="BX290" s="59"/>
      <c r="BY290" s="59"/>
      <c r="BZ290" s="59"/>
      <c r="CA290" s="59"/>
      <c r="CB290" s="59"/>
      <c r="CC290" s="59"/>
      <c r="CD290" s="59"/>
      <c r="CE290" s="59"/>
      <c r="CF290" s="59"/>
      <c r="CG290" s="59"/>
      <c r="CH290" s="59"/>
      <c r="CI290" s="59"/>
      <c r="CJ290" s="59"/>
      <c r="CK290" s="59"/>
      <c r="CL290" s="59"/>
      <c r="CM290" s="59"/>
      <c r="CN290" s="59"/>
      <c r="CO290" s="59"/>
      <c r="CP290" s="59"/>
      <c r="CQ290" s="59"/>
      <c r="CR290" s="59"/>
      <c r="CS290" s="59"/>
      <c r="CT290" s="59"/>
      <c r="CU290" s="59"/>
      <c r="CV290" s="59"/>
      <c r="CW290" s="59"/>
      <c r="CX290" s="59"/>
      <c r="CY290" s="59"/>
      <c r="CZ290" s="59"/>
      <c r="DA290" s="59"/>
      <c r="DB290" s="59"/>
      <c r="DC290" s="59"/>
      <c r="DD290" s="59"/>
      <c r="DE290" s="59"/>
      <c r="DF290" s="59"/>
      <c r="DG290" s="59"/>
      <c r="DH290" s="59"/>
      <c r="DI290" s="60">
        <f>COUNTIF(I290:DH290,"&lt;"&amp;$G$2)</f>
        <v>0</v>
      </c>
      <c r="DJ290" s="61">
        <f>COUNTIF(I290:DH290,$G$2)</f>
        <v>0</v>
      </c>
      <c r="DK290" s="61">
        <f>+DJ290+DI290</f>
        <v>0</v>
      </c>
      <c r="DL290" s="62">
        <f>IF(F290=0,0,(DJ290/F290)*100)</f>
        <v>0</v>
      </c>
      <c r="DM290" s="62">
        <f t="shared" si="105"/>
        <v>0</v>
      </c>
      <c r="DN290" s="64" t="str">
        <f>IFERROR(DK290/F290*E290,"")</f>
        <v/>
      </c>
      <c r="DO290" s="252" t="b">
        <f t="shared" si="104"/>
        <v>0</v>
      </c>
      <c r="DP290" s="188"/>
      <c r="DS290" s="62">
        <f>IF('SERVIÇOS EXECUTADOS'!$F290=0,0,(COUNTIF('SERVIÇOS EXECUTADOS'!$I290:$DH290,DS$10)/'SERVIÇOS EXECUTADOS'!$F290*100))</f>
        <v>0</v>
      </c>
      <c r="DT290" s="62">
        <f>IF('SERVIÇOS EXECUTADOS'!$F290=0,0,(COUNTIF('SERVIÇOS EXECUTADOS'!$I290:$DH290,DT$10)/'SERVIÇOS EXECUTADOS'!$F290*100))</f>
        <v>0</v>
      </c>
      <c r="DU290" s="62">
        <f>IF('SERVIÇOS EXECUTADOS'!$F290=0,0,(COUNTIF('SERVIÇOS EXECUTADOS'!$I290:$DH290,DU$10)/'SERVIÇOS EXECUTADOS'!$F290*100))</f>
        <v>0</v>
      </c>
      <c r="DV290" s="62">
        <f>IF('SERVIÇOS EXECUTADOS'!$F290=0,0,(COUNTIF('SERVIÇOS EXECUTADOS'!$I290:$DH290,DV$10)/'SERVIÇOS EXECUTADOS'!$F290*100))</f>
        <v>0</v>
      </c>
      <c r="DW290" s="62">
        <f>IF('SERVIÇOS EXECUTADOS'!$F290=0,0,(COUNTIF('SERVIÇOS EXECUTADOS'!$I290:$DH290,DW$10)/'SERVIÇOS EXECUTADOS'!$F290*100))</f>
        <v>0</v>
      </c>
      <c r="DX290" s="62">
        <f>IF('SERVIÇOS EXECUTADOS'!$F290=0,0,(COUNTIF('SERVIÇOS EXECUTADOS'!$I290:$DH290,DX$10)/'SERVIÇOS EXECUTADOS'!$F290*100))</f>
        <v>0</v>
      </c>
      <c r="DY290" s="62">
        <f>IF('SERVIÇOS EXECUTADOS'!$F290=0,0,(COUNTIF('SERVIÇOS EXECUTADOS'!$I290:$DH290,DY$10)/'SERVIÇOS EXECUTADOS'!$F290*100))</f>
        <v>0</v>
      </c>
      <c r="DZ290" s="62">
        <f>IF('SERVIÇOS EXECUTADOS'!$F290=0,0,(COUNTIF('SERVIÇOS EXECUTADOS'!$I290:$DH290,DZ$10)/'SERVIÇOS EXECUTADOS'!$F290*100))</f>
        <v>0</v>
      </c>
      <c r="EA290" s="62">
        <f>IF('SERVIÇOS EXECUTADOS'!$F290=0,0,(COUNTIF('SERVIÇOS EXECUTADOS'!$I290:$DH290,EA$10)/'SERVIÇOS EXECUTADOS'!$F290*100))</f>
        <v>0</v>
      </c>
      <c r="EB290" s="62">
        <f>IF('SERVIÇOS EXECUTADOS'!$F290=0,0,(COUNTIF('SERVIÇOS EXECUTADOS'!$I290:$DH290,EB$10)/'SERVIÇOS EXECUTADOS'!$F290*100))</f>
        <v>0</v>
      </c>
      <c r="EC290" s="62">
        <f>IF('SERVIÇOS EXECUTADOS'!$F290=0,0,(COUNTIF('SERVIÇOS EXECUTADOS'!$I290:$DH290,EC$10)/'SERVIÇOS EXECUTADOS'!$F290*100))</f>
        <v>0</v>
      </c>
      <c r="ED290" s="62">
        <f>IF('SERVIÇOS EXECUTADOS'!$F290=0,0,(COUNTIF('SERVIÇOS EXECUTADOS'!$I290:$DH290,ED$10)/'SERVIÇOS EXECUTADOS'!$F290*100))</f>
        <v>0</v>
      </c>
      <c r="EE290" s="62">
        <f>IF('SERVIÇOS EXECUTADOS'!$F290=0,0,(COUNTIF('SERVIÇOS EXECUTADOS'!$I290:$DH290,EE$10)/'SERVIÇOS EXECUTADOS'!$F290*100))</f>
        <v>0</v>
      </c>
      <c r="EF290" s="62">
        <f>IF('SERVIÇOS EXECUTADOS'!$F290=0,0,(COUNTIF('SERVIÇOS EXECUTADOS'!$I290:$DH290,EF$10)/'SERVIÇOS EXECUTADOS'!$F290*100))</f>
        <v>0</v>
      </c>
      <c r="EG290" s="62">
        <f>IF('SERVIÇOS EXECUTADOS'!$F290=0,0,(COUNTIF('SERVIÇOS EXECUTADOS'!$I290:$DH290,EG$10)/'SERVIÇOS EXECUTADOS'!$F290*100))</f>
        <v>0</v>
      </c>
      <c r="EH290" s="62">
        <f>IF('SERVIÇOS EXECUTADOS'!$F290=0,0,(COUNTIF('SERVIÇOS EXECUTADOS'!$I290:$DH290,EH$10)/'SERVIÇOS EXECUTADOS'!$F290*100))</f>
        <v>0</v>
      </c>
      <c r="EI290" s="62">
        <f>IF('SERVIÇOS EXECUTADOS'!$F290=0,0,(COUNTIF('SERVIÇOS EXECUTADOS'!$I290:$DH290,EI$10)/'SERVIÇOS EXECUTADOS'!$F290*100))</f>
        <v>0</v>
      </c>
      <c r="EJ290" s="62">
        <f>IF('SERVIÇOS EXECUTADOS'!$F290=0,0,(COUNTIF('SERVIÇOS EXECUTADOS'!$I290:$DH290,EJ$10)/'SERVIÇOS EXECUTADOS'!$F290*100))</f>
        <v>0</v>
      </c>
      <c r="EK290" s="62">
        <f>IF('SERVIÇOS EXECUTADOS'!$F290=0,0,(COUNTIF('SERVIÇOS EXECUTADOS'!$I290:$DH290,EK$10)/'SERVIÇOS EXECUTADOS'!$F290*100))</f>
        <v>0</v>
      </c>
      <c r="EL290" s="62">
        <f>IF('SERVIÇOS EXECUTADOS'!$F290=0,0,(COUNTIF('SERVIÇOS EXECUTADOS'!$I290:$DH290,EL$10)/'SERVIÇOS EXECUTADOS'!$F290*100))</f>
        <v>0</v>
      </c>
      <c r="EM290" s="62">
        <f>IF('SERVIÇOS EXECUTADOS'!$F290=0,0,(COUNTIF('SERVIÇOS EXECUTADOS'!$I290:$DH290,EM$10)/'SERVIÇOS EXECUTADOS'!$F290*100))</f>
        <v>0</v>
      </c>
      <c r="EN290" s="62">
        <f>IF('SERVIÇOS EXECUTADOS'!$F290=0,0,(COUNTIF('SERVIÇOS EXECUTADOS'!$I290:$DH290,EN$10)/'SERVIÇOS EXECUTADOS'!$F290*100))</f>
        <v>0</v>
      </c>
      <c r="EO290" s="62">
        <f>IF('SERVIÇOS EXECUTADOS'!$F290=0,0,(COUNTIF('SERVIÇOS EXECUTADOS'!$I290:$DH290,EO$10)/'SERVIÇOS EXECUTADOS'!$F290*100))</f>
        <v>0</v>
      </c>
      <c r="EP290" s="62">
        <f>IF('SERVIÇOS EXECUTADOS'!$F290=0,0,(COUNTIF('SERVIÇOS EXECUTADOS'!$I290:$DH290,EP$10)/'SERVIÇOS EXECUTADOS'!$F290*100))</f>
        <v>0</v>
      </c>
      <c r="EQ290" s="62">
        <f>IF('SERVIÇOS EXECUTADOS'!$F290=0,0,(COUNTIF('SERVIÇOS EXECUTADOS'!$I290:$DH290,EQ$10)/'SERVIÇOS EXECUTADOS'!$F290*100))</f>
        <v>0</v>
      </c>
      <c r="ER290" s="62">
        <f>IF('SERVIÇOS EXECUTADOS'!$F290=0,0,(COUNTIF('SERVIÇOS EXECUTADOS'!$I290:$DH290,ER$10)/'SERVIÇOS EXECUTADOS'!$F290*100))</f>
        <v>0</v>
      </c>
      <c r="ES290" s="62">
        <f>IF('SERVIÇOS EXECUTADOS'!$F290=0,0,(COUNTIF('SERVIÇOS EXECUTADOS'!$I290:$DH290,ES$10)/'SERVIÇOS EXECUTADOS'!$F290*100))</f>
        <v>0</v>
      </c>
      <c r="ET290" s="62">
        <f>IF('SERVIÇOS EXECUTADOS'!$F290=0,0,(COUNTIF('SERVIÇOS EXECUTADOS'!$I290:$DH290,ET$10)/'SERVIÇOS EXECUTADOS'!$F290*100))</f>
        <v>0</v>
      </c>
      <c r="EU290" s="62">
        <f>IF('SERVIÇOS EXECUTADOS'!$F290=0,0,(COUNTIF('SERVIÇOS EXECUTADOS'!$I290:$DH290,EU$10)/'SERVIÇOS EXECUTADOS'!$F290*100))</f>
        <v>0</v>
      </c>
      <c r="EV290" s="62">
        <f>IF('SERVIÇOS EXECUTADOS'!$F290=0,0,(COUNTIF('SERVIÇOS EXECUTADOS'!$I290:$DH290,EV$10)/'SERVIÇOS EXECUTADOS'!$F290*100))</f>
        <v>0</v>
      </c>
      <c r="EW290" s="62">
        <f>IF('SERVIÇOS EXECUTADOS'!$F290=0,0,(COUNTIF('SERVIÇOS EXECUTADOS'!$I290:$DH290,EW$10)/'SERVIÇOS EXECUTADOS'!$F290*100))</f>
        <v>0</v>
      </c>
    </row>
    <row r="291" spans="1:153" s="23" customFormat="1" ht="12" customHeight="1" outlineLevel="2">
      <c r="A291" s="22"/>
      <c r="B291" s="197" t="s">
        <v>470</v>
      </c>
      <c r="C291" s="198" t="s">
        <v>471</v>
      </c>
      <c r="D291" s="486"/>
      <c r="E291" s="192">
        <f t="shared" si="98"/>
        <v>0</v>
      </c>
      <c r="F291" s="489"/>
      <c r="G291" s="271" t="s">
        <v>147</v>
      </c>
      <c r="H291" s="132">
        <f t="shared" si="106"/>
        <v>0</v>
      </c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  <c r="AX291" s="59"/>
      <c r="AY291" s="59"/>
      <c r="AZ291" s="59"/>
      <c r="BA291" s="59"/>
      <c r="BB291" s="59"/>
      <c r="BC291" s="59"/>
      <c r="BD291" s="59"/>
      <c r="BE291" s="59"/>
      <c r="BF291" s="59"/>
      <c r="BG291" s="59"/>
      <c r="BH291" s="59"/>
      <c r="BI291" s="59"/>
      <c r="BJ291" s="59"/>
      <c r="BK291" s="59"/>
      <c r="BL291" s="59"/>
      <c r="BM291" s="59"/>
      <c r="BN291" s="59"/>
      <c r="BO291" s="59"/>
      <c r="BP291" s="59"/>
      <c r="BQ291" s="59"/>
      <c r="BR291" s="59"/>
      <c r="BS291" s="59"/>
      <c r="BT291" s="59"/>
      <c r="BU291" s="59"/>
      <c r="BV291" s="59"/>
      <c r="BW291" s="59"/>
      <c r="BX291" s="59"/>
      <c r="BY291" s="59"/>
      <c r="BZ291" s="59"/>
      <c r="CA291" s="59"/>
      <c r="CB291" s="59"/>
      <c r="CC291" s="59"/>
      <c r="CD291" s="59"/>
      <c r="CE291" s="59"/>
      <c r="CF291" s="59"/>
      <c r="CG291" s="59"/>
      <c r="CH291" s="59"/>
      <c r="CI291" s="59"/>
      <c r="CJ291" s="59"/>
      <c r="CK291" s="59"/>
      <c r="CL291" s="59"/>
      <c r="CM291" s="59"/>
      <c r="CN291" s="59"/>
      <c r="CO291" s="59"/>
      <c r="CP291" s="59"/>
      <c r="CQ291" s="59"/>
      <c r="CR291" s="59"/>
      <c r="CS291" s="59"/>
      <c r="CT291" s="59"/>
      <c r="CU291" s="59"/>
      <c r="CV291" s="59"/>
      <c r="CW291" s="59"/>
      <c r="CX291" s="59"/>
      <c r="CY291" s="59"/>
      <c r="CZ291" s="59"/>
      <c r="DA291" s="59"/>
      <c r="DB291" s="59"/>
      <c r="DC291" s="59"/>
      <c r="DD291" s="59"/>
      <c r="DE291" s="59"/>
      <c r="DF291" s="59"/>
      <c r="DG291" s="59"/>
      <c r="DH291" s="59"/>
      <c r="DI291" s="60">
        <f>COUNTIF(I291:DH291,"&lt;"&amp;$G$2)</f>
        <v>0</v>
      </c>
      <c r="DJ291" s="61">
        <f>COUNTIF(I291:DH291,$G$2)</f>
        <v>0</v>
      </c>
      <c r="DK291" s="61">
        <f>+DJ291+DI291</f>
        <v>0</v>
      </c>
      <c r="DL291" s="62">
        <f>IF(F291=0,0,(DJ291/F291)*100)</f>
        <v>0</v>
      </c>
      <c r="DM291" s="62">
        <f t="shared" si="105"/>
        <v>0</v>
      </c>
      <c r="DN291" s="64" t="str">
        <f>IFERROR(DK291/F291*E291,"")</f>
        <v/>
      </c>
      <c r="DO291" s="252" t="b">
        <f t="shared" si="104"/>
        <v>0</v>
      </c>
      <c r="DP291" s="188"/>
      <c r="DS291" s="62">
        <f>IF('SERVIÇOS EXECUTADOS'!$F291=0,0,(COUNTIF('SERVIÇOS EXECUTADOS'!$I291:$DH291,DS$10)/'SERVIÇOS EXECUTADOS'!$F291*100))</f>
        <v>0</v>
      </c>
      <c r="DT291" s="62">
        <f>IF('SERVIÇOS EXECUTADOS'!$F291=0,0,(COUNTIF('SERVIÇOS EXECUTADOS'!$I291:$DH291,DT$10)/'SERVIÇOS EXECUTADOS'!$F291*100))</f>
        <v>0</v>
      </c>
      <c r="DU291" s="62">
        <f>IF('SERVIÇOS EXECUTADOS'!$F291=0,0,(COUNTIF('SERVIÇOS EXECUTADOS'!$I291:$DH291,DU$10)/'SERVIÇOS EXECUTADOS'!$F291*100))</f>
        <v>0</v>
      </c>
      <c r="DV291" s="62">
        <f>IF('SERVIÇOS EXECUTADOS'!$F291=0,0,(COUNTIF('SERVIÇOS EXECUTADOS'!$I291:$DH291,DV$10)/'SERVIÇOS EXECUTADOS'!$F291*100))</f>
        <v>0</v>
      </c>
      <c r="DW291" s="62">
        <f>IF('SERVIÇOS EXECUTADOS'!$F291=0,0,(COUNTIF('SERVIÇOS EXECUTADOS'!$I291:$DH291,DW$10)/'SERVIÇOS EXECUTADOS'!$F291*100))</f>
        <v>0</v>
      </c>
      <c r="DX291" s="62">
        <f>IF('SERVIÇOS EXECUTADOS'!$F291=0,0,(COUNTIF('SERVIÇOS EXECUTADOS'!$I291:$DH291,DX$10)/'SERVIÇOS EXECUTADOS'!$F291*100))</f>
        <v>0</v>
      </c>
      <c r="DY291" s="62">
        <f>IF('SERVIÇOS EXECUTADOS'!$F291=0,0,(COUNTIF('SERVIÇOS EXECUTADOS'!$I291:$DH291,DY$10)/'SERVIÇOS EXECUTADOS'!$F291*100))</f>
        <v>0</v>
      </c>
      <c r="DZ291" s="62">
        <f>IF('SERVIÇOS EXECUTADOS'!$F291=0,0,(COUNTIF('SERVIÇOS EXECUTADOS'!$I291:$DH291,DZ$10)/'SERVIÇOS EXECUTADOS'!$F291*100))</f>
        <v>0</v>
      </c>
      <c r="EA291" s="62">
        <f>IF('SERVIÇOS EXECUTADOS'!$F291=0,0,(COUNTIF('SERVIÇOS EXECUTADOS'!$I291:$DH291,EA$10)/'SERVIÇOS EXECUTADOS'!$F291*100))</f>
        <v>0</v>
      </c>
      <c r="EB291" s="62">
        <f>IF('SERVIÇOS EXECUTADOS'!$F291=0,0,(COUNTIF('SERVIÇOS EXECUTADOS'!$I291:$DH291,EB$10)/'SERVIÇOS EXECUTADOS'!$F291*100))</f>
        <v>0</v>
      </c>
      <c r="EC291" s="62">
        <f>IF('SERVIÇOS EXECUTADOS'!$F291=0,0,(COUNTIF('SERVIÇOS EXECUTADOS'!$I291:$DH291,EC$10)/'SERVIÇOS EXECUTADOS'!$F291*100))</f>
        <v>0</v>
      </c>
      <c r="ED291" s="62">
        <f>IF('SERVIÇOS EXECUTADOS'!$F291=0,0,(COUNTIF('SERVIÇOS EXECUTADOS'!$I291:$DH291,ED$10)/'SERVIÇOS EXECUTADOS'!$F291*100))</f>
        <v>0</v>
      </c>
      <c r="EE291" s="62">
        <f>IF('SERVIÇOS EXECUTADOS'!$F291=0,0,(COUNTIF('SERVIÇOS EXECUTADOS'!$I291:$DH291,EE$10)/'SERVIÇOS EXECUTADOS'!$F291*100))</f>
        <v>0</v>
      </c>
      <c r="EF291" s="62">
        <f>IF('SERVIÇOS EXECUTADOS'!$F291=0,0,(COUNTIF('SERVIÇOS EXECUTADOS'!$I291:$DH291,EF$10)/'SERVIÇOS EXECUTADOS'!$F291*100))</f>
        <v>0</v>
      </c>
      <c r="EG291" s="62">
        <f>IF('SERVIÇOS EXECUTADOS'!$F291=0,0,(COUNTIF('SERVIÇOS EXECUTADOS'!$I291:$DH291,EG$10)/'SERVIÇOS EXECUTADOS'!$F291*100))</f>
        <v>0</v>
      </c>
      <c r="EH291" s="62">
        <f>IF('SERVIÇOS EXECUTADOS'!$F291=0,0,(COUNTIF('SERVIÇOS EXECUTADOS'!$I291:$DH291,EH$10)/'SERVIÇOS EXECUTADOS'!$F291*100))</f>
        <v>0</v>
      </c>
      <c r="EI291" s="62">
        <f>IF('SERVIÇOS EXECUTADOS'!$F291=0,0,(COUNTIF('SERVIÇOS EXECUTADOS'!$I291:$DH291,EI$10)/'SERVIÇOS EXECUTADOS'!$F291*100))</f>
        <v>0</v>
      </c>
      <c r="EJ291" s="62">
        <f>IF('SERVIÇOS EXECUTADOS'!$F291=0,0,(COUNTIF('SERVIÇOS EXECUTADOS'!$I291:$DH291,EJ$10)/'SERVIÇOS EXECUTADOS'!$F291*100))</f>
        <v>0</v>
      </c>
      <c r="EK291" s="62">
        <f>IF('SERVIÇOS EXECUTADOS'!$F291=0,0,(COUNTIF('SERVIÇOS EXECUTADOS'!$I291:$DH291,EK$10)/'SERVIÇOS EXECUTADOS'!$F291*100))</f>
        <v>0</v>
      </c>
      <c r="EL291" s="62">
        <f>IF('SERVIÇOS EXECUTADOS'!$F291=0,0,(COUNTIF('SERVIÇOS EXECUTADOS'!$I291:$DH291,EL$10)/'SERVIÇOS EXECUTADOS'!$F291*100))</f>
        <v>0</v>
      </c>
      <c r="EM291" s="62">
        <f>IF('SERVIÇOS EXECUTADOS'!$F291=0,0,(COUNTIF('SERVIÇOS EXECUTADOS'!$I291:$DH291,EM$10)/'SERVIÇOS EXECUTADOS'!$F291*100))</f>
        <v>0</v>
      </c>
      <c r="EN291" s="62">
        <f>IF('SERVIÇOS EXECUTADOS'!$F291=0,0,(COUNTIF('SERVIÇOS EXECUTADOS'!$I291:$DH291,EN$10)/'SERVIÇOS EXECUTADOS'!$F291*100))</f>
        <v>0</v>
      </c>
      <c r="EO291" s="62">
        <f>IF('SERVIÇOS EXECUTADOS'!$F291=0,0,(COUNTIF('SERVIÇOS EXECUTADOS'!$I291:$DH291,EO$10)/'SERVIÇOS EXECUTADOS'!$F291*100))</f>
        <v>0</v>
      </c>
      <c r="EP291" s="62">
        <f>IF('SERVIÇOS EXECUTADOS'!$F291=0,0,(COUNTIF('SERVIÇOS EXECUTADOS'!$I291:$DH291,EP$10)/'SERVIÇOS EXECUTADOS'!$F291*100))</f>
        <v>0</v>
      </c>
      <c r="EQ291" s="62">
        <f>IF('SERVIÇOS EXECUTADOS'!$F291=0,0,(COUNTIF('SERVIÇOS EXECUTADOS'!$I291:$DH291,EQ$10)/'SERVIÇOS EXECUTADOS'!$F291*100))</f>
        <v>0</v>
      </c>
      <c r="ER291" s="62">
        <f>IF('SERVIÇOS EXECUTADOS'!$F291=0,0,(COUNTIF('SERVIÇOS EXECUTADOS'!$I291:$DH291,ER$10)/'SERVIÇOS EXECUTADOS'!$F291*100))</f>
        <v>0</v>
      </c>
      <c r="ES291" s="62">
        <f>IF('SERVIÇOS EXECUTADOS'!$F291=0,0,(COUNTIF('SERVIÇOS EXECUTADOS'!$I291:$DH291,ES$10)/'SERVIÇOS EXECUTADOS'!$F291*100))</f>
        <v>0</v>
      </c>
      <c r="ET291" s="62">
        <f>IF('SERVIÇOS EXECUTADOS'!$F291=0,0,(COUNTIF('SERVIÇOS EXECUTADOS'!$I291:$DH291,ET$10)/'SERVIÇOS EXECUTADOS'!$F291*100))</f>
        <v>0</v>
      </c>
      <c r="EU291" s="62">
        <f>IF('SERVIÇOS EXECUTADOS'!$F291=0,0,(COUNTIF('SERVIÇOS EXECUTADOS'!$I291:$DH291,EU$10)/'SERVIÇOS EXECUTADOS'!$F291*100))</f>
        <v>0</v>
      </c>
      <c r="EV291" s="62">
        <f>IF('SERVIÇOS EXECUTADOS'!$F291=0,0,(COUNTIF('SERVIÇOS EXECUTADOS'!$I291:$DH291,EV$10)/'SERVIÇOS EXECUTADOS'!$F291*100))</f>
        <v>0</v>
      </c>
      <c r="EW291" s="62">
        <f>IF('SERVIÇOS EXECUTADOS'!$F291=0,0,(COUNTIF('SERVIÇOS EXECUTADOS'!$I291:$DH291,EW$10)/'SERVIÇOS EXECUTADOS'!$F291*100))</f>
        <v>0</v>
      </c>
    </row>
    <row r="292" spans="1:153" s="23" customFormat="1" ht="12" customHeight="1" outlineLevel="2">
      <c r="A292" s="22"/>
      <c r="B292" s="197" t="s">
        <v>472</v>
      </c>
      <c r="C292" s="198"/>
      <c r="D292" s="486"/>
      <c r="E292" s="192">
        <f t="shared" si="98"/>
        <v>0</v>
      </c>
      <c r="F292" s="489"/>
      <c r="G292" s="271" t="s">
        <v>147</v>
      </c>
      <c r="H292" s="132">
        <f t="shared" si="106"/>
        <v>0</v>
      </c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  <c r="AQ292" s="59"/>
      <c r="AR292" s="59"/>
      <c r="AS292" s="59"/>
      <c r="AT292" s="59"/>
      <c r="AU292" s="59"/>
      <c r="AV292" s="59"/>
      <c r="AW292" s="59"/>
      <c r="AX292" s="59"/>
      <c r="AY292" s="59"/>
      <c r="AZ292" s="59"/>
      <c r="BA292" s="59"/>
      <c r="BB292" s="59"/>
      <c r="BC292" s="59"/>
      <c r="BD292" s="59"/>
      <c r="BE292" s="59"/>
      <c r="BF292" s="59"/>
      <c r="BG292" s="59"/>
      <c r="BH292" s="59"/>
      <c r="BI292" s="59"/>
      <c r="BJ292" s="59"/>
      <c r="BK292" s="59"/>
      <c r="BL292" s="59"/>
      <c r="BM292" s="59"/>
      <c r="BN292" s="59"/>
      <c r="BO292" s="59"/>
      <c r="BP292" s="59"/>
      <c r="BQ292" s="59"/>
      <c r="BR292" s="59"/>
      <c r="BS292" s="59"/>
      <c r="BT292" s="59"/>
      <c r="BU292" s="59"/>
      <c r="BV292" s="59"/>
      <c r="BW292" s="59"/>
      <c r="BX292" s="59"/>
      <c r="BY292" s="59"/>
      <c r="BZ292" s="59"/>
      <c r="CA292" s="59"/>
      <c r="CB292" s="59"/>
      <c r="CC292" s="59"/>
      <c r="CD292" s="59"/>
      <c r="CE292" s="59"/>
      <c r="CF292" s="59"/>
      <c r="CG292" s="59"/>
      <c r="CH292" s="59"/>
      <c r="CI292" s="59"/>
      <c r="CJ292" s="59"/>
      <c r="CK292" s="59"/>
      <c r="CL292" s="59"/>
      <c r="CM292" s="59"/>
      <c r="CN292" s="59"/>
      <c r="CO292" s="59"/>
      <c r="CP292" s="59"/>
      <c r="CQ292" s="59"/>
      <c r="CR292" s="59"/>
      <c r="CS292" s="59"/>
      <c r="CT292" s="59"/>
      <c r="CU292" s="59"/>
      <c r="CV292" s="59"/>
      <c r="CW292" s="59"/>
      <c r="CX292" s="59"/>
      <c r="CY292" s="59"/>
      <c r="CZ292" s="59"/>
      <c r="DA292" s="59"/>
      <c r="DB292" s="59"/>
      <c r="DC292" s="59"/>
      <c r="DD292" s="59"/>
      <c r="DE292" s="59"/>
      <c r="DF292" s="59"/>
      <c r="DG292" s="59"/>
      <c r="DH292" s="59"/>
      <c r="DI292" s="60">
        <f>COUNTIF(I292:DH292,"&lt;"&amp;$G$2)</f>
        <v>0</v>
      </c>
      <c r="DJ292" s="61">
        <f>COUNTIF(I292:DH292,$G$2)</f>
        <v>0</v>
      </c>
      <c r="DK292" s="61">
        <f>+DJ292+DI292</f>
        <v>0</v>
      </c>
      <c r="DL292" s="62">
        <f>IF(F292=0,0,(DJ292/F292)*100)</f>
        <v>0</v>
      </c>
      <c r="DM292" s="62">
        <f t="shared" si="105"/>
        <v>0</v>
      </c>
      <c r="DN292" s="64" t="str">
        <f>IFERROR(DK292/F292*E292,"")</f>
        <v/>
      </c>
      <c r="DO292" s="252" t="b">
        <f t="shared" si="104"/>
        <v>0</v>
      </c>
      <c r="DP292" s="188"/>
      <c r="DS292" s="62">
        <f>IF('SERVIÇOS EXECUTADOS'!$F292=0,0,(COUNTIF('SERVIÇOS EXECUTADOS'!$I292:$DH292,DS$10)/'SERVIÇOS EXECUTADOS'!$F292*100))</f>
        <v>0</v>
      </c>
      <c r="DT292" s="62">
        <f>IF('SERVIÇOS EXECUTADOS'!$F292=0,0,(COUNTIF('SERVIÇOS EXECUTADOS'!$I292:$DH292,DT$10)/'SERVIÇOS EXECUTADOS'!$F292*100))</f>
        <v>0</v>
      </c>
      <c r="DU292" s="62">
        <f>IF('SERVIÇOS EXECUTADOS'!$F292=0,0,(COUNTIF('SERVIÇOS EXECUTADOS'!$I292:$DH292,DU$10)/'SERVIÇOS EXECUTADOS'!$F292*100))</f>
        <v>0</v>
      </c>
      <c r="DV292" s="62">
        <f>IF('SERVIÇOS EXECUTADOS'!$F292=0,0,(COUNTIF('SERVIÇOS EXECUTADOS'!$I292:$DH292,DV$10)/'SERVIÇOS EXECUTADOS'!$F292*100))</f>
        <v>0</v>
      </c>
      <c r="DW292" s="62">
        <f>IF('SERVIÇOS EXECUTADOS'!$F292=0,0,(COUNTIF('SERVIÇOS EXECUTADOS'!$I292:$DH292,DW$10)/'SERVIÇOS EXECUTADOS'!$F292*100))</f>
        <v>0</v>
      </c>
      <c r="DX292" s="62">
        <f>IF('SERVIÇOS EXECUTADOS'!$F292=0,0,(COUNTIF('SERVIÇOS EXECUTADOS'!$I292:$DH292,DX$10)/'SERVIÇOS EXECUTADOS'!$F292*100))</f>
        <v>0</v>
      </c>
      <c r="DY292" s="62">
        <f>IF('SERVIÇOS EXECUTADOS'!$F292=0,0,(COUNTIF('SERVIÇOS EXECUTADOS'!$I292:$DH292,DY$10)/'SERVIÇOS EXECUTADOS'!$F292*100))</f>
        <v>0</v>
      </c>
      <c r="DZ292" s="62">
        <f>IF('SERVIÇOS EXECUTADOS'!$F292=0,0,(COUNTIF('SERVIÇOS EXECUTADOS'!$I292:$DH292,DZ$10)/'SERVIÇOS EXECUTADOS'!$F292*100))</f>
        <v>0</v>
      </c>
      <c r="EA292" s="62">
        <f>IF('SERVIÇOS EXECUTADOS'!$F292=0,0,(COUNTIF('SERVIÇOS EXECUTADOS'!$I292:$DH292,EA$10)/'SERVIÇOS EXECUTADOS'!$F292*100))</f>
        <v>0</v>
      </c>
      <c r="EB292" s="62">
        <f>IF('SERVIÇOS EXECUTADOS'!$F292=0,0,(COUNTIF('SERVIÇOS EXECUTADOS'!$I292:$DH292,EB$10)/'SERVIÇOS EXECUTADOS'!$F292*100))</f>
        <v>0</v>
      </c>
      <c r="EC292" s="62">
        <f>IF('SERVIÇOS EXECUTADOS'!$F292=0,0,(COUNTIF('SERVIÇOS EXECUTADOS'!$I292:$DH292,EC$10)/'SERVIÇOS EXECUTADOS'!$F292*100))</f>
        <v>0</v>
      </c>
      <c r="ED292" s="62">
        <f>IF('SERVIÇOS EXECUTADOS'!$F292=0,0,(COUNTIF('SERVIÇOS EXECUTADOS'!$I292:$DH292,ED$10)/'SERVIÇOS EXECUTADOS'!$F292*100))</f>
        <v>0</v>
      </c>
      <c r="EE292" s="62">
        <f>IF('SERVIÇOS EXECUTADOS'!$F292=0,0,(COUNTIF('SERVIÇOS EXECUTADOS'!$I292:$DH292,EE$10)/'SERVIÇOS EXECUTADOS'!$F292*100))</f>
        <v>0</v>
      </c>
      <c r="EF292" s="62">
        <f>IF('SERVIÇOS EXECUTADOS'!$F292=0,0,(COUNTIF('SERVIÇOS EXECUTADOS'!$I292:$DH292,EF$10)/'SERVIÇOS EXECUTADOS'!$F292*100))</f>
        <v>0</v>
      </c>
      <c r="EG292" s="62">
        <f>IF('SERVIÇOS EXECUTADOS'!$F292=0,0,(COUNTIF('SERVIÇOS EXECUTADOS'!$I292:$DH292,EG$10)/'SERVIÇOS EXECUTADOS'!$F292*100))</f>
        <v>0</v>
      </c>
      <c r="EH292" s="62">
        <f>IF('SERVIÇOS EXECUTADOS'!$F292=0,0,(COUNTIF('SERVIÇOS EXECUTADOS'!$I292:$DH292,EH$10)/'SERVIÇOS EXECUTADOS'!$F292*100))</f>
        <v>0</v>
      </c>
      <c r="EI292" s="62">
        <f>IF('SERVIÇOS EXECUTADOS'!$F292=0,0,(COUNTIF('SERVIÇOS EXECUTADOS'!$I292:$DH292,EI$10)/'SERVIÇOS EXECUTADOS'!$F292*100))</f>
        <v>0</v>
      </c>
      <c r="EJ292" s="62">
        <f>IF('SERVIÇOS EXECUTADOS'!$F292=0,0,(COUNTIF('SERVIÇOS EXECUTADOS'!$I292:$DH292,EJ$10)/'SERVIÇOS EXECUTADOS'!$F292*100))</f>
        <v>0</v>
      </c>
      <c r="EK292" s="62">
        <f>IF('SERVIÇOS EXECUTADOS'!$F292=0,0,(COUNTIF('SERVIÇOS EXECUTADOS'!$I292:$DH292,EK$10)/'SERVIÇOS EXECUTADOS'!$F292*100))</f>
        <v>0</v>
      </c>
      <c r="EL292" s="62">
        <f>IF('SERVIÇOS EXECUTADOS'!$F292=0,0,(COUNTIF('SERVIÇOS EXECUTADOS'!$I292:$DH292,EL$10)/'SERVIÇOS EXECUTADOS'!$F292*100))</f>
        <v>0</v>
      </c>
      <c r="EM292" s="62">
        <f>IF('SERVIÇOS EXECUTADOS'!$F292=0,0,(COUNTIF('SERVIÇOS EXECUTADOS'!$I292:$DH292,EM$10)/'SERVIÇOS EXECUTADOS'!$F292*100))</f>
        <v>0</v>
      </c>
      <c r="EN292" s="62">
        <f>IF('SERVIÇOS EXECUTADOS'!$F292=0,0,(COUNTIF('SERVIÇOS EXECUTADOS'!$I292:$DH292,EN$10)/'SERVIÇOS EXECUTADOS'!$F292*100))</f>
        <v>0</v>
      </c>
      <c r="EO292" s="62">
        <f>IF('SERVIÇOS EXECUTADOS'!$F292=0,0,(COUNTIF('SERVIÇOS EXECUTADOS'!$I292:$DH292,EO$10)/'SERVIÇOS EXECUTADOS'!$F292*100))</f>
        <v>0</v>
      </c>
      <c r="EP292" s="62">
        <f>IF('SERVIÇOS EXECUTADOS'!$F292=0,0,(COUNTIF('SERVIÇOS EXECUTADOS'!$I292:$DH292,EP$10)/'SERVIÇOS EXECUTADOS'!$F292*100))</f>
        <v>0</v>
      </c>
      <c r="EQ292" s="62">
        <f>IF('SERVIÇOS EXECUTADOS'!$F292=0,0,(COUNTIF('SERVIÇOS EXECUTADOS'!$I292:$DH292,EQ$10)/'SERVIÇOS EXECUTADOS'!$F292*100))</f>
        <v>0</v>
      </c>
      <c r="ER292" s="62">
        <f>IF('SERVIÇOS EXECUTADOS'!$F292=0,0,(COUNTIF('SERVIÇOS EXECUTADOS'!$I292:$DH292,ER$10)/'SERVIÇOS EXECUTADOS'!$F292*100))</f>
        <v>0</v>
      </c>
      <c r="ES292" s="62">
        <f>IF('SERVIÇOS EXECUTADOS'!$F292=0,0,(COUNTIF('SERVIÇOS EXECUTADOS'!$I292:$DH292,ES$10)/'SERVIÇOS EXECUTADOS'!$F292*100))</f>
        <v>0</v>
      </c>
      <c r="ET292" s="62">
        <f>IF('SERVIÇOS EXECUTADOS'!$F292=0,0,(COUNTIF('SERVIÇOS EXECUTADOS'!$I292:$DH292,ET$10)/'SERVIÇOS EXECUTADOS'!$F292*100))</f>
        <v>0</v>
      </c>
      <c r="EU292" s="62">
        <f>IF('SERVIÇOS EXECUTADOS'!$F292=0,0,(COUNTIF('SERVIÇOS EXECUTADOS'!$I292:$DH292,EU$10)/'SERVIÇOS EXECUTADOS'!$F292*100))</f>
        <v>0</v>
      </c>
      <c r="EV292" s="62">
        <f>IF('SERVIÇOS EXECUTADOS'!$F292=0,0,(COUNTIF('SERVIÇOS EXECUTADOS'!$I292:$DH292,EV$10)/'SERVIÇOS EXECUTADOS'!$F292*100))</f>
        <v>0</v>
      </c>
      <c r="EW292" s="62">
        <f>IF('SERVIÇOS EXECUTADOS'!$F292=0,0,(COUNTIF('SERVIÇOS EXECUTADOS'!$I292:$DH292,EW$10)/'SERVIÇOS EXECUTADOS'!$F292*100))</f>
        <v>0</v>
      </c>
    </row>
    <row r="293" spans="1:153" s="23" customFormat="1" ht="12" customHeight="1" outlineLevel="2">
      <c r="A293" s="22"/>
      <c r="B293" s="197" t="s">
        <v>473</v>
      </c>
      <c r="C293" s="198"/>
      <c r="D293" s="486"/>
      <c r="E293" s="192">
        <f t="shared" si="98"/>
        <v>0</v>
      </c>
      <c r="F293" s="489"/>
      <c r="G293" s="271" t="s">
        <v>147</v>
      </c>
      <c r="H293" s="132">
        <f t="shared" si="106"/>
        <v>0</v>
      </c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  <c r="AQ293" s="59"/>
      <c r="AR293" s="59"/>
      <c r="AS293" s="59"/>
      <c r="AT293" s="59"/>
      <c r="AU293" s="59"/>
      <c r="AV293" s="59"/>
      <c r="AW293" s="59"/>
      <c r="AX293" s="59"/>
      <c r="AY293" s="59"/>
      <c r="AZ293" s="59"/>
      <c r="BA293" s="59"/>
      <c r="BB293" s="59"/>
      <c r="BC293" s="59"/>
      <c r="BD293" s="59"/>
      <c r="BE293" s="59"/>
      <c r="BF293" s="59"/>
      <c r="BG293" s="59"/>
      <c r="BH293" s="59"/>
      <c r="BI293" s="59"/>
      <c r="BJ293" s="59"/>
      <c r="BK293" s="59"/>
      <c r="BL293" s="59"/>
      <c r="BM293" s="59"/>
      <c r="BN293" s="59"/>
      <c r="BO293" s="59"/>
      <c r="BP293" s="59"/>
      <c r="BQ293" s="59"/>
      <c r="BR293" s="59"/>
      <c r="BS293" s="59"/>
      <c r="BT293" s="59"/>
      <c r="BU293" s="59"/>
      <c r="BV293" s="59"/>
      <c r="BW293" s="59"/>
      <c r="BX293" s="59"/>
      <c r="BY293" s="59"/>
      <c r="BZ293" s="59"/>
      <c r="CA293" s="59"/>
      <c r="CB293" s="59"/>
      <c r="CC293" s="59"/>
      <c r="CD293" s="59"/>
      <c r="CE293" s="59"/>
      <c r="CF293" s="59"/>
      <c r="CG293" s="59"/>
      <c r="CH293" s="59"/>
      <c r="CI293" s="59"/>
      <c r="CJ293" s="59"/>
      <c r="CK293" s="59"/>
      <c r="CL293" s="59"/>
      <c r="CM293" s="59"/>
      <c r="CN293" s="59"/>
      <c r="CO293" s="59"/>
      <c r="CP293" s="59"/>
      <c r="CQ293" s="59"/>
      <c r="CR293" s="59"/>
      <c r="CS293" s="59"/>
      <c r="CT293" s="59"/>
      <c r="CU293" s="59"/>
      <c r="CV293" s="59"/>
      <c r="CW293" s="59"/>
      <c r="CX293" s="59"/>
      <c r="CY293" s="59"/>
      <c r="CZ293" s="59"/>
      <c r="DA293" s="59"/>
      <c r="DB293" s="59"/>
      <c r="DC293" s="59"/>
      <c r="DD293" s="59"/>
      <c r="DE293" s="59"/>
      <c r="DF293" s="59"/>
      <c r="DG293" s="59"/>
      <c r="DH293" s="59"/>
      <c r="DI293" s="60">
        <f>COUNTIF(I293:DH293,"&lt;"&amp;$G$2)</f>
        <v>0</v>
      </c>
      <c r="DJ293" s="61">
        <f>COUNTIF(I293:DH293,$G$2)</f>
        <v>0</v>
      </c>
      <c r="DK293" s="61">
        <f>+DJ293+DI293</f>
        <v>0</v>
      </c>
      <c r="DL293" s="62">
        <f>IF(F293=0,0,(DJ293/F293)*100)</f>
        <v>0</v>
      </c>
      <c r="DM293" s="62">
        <f t="shared" si="105"/>
        <v>0</v>
      </c>
      <c r="DN293" s="64" t="str">
        <f>IFERROR(DK293/F293*E293,"")</f>
        <v/>
      </c>
      <c r="DO293" s="252" t="b">
        <f t="shared" si="104"/>
        <v>0</v>
      </c>
      <c r="DP293" s="188"/>
      <c r="DS293" s="62">
        <f>IF('SERVIÇOS EXECUTADOS'!$F293=0,0,(COUNTIF('SERVIÇOS EXECUTADOS'!$I293:$DH293,DS$10)/'SERVIÇOS EXECUTADOS'!$F293*100))</f>
        <v>0</v>
      </c>
      <c r="DT293" s="62">
        <f>IF('SERVIÇOS EXECUTADOS'!$F293=0,0,(COUNTIF('SERVIÇOS EXECUTADOS'!$I293:$DH293,DT$10)/'SERVIÇOS EXECUTADOS'!$F293*100))</f>
        <v>0</v>
      </c>
      <c r="DU293" s="62">
        <f>IF('SERVIÇOS EXECUTADOS'!$F293=0,0,(COUNTIF('SERVIÇOS EXECUTADOS'!$I293:$DH293,DU$10)/'SERVIÇOS EXECUTADOS'!$F293*100))</f>
        <v>0</v>
      </c>
      <c r="DV293" s="62">
        <f>IF('SERVIÇOS EXECUTADOS'!$F293=0,0,(COUNTIF('SERVIÇOS EXECUTADOS'!$I293:$DH293,DV$10)/'SERVIÇOS EXECUTADOS'!$F293*100))</f>
        <v>0</v>
      </c>
      <c r="DW293" s="62">
        <f>IF('SERVIÇOS EXECUTADOS'!$F293=0,0,(COUNTIF('SERVIÇOS EXECUTADOS'!$I293:$DH293,DW$10)/'SERVIÇOS EXECUTADOS'!$F293*100))</f>
        <v>0</v>
      </c>
      <c r="DX293" s="62">
        <f>IF('SERVIÇOS EXECUTADOS'!$F293=0,0,(COUNTIF('SERVIÇOS EXECUTADOS'!$I293:$DH293,DX$10)/'SERVIÇOS EXECUTADOS'!$F293*100))</f>
        <v>0</v>
      </c>
      <c r="DY293" s="62">
        <f>IF('SERVIÇOS EXECUTADOS'!$F293=0,0,(COUNTIF('SERVIÇOS EXECUTADOS'!$I293:$DH293,DY$10)/'SERVIÇOS EXECUTADOS'!$F293*100))</f>
        <v>0</v>
      </c>
      <c r="DZ293" s="62">
        <f>IF('SERVIÇOS EXECUTADOS'!$F293=0,0,(COUNTIF('SERVIÇOS EXECUTADOS'!$I293:$DH293,DZ$10)/'SERVIÇOS EXECUTADOS'!$F293*100))</f>
        <v>0</v>
      </c>
      <c r="EA293" s="62">
        <f>IF('SERVIÇOS EXECUTADOS'!$F293=0,0,(COUNTIF('SERVIÇOS EXECUTADOS'!$I293:$DH293,EA$10)/'SERVIÇOS EXECUTADOS'!$F293*100))</f>
        <v>0</v>
      </c>
      <c r="EB293" s="62">
        <f>IF('SERVIÇOS EXECUTADOS'!$F293=0,0,(COUNTIF('SERVIÇOS EXECUTADOS'!$I293:$DH293,EB$10)/'SERVIÇOS EXECUTADOS'!$F293*100))</f>
        <v>0</v>
      </c>
      <c r="EC293" s="62">
        <f>IF('SERVIÇOS EXECUTADOS'!$F293=0,0,(COUNTIF('SERVIÇOS EXECUTADOS'!$I293:$DH293,EC$10)/'SERVIÇOS EXECUTADOS'!$F293*100))</f>
        <v>0</v>
      </c>
      <c r="ED293" s="62">
        <f>IF('SERVIÇOS EXECUTADOS'!$F293=0,0,(COUNTIF('SERVIÇOS EXECUTADOS'!$I293:$DH293,ED$10)/'SERVIÇOS EXECUTADOS'!$F293*100))</f>
        <v>0</v>
      </c>
      <c r="EE293" s="62">
        <f>IF('SERVIÇOS EXECUTADOS'!$F293=0,0,(COUNTIF('SERVIÇOS EXECUTADOS'!$I293:$DH293,EE$10)/'SERVIÇOS EXECUTADOS'!$F293*100))</f>
        <v>0</v>
      </c>
      <c r="EF293" s="62">
        <f>IF('SERVIÇOS EXECUTADOS'!$F293=0,0,(COUNTIF('SERVIÇOS EXECUTADOS'!$I293:$DH293,EF$10)/'SERVIÇOS EXECUTADOS'!$F293*100))</f>
        <v>0</v>
      </c>
      <c r="EG293" s="62">
        <f>IF('SERVIÇOS EXECUTADOS'!$F293=0,0,(COUNTIF('SERVIÇOS EXECUTADOS'!$I293:$DH293,EG$10)/'SERVIÇOS EXECUTADOS'!$F293*100))</f>
        <v>0</v>
      </c>
      <c r="EH293" s="62">
        <f>IF('SERVIÇOS EXECUTADOS'!$F293=0,0,(COUNTIF('SERVIÇOS EXECUTADOS'!$I293:$DH293,EH$10)/'SERVIÇOS EXECUTADOS'!$F293*100))</f>
        <v>0</v>
      </c>
      <c r="EI293" s="62">
        <f>IF('SERVIÇOS EXECUTADOS'!$F293=0,0,(COUNTIF('SERVIÇOS EXECUTADOS'!$I293:$DH293,EI$10)/'SERVIÇOS EXECUTADOS'!$F293*100))</f>
        <v>0</v>
      </c>
      <c r="EJ293" s="62">
        <f>IF('SERVIÇOS EXECUTADOS'!$F293=0,0,(COUNTIF('SERVIÇOS EXECUTADOS'!$I293:$DH293,EJ$10)/'SERVIÇOS EXECUTADOS'!$F293*100))</f>
        <v>0</v>
      </c>
      <c r="EK293" s="62">
        <f>IF('SERVIÇOS EXECUTADOS'!$F293=0,0,(COUNTIF('SERVIÇOS EXECUTADOS'!$I293:$DH293,EK$10)/'SERVIÇOS EXECUTADOS'!$F293*100))</f>
        <v>0</v>
      </c>
      <c r="EL293" s="62">
        <f>IF('SERVIÇOS EXECUTADOS'!$F293=0,0,(COUNTIF('SERVIÇOS EXECUTADOS'!$I293:$DH293,EL$10)/'SERVIÇOS EXECUTADOS'!$F293*100))</f>
        <v>0</v>
      </c>
      <c r="EM293" s="62">
        <f>IF('SERVIÇOS EXECUTADOS'!$F293=0,0,(COUNTIF('SERVIÇOS EXECUTADOS'!$I293:$DH293,EM$10)/'SERVIÇOS EXECUTADOS'!$F293*100))</f>
        <v>0</v>
      </c>
      <c r="EN293" s="62">
        <f>IF('SERVIÇOS EXECUTADOS'!$F293=0,0,(COUNTIF('SERVIÇOS EXECUTADOS'!$I293:$DH293,EN$10)/'SERVIÇOS EXECUTADOS'!$F293*100))</f>
        <v>0</v>
      </c>
      <c r="EO293" s="62">
        <f>IF('SERVIÇOS EXECUTADOS'!$F293=0,0,(COUNTIF('SERVIÇOS EXECUTADOS'!$I293:$DH293,EO$10)/'SERVIÇOS EXECUTADOS'!$F293*100))</f>
        <v>0</v>
      </c>
      <c r="EP293" s="62">
        <f>IF('SERVIÇOS EXECUTADOS'!$F293=0,0,(COUNTIF('SERVIÇOS EXECUTADOS'!$I293:$DH293,EP$10)/'SERVIÇOS EXECUTADOS'!$F293*100))</f>
        <v>0</v>
      </c>
      <c r="EQ293" s="62">
        <f>IF('SERVIÇOS EXECUTADOS'!$F293=0,0,(COUNTIF('SERVIÇOS EXECUTADOS'!$I293:$DH293,EQ$10)/'SERVIÇOS EXECUTADOS'!$F293*100))</f>
        <v>0</v>
      </c>
      <c r="ER293" s="62">
        <f>IF('SERVIÇOS EXECUTADOS'!$F293=0,0,(COUNTIF('SERVIÇOS EXECUTADOS'!$I293:$DH293,ER$10)/'SERVIÇOS EXECUTADOS'!$F293*100))</f>
        <v>0</v>
      </c>
      <c r="ES293" s="62">
        <f>IF('SERVIÇOS EXECUTADOS'!$F293=0,0,(COUNTIF('SERVIÇOS EXECUTADOS'!$I293:$DH293,ES$10)/'SERVIÇOS EXECUTADOS'!$F293*100))</f>
        <v>0</v>
      </c>
      <c r="ET293" s="62">
        <f>IF('SERVIÇOS EXECUTADOS'!$F293=0,0,(COUNTIF('SERVIÇOS EXECUTADOS'!$I293:$DH293,ET$10)/'SERVIÇOS EXECUTADOS'!$F293*100))</f>
        <v>0</v>
      </c>
      <c r="EU293" s="62">
        <f>IF('SERVIÇOS EXECUTADOS'!$F293=0,0,(COUNTIF('SERVIÇOS EXECUTADOS'!$I293:$DH293,EU$10)/'SERVIÇOS EXECUTADOS'!$F293*100))</f>
        <v>0</v>
      </c>
      <c r="EV293" s="62">
        <f>IF('SERVIÇOS EXECUTADOS'!$F293=0,0,(COUNTIF('SERVIÇOS EXECUTADOS'!$I293:$DH293,EV$10)/'SERVIÇOS EXECUTADOS'!$F293*100))</f>
        <v>0</v>
      </c>
      <c r="EW293" s="62">
        <f>IF('SERVIÇOS EXECUTADOS'!$F293=0,0,(COUNTIF('SERVIÇOS EXECUTADOS'!$I293:$DH293,EW$10)/'SERVIÇOS EXECUTADOS'!$F293*100))</f>
        <v>0</v>
      </c>
    </row>
    <row r="294" spans="1:153" s="23" customFormat="1" ht="12" customHeight="1" outlineLevel="2">
      <c r="A294" s="22"/>
      <c r="B294" s="197" t="s">
        <v>474</v>
      </c>
      <c r="C294" s="198"/>
      <c r="D294" s="486"/>
      <c r="E294" s="192">
        <f t="shared" si="98"/>
        <v>0</v>
      </c>
      <c r="F294" s="489"/>
      <c r="G294" s="271" t="s">
        <v>147</v>
      </c>
      <c r="H294" s="132">
        <f t="shared" si="106"/>
        <v>0</v>
      </c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  <c r="AQ294" s="59"/>
      <c r="AR294" s="59"/>
      <c r="AS294" s="59"/>
      <c r="AT294" s="59"/>
      <c r="AU294" s="59"/>
      <c r="AV294" s="59"/>
      <c r="AW294" s="59"/>
      <c r="AX294" s="59"/>
      <c r="AY294" s="59"/>
      <c r="AZ294" s="59"/>
      <c r="BA294" s="59"/>
      <c r="BB294" s="59"/>
      <c r="BC294" s="59"/>
      <c r="BD294" s="59"/>
      <c r="BE294" s="59"/>
      <c r="BF294" s="59"/>
      <c r="BG294" s="59"/>
      <c r="BH294" s="59"/>
      <c r="BI294" s="59"/>
      <c r="BJ294" s="59"/>
      <c r="BK294" s="59"/>
      <c r="BL294" s="59"/>
      <c r="BM294" s="59"/>
      <c r="BN294" s="59"/>
      <c r="BO294" s="59"/>
      <c r="BP294" s="59"/>
      <c r="BQ294" s="59"/>
      <c r="BR294" s="59"/>
      <c r="BS294" s="59"/>
      <c r="BT294" s="59"/>
      <c r="BU294" s="59"/>
      <c r="BV294" s="59"/>
      <c r="BW294" s="59"/>
      <c r="BX294" s="59"/>
      <c r="BY294" s="59"/>
      <c r="BZ294" s="59"/>
      <c r="CA294" s="59"/>
      <c r="CB294" s="59"/>
      <c r="CC294" s="59"/>
      <c r="CD294" s="59"/>
      <c r="CE294" s="59"/>
      <c r="CF294" s="59"/>
      <c r="CG294" s="59"/>
      <c r="CH294" s="59"/>
      <c r="CI294" s="59"/>
      <c r="CJ294" s="59"/>
      <c r="CK294" s="59"/>
      <c r="CL294" s="59"/>
      <c r="CM294" s="59"/>
      <c r="CN294" s="59"/>
      <c r="CO294" s="59"/>
      <c r="CP294" s="59"/>
      <c r="CQ294" s="59"/>
      <c r="CR294" s="59"/>
      <c r="CS294" s="59"/>
      <c r="CT294" s="59"/>
      <c r="CU294" s="59"/>
      <c r="CV294" s="59"/>
      <c r="CW294" s="59"/>
      <c r="CX294" s="59"/>
      <c r="CY294" s="59"/>
      <c r="CZ294" s="59"/>
      <c r="DA294" s="59"/>
      <c r="DB294" s="59"/>
      <c r="DC294" s="59"/>
      <c r="DD294" s="59"/>
      <c r="DE294" s="59"/>
      <c r="DF294" s="59"/>
      <c r="DG294" s="59"/>
      <c r="DH294" s="59"/>
      <c r="DI294" s="60">
        <f>COUNTIF(I294:DH294,"&lt;"&amp;$G$2)</f>
        <v>0</v>
      </c>
      <c r="DJ294" s="61">
        <f>COUNTIF(I294:DH294,$G$2)</f>
        <v>0</v>
      </c>
      <c r="DK294" s="61">
        <f>+DJ294+DI294</f>
        <v>0</v>
      </c>
      <c r="DL294" s="62">
        <f>IF(F294=0,0,(DJ294/F294)*100)</f>
        <v>0</v>
      </c>
      <c r="DM294" s="62">
        <f t="shared" si="105"/>
        <v>0</v>
      </c>
      <c r="DN294" s="64" t="str">
        <f>IFERROR(DK294/F294*E294,"")</f>
        <v/>
      </c>
      <c r="DO294" s="252" t="b">
        <f t="shared" si="104"/>
        <v>0</v>
      </c>
      <c r="DP294" s="188"/>
      <c r="DS294" s="62">
        <f>IF('SERVIÇOS EXECUTADOS'!$F294=0,0,(COUNTIF('SERVIÇOS EXECUTADOS'!$I294:$DH294,DS$10)/'SERVIÇOS EXECUTADOS'!$F294*100))</f>
        <v>0</v>
      </c>
      <c r="DT294" s="62">
        <f>IF('SERVIÇOS EXECUTADOS'!$F294=0,0,(COUNTIF('SERVIÇOS EXECUTADOS'!$I294:$DH294,DT$10)/'SERVIÇOS EXECUTADOS'!$F294*100))</f>
        <v>0</v>
      </c>
      <c r="DU294" s="62">
        <f>IF('SERVIÇOS EXECUTADOS'!$F294=0,0,(COUNTIF('SERVIÇOS EXECUTADOS'!$I294:$DH294,DU$10)/'SERVIÇOS EXECUTADOS'!$F294*100))</f>
        <v>0</v>
      </c>
      <c r="DV294" s="62">
        <f>IF('SERVIÇOS EXECUTADOS'!$F294=0,0,(COUNTIF('SERVIÇOS EXECUTADOS'!$I294:$DH294,DV$10)/'SERVIÇOS EXECUTADOS'!$F294*100))</f>
        <v>0</v>
      </c>
      <c r="DW294" s="62">
        <f>IF('SERVIÇOS EXECUTADOS'!$F294=0,0,(COUNTIF('SERVIÇOS EXECUTADOS'!$I294:$DH294,DW$10)/'SERVIÇOS EXECUTADOS'!$F294*100))</f>
        <v>0</v>
      </c>
      <c r="DX294" s="62">
        <f>IF('SERVIÇOS EXECUTADOS'!$F294=0,0,(COUNTIF('SERVIÇOS EXECUTADOS'!$I294:$DH294,DX$10)/'SERVIÇOS EXECUTADOS'!$F294*100))</f>
        <v>0</v>
      </c>
      <c r="DY294" s="62">
        <f>IF('SERVIÇOS EXECUTADOS'!$F294=0,0,(COUNTIF('SERVIÇOS EXECUTADOS'!$I294:$DH294,DY$10)/'SERVIÇOS EXECUTADOS'!$F294*100))</f>
        <v>0</v>
      </c>
      <c r="DZ294" s="62">
        <f>IF('SERVIÇOS EXECUTADOS'!$F294=0,0,(COUNTIF('SERVIÇOS EXECUTADOS'!$I294:$DH294,DZ$10)/'SERVIÇOS EXECUTADOS'!$F294*100))</f>
        <v>0</v>
      </c>
      <c r="EA294" s="62">
        <f>IF('SERVIÇOS EXECUTADOS'!$F294=0,0,(COUNTIF('SERVIÇOS EXECUTADOS'!$I294:$DH294,EA$10)/'SERVIÇOS EXECUTADOS'!$F294*100))</f>
        <v>0</v>
      </c>
      <c r="EB294" s="62">
        <f>IF('SERVIÇOS EXECUTADOS'!$F294=0,0,(COUNTIF('SERVIÇOS EXECUTADOS'!$I294:$DH294,EB$10)/'SERVIÇOS EXECUTADOS'!$F294*100))</f>
        <v>0</v>
      </c>
      <c r="EC294" s="62">
        <f>IF('SERVIÇOS EXECUTADOS'!$F294=0,0,(COUNTIF('SERVIÇOS EXECUTADOS'!$I294:$DH294,EC$10)/'SERVIÇOS EXECUTADOS'!$F294*100))</f>
        <v>0</v>
      </c>
      <c r="ED294" s="62">
        <f>IF('SERVIÇOS EXECUTADOS'!$F294=0,0,(COUNTIF('SERVIÇOS EXECUTADOS'!$I294:$DH294,ED$10)/'SERVIÇOS EXECUTADOS'!$F294*100))</f>
        <v>0</v>
      </c>
      <c r="EE294" s="62">
        <f>IF('SERVIÇOS EXECUTADOS'!$F294=0,0,(COUNTIF('SERVIÇOS EXECUTADOS'!$I294:$DH294,EE$10)/'SERVIÇOS EXECUTADOS'!$F294*100))</f>
        <v>0</v>
      </c>
      <c r="EF294" s="62">
        <f>IF('SERVIÇOS EXECUTADOS'!$F294=0,0,(COUNTIF('SERVIÇOS EXECUTADOS'!$I294:$DH294,EF$10)/'SERVIÇOS EXECUTADOS'!$F294*100))</f>
        <v>0</v>
      </c>
      <c r="EG294" s="62">
        <f>IF('SERVIÇOS EXECUTADOS'!$F294=0,0,(COUNTIF('SERVIÇOS EXECUTADOS'!$I294:$DH294,EG$10)/'SERVIÇOS EXECUTADOS'!$F294*100))</f>
        <v>0</v>
      </c>
      <c r="EH294" s="62">
        <f>IF('SERVIÇOS EXECUTADOS'!$F294=0,0,(COUNTIF('SERVIÇOS EXECUTADOS'!$I294:$DH294,EH$10)/'SERVIÇOS EXECUTADOS'!$F294*100))</f>
        <v>0</v>
      </c>
      <c r="EI294" s="62">
        <f>IF('SERVIÇOS EXECUTADOS'!$F294=0,0,(COUNTIF('SERVIÇOS EXECUTADOS'!$I294:$DH294,EI$10)/'SERVIÇOS EXECUTADOS'!$F294*100))</f>
        <v>0</v>
      </c>
      <c r="EJ294" s="62">
        <f>IF('SERVIÇOS EXECUTADOS'!$F294=0,0,(COUNTIF('SERVIÇOS EXECUTADOS'!$I294:$DH294,EJ$10)/'SERVIÇOS EXECUTADOS'!$F294*100))</f>
        <v>0</v>
      </c>
      <c r="EK294" s="62">
        <f>IF('SERVIÇOS EXECUTADOS'!$F294=0,0,(COUNTIF('SERVIÇOS EXECUTADOS'!$I294:$DH294,EK$10)/'SERVIÇOS EXECUTADOS'!$F294*100))</f>
        <v>0</v>
      </c>
      <c r="EL294" s="62">
        <f>IF('SERVIÇOS EXECUTADOS'!$F294=0,0,(COUNTIF('SERVIÇOS EXECUTADOS'!$I294:$DH294,EL$10)/'SERVIÇOS EXECUTADOS'!$F294*100))</f>
        <v>0</v>
      </c>
      <c r="EM294" s="62">
        <f>IF('SERVIÇOS EXECUTADOS'!$F294=0,0,(COUNTIF('SERVIÇOS EXECUTADOS'!$I294:$DH294,EM$10)/'SERVIÇOS EXECUTADOS'!$F294*100))</f>
        <v>0</v>
      </c>
      <c r="EN294" s="62">
        <f>IF('SERVIÇOS EXECUTADOS'!$F294=0,0,(COUNTIF('SERVIÇOS EXECUTADOS'!$I294:$DH294,EN$10)/'SERVIÇOS EXECUTADOS'!$F294*100))</f>
        <v>0</v>
      </c>
      <c r="EO294" s="62">
        <f>IF('SERVIÇOS EXECUTADOS'!$F294=0,0,(COUNTIF('SERVIÇOS EXECUTADOS'!$I294:$DH294,EO$10)/'SERVIÇOS EXECUTADOS'!$F294*100))</f>
        <v>0</v>
      </c>
      <c r="EP294" s="62">
        <f>IF('SERVIÇOS EXECUTADOS'!$F294=0,0,(COUNTIF('SERVIÇOS EXECUTADOS'!$I294:$DH294,EP$10)/'SERVIÇOS EXECUTADOS'!$F294*100))</f>
        <v>0</v>
      </c>
      <c r="EQ294" s="62">
        <f>IF('SERVIÇOS EXECUTADOS'!$F294=0,0,(COUNTIF('SERVIÇOS EXECUTADOS'!$I294:$DH294,EQ$10)/'SERVIÇOS EXECUTADOS'!$F294*100))</f>
        <v>0</v>
      </c>
      <c r="ER294" s="62">
        <f>IF('SERVIÇOS EXECUTADOS'!$F294=0,0,(COUNTIF('SERVIÇOS EXECUTADOS'!$I294:$DH294,ER$10)/'SERVIÇOS EXECUTADOS'!$F294*100))</f>
        <v>0</v>
      </c>
      <c r="ES294" s="62">
        <f>IF('SERVIÇOS EXECUTADOS'!$F294=0,0,(COUNTIF('SERVIÇOS EXECUTADOS'!$I294:$DH294,ES$10)/'SERVIÇOS EXECUTADOS'!$F294*100))</f>
        <v>0</v>
      </c>
      <c r="ET294" s="62">
        <f>IF('SERVIÇOS EXECUTADOS'!$F294=0,0,(COUNTIF('SERVIÇOS EXECUTADOS'!$I294:$DH294,ET$10)/'SERVIÇOS EXECUTADOS'!$F294*100))</f>
        <v>0</v>
      </c>
      <c r="EU294" s="62">
        <f>IF('SERVIÇOS EXECUTADOS'!$F294=0,0,(COUNTIF('SERVIÇOS EXECUTADOS'!$I294:$DH294,EU$10)/'SERVIÇOS EXECUTADOS'!$F294*100))</f>
        <v>0</v>
      </c>
      <c r="EV294" s="62">
        <f>IF('SERVIÇOS EXECUTADOS'!$F294=0,0,(COUNTIF('SERVIÇOS EXECUTADOS'!$I294:$DH294,EV$10)/'SERVIÇOS EXECUTADOS'!$F294*100))</f>
        <v>0</v>
      </c>
      <c r="EW294" s="62">
        <f>IF('SERVIÇOS EXECUTADOS'!$F294=0,0,(COUNTIF('SERVIÇOS EXECUTADOS'!$I294:$DH294,EW$10)/'SERVIÇOS EXECUTADOS'!$F294*100))</f>
        <v>0</v>
      </c>
    </row>
    <row r="295" spans="1:153" ht="12" customHeight="1">
      <c r="A295" s="1"/>
      <c r="B295" s="320">
        <v>2</v>
      </c>
      <c r="C295" s="321" t="s">
        <v>475</v>
      </c>
      <c r="D295" s="322">
        <f>ROUND(D296+D300+D305+D307+D310+D313+D320+D327+D330+D332+D334+D340+D342+D348,2)</f>
        <v>0</v>
      </c>
      <c r="E295" s="323">
        <f t="shared" si="98"/>
        <v>0</v>
      </c>
      <c r="F295" s="328"/>
      <c r="G295" s="328"/>
      <c r="H295" s="325">
        <f t="shared" si="106"/>
        <v>0</v>
      </c>
      <c r="I295" s="326"/>
      <c r="J295" s="326"/>
      <c r="K295" s="326"/>
      <c r="L295" s="326"/>
      <c r="M295" s="326"/>
      <c r="N295" s="326"/>
      <c r="O295" s="326"/>
      <c r="P295" s="326"/>
      <c r="Q295" s="326"/>
      <c r="R295" s="326"/>
      <c r="S295" s="326"/>
      <c r="T295" s="326"/>
      <c r="U295" s="326"/>
      <c r="V295" s="326"/>
      <c r="W295" s="326"/>
      <c r="X295" s="326"/>
      <c r="Y295" s="326"/>
      <c r="Z295" s="326"/>
      <c r="AA295" s="326"/>
      <c r="AB295" s="326"/>
      <c r="AC295" s="326"/>
      <c r="AD295" s="326"/>
      <c r="AE295" s="326"/>
      <c r="AF295" s="326"/>
      <c r="AG295" s="326"/>
      <c r="AH295" s="326"/>
      <c r="AI295" s="326"/>
      <c r="AJ295" s="326"/>
      <c r="AK295" s="326"/>
      <c r="AL295" s="326"/>
      <c r="AM295" s="326"/>
      <c r="AN295" s="326"/>
      <c r="AO295" s="326"/>
      <c r="AP295" s="326"/>
      <c r="AQ295" s="326"/>
      <c r="AR295" s="326"/>
      <c r="AS295" s="326"/>
      <c r="AT295" s="326"/>
      <c r="AU295" s="326"/>
      <c r="AV295" s="326"/>
      <c r="AW295" s="326"/>
      <c r="AX295" s="326"/>
      <c r="AY295" s="326"/>
      <c r="AZ295" s="326"/>
      <c r="BA295" s="326"/>
      <c r="BB295" s="326"/>
      <c r="BC295" s="326"/>
      <c r="BD295" s="326"/>
      <c r="BE295" s="326"/>
      <c r="BF295" s="326"/>
      <c r="BG295" s="326"/>
      <c r="BH295" s="326"/>
      <c r="BI295" s="326"/>
      <c r="BJ295" s="326"/>
      <c r="BK295" s="326"/>
      <c r="BL295" s="326"/>
      <c r="BM295" s="326"/>
      <c r="BN295" s="326"/>
      <c r="BO295" s="326"/>
      <c r="BP295" s="326"/>
      <c r="BQ295" s="326"/>
      <c r="BR295" s="326"/>
      <c r="BS295" s="326"/>
      <c r="BT295" s="326"/>
      <c r="BU295" s="326"/>
      <c r="BV295" s="326"/>
      <c r="BW295" s="326"/>
      <c r="BX295" s="326"/>
      <c r="BY295" s="326"/>
      <c r="BZ295" s="326"/>
      <c r="CA295" s="326"/>
      <c r="CB295" s="326"/>
      <c r="CC295" s="326"/>
      <c r="CD295" s="326"/>
      <c r="CE295" s="326"/>
      <c r="CF295" s="326"/>
      <c r="CG295" s="326"/>
      <c r="CH295" s="326"/>
      <c r="CI295" s="326"/>
      <c r="CJ295" s="326"/>
      <c r="CK295" s="326"/>
      <c r="CL295" s="326"/>
      <c r="CM295" s="326"/>
      <c r="CN295" s="326"/>
      <c r="CO295" s="326"/>
      <c r="CP295" s="326"/>
      <c r="CQ295" s="326"/>
      <c r="CR295" s="326"/>
      <c r="CS295" s="326"/>
      <c r="CT295" s="326"/>
      <c r="CU295" s="326"/>
      <c r="CV295" s="326"/>
      <c r="CW295" s="326"/>
      <c r="CX295" s="326"/>
      <c r="CY295" s="326"/>
      <c r="CZ295" s="326"/>
      <c r="DA295" s="326"/>
      <c r="DB295" s="326"/>
      <c r="DC295" s="326"/>
      <c r="DD295" s="326"/>
      <c r="DE295" s="326"/>
      <c r="DF295" s="326"/>
      <c r="DG295" s="326"/>
      <c r="DH295" s="326"/>
      <c r="DI295" s="327"/>
      <c r="DJ295" s="328"/>
      <c r="DK295" s="324"/>
      <c r="DL295" s="329"/>
      <c r="DM295" s="330">
        <f>IFERROR(DN295/E295,0)</f>
        <v>0</v>
      </c>
      <c r="DN295" s="337">
        <f>(DN296+DN300+DN305+DN307+DN310+DN313+DN320+DN327+DN330+DN332+DN334+DN340+DN342+DN348)</f>
        <v>0</v>
      </c>
      <c r="DO295" s="332" t="b">
        <f t="shared" si="104"/>
        <v>1</v>
      </c>
      <c r="DP295" s="333"/>
      <c r="DQ295" s="334"/>
      <c r="DR295" s="334"/>
      <c r="DS295" s="335">
        <f>IF('SERVIÇOS EXECUTADOS'!$F295=0,0,(COUNTIF('SERVIÇOS EXECUTADOS'!$I295:$DH295,DS$10)/'SERVIÇOS EXECUTADOS'!$F295*100))</f>
        <v>0</v>
      </c>
      <c r="DT295" s="335">
        <f>IF('SERVIÇOS EXECUTADOS'!$F295=0,0,(COUNTIF('SERVIÇOS EXECUTADOS'!$I295:$DH295,DT$10)/'SERVIÇOS EXECUTADOS'!$F295*100))</f>
        <v>0</v>
      </c>
      <c r="DU295" s="335">
        <f>IF('SERVIÇOS EXECUTADOS'!$F295=0,0,(COUNTIF('SERVIÇOS EXECUTADOS'!$I295:$DH295,DU$10)/'SERVIÇOS EXECUTADOS'!$F295*100))</f>
        <v>0</v>
      </c>
      <c r="DV295" s="335">
        <f>IF('SERVIÇOS EXECUTADOS'!$F295=0,0,(COUNTIF('SERVIÇOS EXECUTADOS'!$I295:$DH295,DV$10)/'SERVIÇOS EXECUTADOS'!$F295*100))</f>
        <v>0</v>
      </c>
      <c r="DW295" s="335">
        <f>IF('SERVIÇOS EXECUTADOS'!$F295=0,0,(COUNTIF('SERVIÇOS EXECUTADOS'!$I295:$DH295,DW$10)/'SERVIÇOS EXECUTADOS'!$F295*100))</f>
        <v>0</v>
      </c>
      <c r="DX295" s="335">
        <f>IF('SERVIÇOS EXECUTADOS'!$F295=0,0,(COUNTIF('SERVIÇOS EXECUTADOS'!$I295:$DH295,DX$10)/'SERVIÇOS EXECUTADOS'!$F295*100))</f>
        <v>0</v>
      </c>
      <c r="DY295" s="335">
        <f>IF('SERVIÇOS EXECUTADOS'!$F295=0,0,(COUNTIF('SERVIÇOS EXECUTADOS'!$I295:$DH295,DY$10)/'SERVIÇOS EXECUTADOS'!$F295*100))</f>
        <v>0</v>
      </c>
      <c r="DZ295" s="335">
        <f>IF('SERVIÇOS EXECUTADOS'!$F295=0,0,(COUNTIF('SERVIÇOS EXECUTADOS'!$I295:$DH295,DZ$10)/'SERVIÇOS EXECUTADOS'!$F295*100))</f>
        <v>0</v>
      </c>
      <c r="EA295" s="335">
        <f>IF('SERVIÇOS EXECUTADOS'!$F295=0,0,(COUNTIF('SERVIÇOS EXECUTADOS'!$I295:$DH295,EA$10)/'SERVIÇOS EXECUTADOS'!$F295*100))</f>
        <v>0</v>
      </c>
      <c r="EB295" s="335">
        <f>IF('SERVIÇOS EXECUTADOS'!$F295=0,0,(COUNTIF('SERVIÇOS EXECUTADOS'!$I295:$DH295,EB$10)/'SERVIÇOS EXECUTADOS'!$F295*100))</f>
        <v>0</v>
      </c>
      <c r="EC295" s="335">
        <f>IF('SERVIÇOS EXECUTADOS'!$F295=0,0,(COUNTIF('SERVIÇOS EXECUTADOS'!$I295:$DH295,EC$10)/'SERVIÇOS EXECUTADOS'!$F295*100))</f>
        <v>0</v>
      </c>
      <c r="ED295" s="335">
        <f>IF('SERVIÇOS EXECUTADOS'!$F295=0,0,(COUNTIF('SERVIÇOS EXECUTADOS'!$I295:$DH295,ED$10)/'SERVIÇOS EXECUTADOS'!$F295*100))</f>
        <v>0</v>
      </c>
      <c r="EE295" s="335">
        <f>IF('SERVIÇOS EXECUTADOS'!$F295=0,0,(COUNTIF('SERVIÇOS EXECUTADOS'!$I295:$DH295,EE$10)/'SERVIÇOS EXECUTADOS'!$F295*100))</f>
        <v>0</v>
      </c>
      <c r="EF295" s="335">
        <f>IF('SERVIÇOS EXECUTADOS'!$F295=0,0,(COUNTIF('SERVIÇOS EXECUTADOS'!$I295:$DH295,EF$10)/'SERVIÇOS EXECUTADOS'!$F295*100))</f>
        <v>0</v>
      </c>
      <c r="EG295" s="335">
        <f>IF('SERVIÇOS EXECUTADOS'!$F295=0,0,(COUNTIF('SERVIÇOS EXECUTADOS'!$I295:$DH295,EG$10)/'SERVIÇOS EXECUTADOS'!$F295*100))</f>
        <v>0</v>
      </c>
      <c r="EH295" s="335">
        <f>IF('SERVIÇOS EXECUTADOS'!$F295=0,0,(COUNTIF('SERVIÇOS EXECUTADOS'!$I295:$DH295,EH$10)/'SERVIÇOS EXECUTADOS'!$F295*100))</f>
        <v>0</v>
      </c>
      <c r="EI295" s="335">
        <f>IF('SERVIÇOS EXECUTADOS'!$F295=0,0,(COUNTIF('SERVIÇOS EXECUTADOS'!$I295:$DH295,EI$10)/'SERVIÇOS EXECUTADOS'!$F295*100))</f>
        <v>0</v>
      </c>
      <c r="EJ295" s="335">
        <f>IF('SERVIÇOS EXECUTADOS'!$F295=0,0,(COUNTIF('SERVIÇOS EXECUTADOS'!$I295:$DH295,EJ$10)/'SERVIÇOS EXECUTADOS'!$F295*100))</f>
        <v>0</v>
      </c>
      <c r="EK295" s="335">
        <f>IF('SERVIÇOS EXECUTADOS'!$F295=0,0,(COUNTIF('SERVIÇOS EXECUTADOS'!$I295:$DH295,EK$10)/'SERVIÇOS EXECUTADOS'!$F295*100))</f>
        <v>0</v>
      </c>
      <c r="EL295" s="335">
        <f>IF('SERVIÇOS EXECUTADOS'!$F295=0,0,(COUNTIF('SERVIÇOS EXECUTADOS'!$I295:$DH295,EL$10)/'SERVIÇOS EXECUTADOS'!$F295*100))</f>
        <v>0</v>
      </c>
      <c r="EM295" s="335">
        <f>IF('SERVIÇOS EXECUTADOS'!$F295=0,0,(COUNTIF('SERVIÇOS EXECUTADOS'!$I295:$DH295,EM$10)/'SERVIÇOS EXECUTADOS'!$F295*100))</f>
        <v>0</v>
      </c>
      <c r="EN295" s="335">
        <f>IF('SERVIÇOS EXECUTADOS'!$F295=0,0,(COUNTIF('SERVIÇOS EXECUTADOS'!$I295:$DH295,EN$10)/'SERVIÇOS EXECUTADOS'!$F295*100))</f>
        <v>0</v>
      </c>
      <c r="EO295" s="335">
        <f>IF('SERVIÇOS EXECUTADOS'!$F295=0,0,(COUNTIF('SERVIÇOS EXECUTADOS'!$I295:$DH295,EO$10)/'SERVIÇOS EXECUTADOS'!$F295*100))</f>
        <v>0</v>
      </c>
      <c r="EP295" s="335">
        <f>IF('SERVIÇOS EXECUTADOS'!$F295=0,0,(COUNTIF('SERVIÇOS EXECUTADOS'!$I295:$DH295,EP$10)/'SERVIÇOS EXECUTADOS'!$F295*100))</f>
        <v>0</v>
      </c>
      <c r="EQ295" s="335">
        <f>IF('SERVIÇOS EXECUTADOS'!$F295=0,0,(COUNTIF('SERVIÇOS EXECUTADOS'!$I295:$DH295,EQ$10)/'SERVIÇOS EXECUTADOS'!$F295*100))</f>
        <v>0</v>
      </c>
      <c r="ER295" s="335">
        <f>IF('SERVIÇOS EXECUTADOS'!$F295=0,0,(COUNTIF('SERVIÇOS EXECUTADOS'!$I295:$DH295,ER$10)/'SERVIÇOS EXECUTADOS'!$F295*100))</f>
        <v>0</v>
      </c>
      <c r="ES295" s="335">
        <f>IF('SERVIÇOS EXECUTADOS'!$F295=0,0,(COUNTIF('SERVIÇOS EXECUTADOS'!$I295:$DH295,ES$10)/'SERVIÇOS EXECUTADOS'!$F295*100))</f>
        <v>0</v>
      </c>
      <c r="ET295" s="335">
        <f>IF('SERVIÇOS EXECUTADOS'!$F295=0,0,(COUNTIF('SERVIÇOS EXECUTADOS'!$I295:$DH295,ET$10)/'SERVIÇOS EXECUTADOS'!$F295*100))</f>
        <v>0</v>
      </c>
      <c r="EU295" s="335">
        <f>IF('SERVIÇOS EXECUTADOS'!$F295=0,0,(COUNTIF('SERVIÇOS EXECUTADOS'!$I295:$DH295,EU$10)/'SERVIÇOS EXECUTADOS'!$F295*100))</f>
        <v>0</v>
      </c>
      <c r="EV295" s="335">
        <f>IF('SERVIÇOS EXECUTADOS'!$F295=0,0,(COUNTIF('SERVIÇOS EXECUTADOS'!$I295:$DH295,EV$10)/'SERVIÇOS EXECUTADOS'!$F295*100))</f>
        <v>0</v>
      </c>
      <c r="EW295" s="335">
        <f>IF('SERVIÇOS EXECUTADOS'!$F295=0,0,(COUNTIF('SERVIÇOS EXECUTADOS'!$I295:$DH295,EW$10)/'SERVIÇOS EXECUTADOS'!$F295*100))</f>
        <v>0</v>
      </c>
    </row>
    <row r="296" spans="1:153" ht="12" customHeight="1" outlineLevel="1">
      <c r="A296" s="1"/>
      <c r="B296" s="305" t="s">
        <v>476</v>
      </c>
      <c r="C296" s="306" t="s">
        <v>477</v>
      </c>
      <c r="D296" s="307">
        <f>SUM(D297:D299)</f>
        <v>0</v>
      </c>
      <c r="E296" s="308">
        <f t="shared" si="98"/>
        <v>0</v>
      </c>
      <c r="F296" s="312"/>
      <c r="G296" s="312"/>
      <c r="H296" s="364">
        <f t="shared" si="106"/>
        <v>0</v>
      </c>
      <c r="I296" s="310"/>
      <c r="J296" s="310"/>
      <c r="K296" s="310"/>
      <c r="L296" s="310"/>
      <c r="M296" s="310"/>
      <c r="N296" s="310"/>
      <c r="O296" s="310"/>
      <c r="P296" s="310"/>
      <c r="Q296" s="310"/>
      <c r="R296" s="310"/>
      <c r="S296" s="310"/>
      <c r="T296" s="310"/>
      <c r="U296" s="310"/>
      <c r="V296" s="310"/>
      <c r="W296" s="310"/>
      <c r="X296" s="310"/>
      <c r="Y296" s="310"/>
      <c r="Z296" s="310"/>
      <c r="AA296" s="310"/>
      <c r="AB296" s="310"/>
      <c r="AC296" s="310"/>
      <c r="AD296" s="310"/>
      <c r="AE296" s="310"/>
      <c r="AF296" s="310"/>
      <c r="AG296" s="310"/>
      <c r="AH296" s="310"/>
      <c r="AI296" s="310"/>
      <c r="AJ296" s="310"/>
      <c r="AK296" s="310"/>
      <c r="AL296" s="310"/>
      <c r="AM296" s="310"/>
      <c r="AN296" s="310"/>
      <c r="AO296" s="310"/>
      <c r="AP296" s="310"/>
      <c r="AQ296" s="310"/>
      <c r="AR296" s="310"/>
      <c r="AS296" s="310"/>
      <c r="AT296" s="310"/>
      <c r="AU296" s="310"/>
      <c r="AV296" s="310"/>
      <c r="AW296" s="310"/>
      <c r="AX296" s="310"/>
      <c r="AY296" s="310"/>
      <c r="AZ296" s="310"/>
      <c r="BA296" s="310"/>
      <c r="BB296" s="310"/>
      <c r="BC296" s="310"/>
      <c r="BD296" s="310"/>
      <c r="BE296" s="310"/>
      <c r="BF296" s="310"/>
      <c r="BG296" s="310"/>
      <c r="BH296" s="310"/>
      <c r="BI296" s="310"/>
      <c r="BJ296" s="310"/>
      <c r="BK296" s="310"/>
      <c r="BL296" s="310"/>
      <c r="BM296" s="310"/>
      <c r="BN296" s="310"/>
      <c r="BO296" s="310"/>
      <c r="BP296" s="310"/>
      <c r="BQ296" s="310"/>
      <c r="BR296" s="310"/>
      <c r="BS296" s="310"/>
      <c r="BT296" s="310"/>
      <c r="BU296" s="310"/>
      <c r="BV296" s="310"/>
      <c r="BW296" s="310"/>
      <c r="BX296" s="310"/>
      <c r="BY296" s="310"/>
      <c r="BZ296" s="310"/>
      <c r="CA296" s="310"/>
      <c r="CB296" s="310"/>
      <c r="CC296" s="310"/>
      <c r="CD296" s="310"/>
      <c r="CE296" s="310"/>
      <c r="CF296" s="310"/>
      <c r="CG296" s="310"/>
      <c r="CH296" s="310"/>
      <c r="CI296" s="310"/>
      <c r="CJ296" s="310"/>
      <c r="CK296" s="310"/>
      <c r="CL296" s="310"/>
      <c r="CM296" s="310"/>
      <c r="CN296" s="310"/>
      <c r="CO296" s="310"/>
      <c r="CP296" s="310"/>
      <c r="CQ296" s="310"/>
      <c r="CR296" s="310"/>
      <c r="CS296" s="310"/>
      <c r="CT296" s="310"/>
      <c r="CU296" s="310"/>
      <c r="CV296" s="310"/>
      <c r="CW296" s="310"/>
      <c r="CX296" s="310"/>
      <c r="CY296" s="310"/>
      <c r="CZ296" s="310"/>
      <c r="DA296" s="310"/>
      <c r="DB296" s="310"/>
      <c r="DC296" s="310"/>
      <c r="DD296" s="310"/>
      <c r="DE296" s="310"/>
      <c r="DF296" s="310"/>
      <c r="DG296" s="310"/>
      <c r="DH296" s="310"/>
      <c r="DI296" s="311"/>
      <c r="DJ296" s="312"/>
      <c r="DK296" s="309"/>
      <c r="DL296" s="313"/>
      <c r="DM296" s="313">
        <f t="shared" ref="DM296" si="112">IF(D296="","",IF(F296=0,0,+(DK296/F296)*100))</f>
        <v>0</v>
      </c>
      <c r="DN296" s="350">
        <f>SUM(DN297:DN299)</f>
        <v>0</v>
      </c>
      <c r="DO296" s="314" t="b">
        <f t="shared" si="104"/>
        <v>1</v>
      </c>
      <c r="DP296" s="315"/>
      <c r="DQ296" s="316"/>
      <c r="DR296" s="316"/>
      <c r="DS296" s="317">
        <f>IF('SERVIÇOS EXECUTADOS'!$F296=0,0,(COUNTIF('SERVIÇOS EXECUTADOS'!$I296:$DH296,DS$10)/'SERVIÇOS EXECUTADOS'!$F296*100))</f>
        <v>0</v>
      </c>
      <c r="DT296" s="317">
        <f>IF('SERVIÇOS EXECUTADOS'!$F296=0,0,(COUNTIF('SERVIÇOS EXECUTADOS'!$I296:$DH296,DT$10)/'SERVIÇOS EXECUTADOS'!$F296*100))</f>
        <v>0</v>
      </c>
      <c r="DU296" s="317">
        <f>IF('SERVIÇOS EXECUTADOS'!$F296=0,0,(COUNTIF('SERVIÇOS EXECUTADOS'!$I296:$DH296,DU$10)/'SERVIÇOS EXECUTADOS'!$F296*100))</f>
        <v>0</v>
      </c>
      <c r="DV296" s="317">
        <f>IF('SERVIÇOS EXECUTADOS'!$F296=0,0,(COUNTIF('SERVIÇOS EXECUTADOS'!$I296:$DH296,DV$10)/'SERVIÇOS EXECUTADOS'!$F296*100))</f>
        <v>0</v>
      </c>
      <c r="DW296" s="317">
        <f>IF('SERVIÇOS EXECUTADOS'!$F296=0,0,(COUNTIF('SERVIÇOS EXECUTADOS'!$I296:$DH296,DW$10)/'SERVIÇOS EXECUTADOS'!$F296*100))</f>
        <v>0</v>
      </c>
      <c r="DX296" s="317">
        <f>IF('SERVIÇOS EXECUTADOS'!$F296=0,0,(COUNTIF('SERVIÇOS EXECUTADOS'!$I296:$DH296,DX$10)/'SERVIÇOS EXECUTADOS'!$F296*100))</f>
        <v>0</v>
      </c>
      <c r="DY296" s="317">
        <f>IF('SERVIÇOS EXECUTADOS'!$F296=0,0,(COUNTIF('SERVIÇOS EXECUTADOS'!$I296:$DH296,DY$10)/'SERVIÇOS EXECUTADOS'!$F296*100))</f>
        <v>0</v>
      </c>
      <c r="DZ296" s="317">
        <f>IF('SERVIÇOS EXECUTADOS'!$F296=0,0,(COUNTIF('SERVIÇOS EXECUTADOS'!$I296:$DH296,DZ$10)/'SERVIÇOS EXECUTADOS'!$F296*100))</f>
        <v>0</v>
      </c>
      <c r="EA296" s="317">
        <f>IF('SERVIÇOS EXECUTADOS'!$F296=0,0,(COUNTIF('SERVIÇOS EXECUTADOS'!$I296:$DH296,EA$10)/'SERVIÇOS EXECUTADOS'!$F296*100))</f>
        <v>0</v>
      </c>
      <c r="EB296" s="317">
        <f>IF('SERVIÇOS EXECUTADOS'!$F296=0,0,(COUNTIF('SERVIÇOS EXECUTADOS'!$I296:$DH296,EB$10)/'SERVIÇOS EXECUTADOS'!$F296*100))</f>
        <v>0</v>
      </c>
      <c r="EC296" s="317">
        <f>IF('SERVIÇOS EXECUTADOS'!$F296=0,0,(COUNTIF('SERVIÇOS EXECUTADOS'!$I296:$DH296,EC$10)/'SERVIÇOS EXECUTADOS'!$F296*100))</f>
        <v>0</v>
      </c>
      <c r="ED296" s="317">
        <f>IF('SERVIÇOS EXECUTADOS'!$F296=0,0,(COUNTIF('SERVIÇOS EXECUTADOS'!$I296:$DH296,ED$10)/'SERVIÇOS EXECUTADOS'!$F296*100))</f>
        <v>0</v>
      </c>
      <c r="EE296" s="317">
        <f>IF('SERVIÇOS EXECUTADOS'!$F296=0,0,(COUNTIF('SERVIÇOS EXECUTADOS'!$I296:$DH296,EE$10)/'SERVIÇOS EXECUTADOS'!$F296*100))</f>
        <v>0</v>
      </c>
      <c r="EF296" s="317">
        <f>IF('SERVIÇOS EXECUTADOS'!$F296=0,0,(COUNTIF('SERVIÇOS EXECUTADOS'!$I296:$DH296,EF$10)/'SERVIÇOS EXECUTADOS'!$F296*100))</f>
        <v>0</v>
      </c>
      <c r="EG296" s="317">
        <f>IF('SERVIÇOS EXECUTADOS'!$F296=0,0,(COUNTIF('SERVIÇOS EXECUTADOS'!$I296:$DH296,EG$10)/'SERVIÇOS EXECUTADOS'!$F296*100))</f>
        <v>0</v>
      </c>
      <c r="EH296" s="317">
        <f>IF('SERVIÇOS EXECUTADOS'!$F296=0,0,(COUNTIF('SERVIÇOS EXECUTADOS'!$I296:$DH296,EH$10)/'SERVIÇOS EXECUTADOS'!$F296*100))</f>
        <v>0</v>
      </c>
      <c r="EI296" s="317">
        <f>IF('SERVIÇOS EXECUTADOS'!$F296=0,0,(COUNTIF('SERVIÇOS EXECUTADOS'!$I296:$DH296,EI$10)/'SERVIÇOS EXECUTADOS'!$F296*100))</f>
        <v>0</v>
      </c>
      <c r="EJ296" s="317">
        <f>IF('SERVIÇOS EXECUTADOS'!$F296=0,0,(COUNTIF('SERVIÇOS EXECUTADOS'!$I296:$DH296,EJ$10)/'SERVIÇOS EXECUTADOS'!$F296*100))</f>
        <v>0</v>
      </c>
      <c r="EK296" s="317">
        <f>IF('SERVIÇOS EXECUTADOS'!$F296=0,0,(COUNTIF('SERVIÇOS EXECUTADOS'!$I296:$DH296,EK$10)/'SERVIÇOS EXECUTADOS'!$F296*100))</f>
        <v>0</v>
      </c>
      <c r="EL296" s="317">
        <f>IF('SERVIÇOS EXECUTADOS'!$F296=0,0,(COUNTIF('SERVIÇOS EXECUTADOS'!$I296:$DH296,EL$10)/'SERVIÇOS EXECUTADOS'!$F296*100))</f>
        <v>0</v>
      </c>
      <c r="EM296" s="317">
        <f>IF('SERVIÇOS EXECUTADOS'!$F296=0,0,(COUNTIF('SERVIÇOS EXECUTADOS'!$I296:$DH296,EM$10)/'SERVIÇOS EXECUTADOS'!$F296*100))</f>
        <v>0</v>
      </c>
      <c r="EN296" s="317">
        <f>IF('SERVIÇOS EXECUTADOS'!$F296=0,0,(COUNTIF('SERVIÇOS EXECUTADOS'!$I296:$DH296,EN$10)/'SERVIÇOS EXECUTADOS'!$F296*100))</f>
        <v>0</v>
      </c>
      <c r="EO296" s="317">
        <f>IF('SERVIÇOS EXECUTADOS'!$F296=0,0,(COUNTIF('SERVIÇOS EXECUTADOS'!$I296:$DH296,EO$10)/'SERVIÇOS EXECUTADOS'!$F296*100))</f>
        <v>0</v>
      </c>
      <c r="EP296" s="317">
        <f>IF('SERVIÇOS EXECUTADOS'!$F296=0,0,(COUNTIF('SERVIÇOS EXECUTADOS'!$I296:$DH296,EP$10)/'SERVIÇOS EXECUTADOS'!$F296*100))</f>
        <v>0</v>
      </c>
      <c r="EQ296" s="317">
        <f>IF('SERVIÇOS EXECUTADOS'!$F296=0,0,(COUNTIF('SERVIÇOS EXECUTADOS'!$I296:$DH296,EQ$10)/'SERVIÇOS EXECUTADOS'!$F296*100))</f>
        <v>0</v>
      </c>
      <c r="ER296" s="317">
        <f>IF('SERVIÇOS EXECUTADOS'!$F296=0,0,(COUNTIF('SERVIÇOS EXECUTADOS'!$I296:$DH296,ER$10)/'SERVIÇOS EXECUTADOS'!$F296*100))</f>
        <v>0</v>
      </c>
      <c r="ES296" s="317">
        <f>IF('SERVIÇOS EXECUTADOS'!$F296=0,0,(COUNTIF('SERVIÇOS EXECUTADOS'!$I296:$DH296,ES$10)/'SERVIÇOS EXECUTADOS'!$F296*100))</f>
        <v>0</v>
      </c>
      <c r="ET296" s="317">
        <f>IF('SERVIÇOS EXECUTADOS'!$F296=0,0,(COUNTIF('SERVIÇOS EXECUTADOS'!$I296:$DH296,ET$10)/'SERVIÇOS EXECUTADOS'!$F296*100))</f>
        <v>0</v>
      </c>
      <c r="EU296" s="317">
        <f>IF('SERVIÇOS EXECUTADOS'!$F296=0,0,(COUNTIF('SERVIÇOS EXECUTADOS'!$I296:$DH296,EU$10)/'SERVIÇOS EXECUTADOS'!$F296*100))</f>
        <v>0</v>
      </c>
      <c r="EV296" s="317">
        <f>IF('SERVIÇOS EXECUTADOS'!$F296=0,0,(COUNTIF('SERVIÇOS EXECUTADOS'!$I296:$DH296,EV$10)/'SERVIÇOS EXECUTADOS'!$F296*100))</f>
        <v>0</v>
      </c>
      <c r="EW296" s="317">
        <f>IF('SERVIÇOS EXECUTADOS'!$F296=0,0,(COUNTIF('SERVIÇOS EXECUTADOS'!$I296:$DH296,EW$10)/'SERVIÇOS EXECUTADOS'!$F296*100))</f>
        <v>0</v>
      </c>
    </row>
    <row r="297" spans="1:153" ht="12" customHeight="1" outlineLevel="2">
      <c r="A297" s="1"/>
      <c r="B297" s="197" t="s">
        <v>478</v>
      </c>
      <c r="C297" s="196" t="s">
        <v>479</v>
      </c>
      <c r="D297" s="486"/>
      <c r="E297" s="192">
        <f t="shared" si="98"/>
        <v>0</v>
      </c>
      <c r="F297" s="489"/>
      <c r="G297" s="271" t="s">
        <v>42</v>
      </c>
      <c r="H297" s="216">
        <f t="shared" si="106"/>
        <v>0</v>
      </c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59"/>
      <c r="AU297" s="59"/>
      <c r="AV297" s="59"/>
      <c r="AW297" s="59"/>
      <c r="AX297" s="59"/>
      <c r="AY297" s="59"/>
      <c r="AZ297" s="59"/>
      <c r="BA297" s="59"/>
      <c r="BB297" s="59"/>
      <c r="BC297" s="59"/>
      <c r="BD297" s="59"/>
      <c r="BE297" s="59"/>
      <c r="BF297" s="59"/>
      <c r="BG297" s="59"/>
      <c r="BH297" s="59"/>
      <c r="BI297" s="59"/>
      <c r="BJ297" s="59"/>
      <c r="BK297" s="59"/>
      <c r="BL297" s="59"/>
      <c r="BM297" s="59"/>
      <c r="BN297" s="59"/>
      <c r="BO297" s="59"/>
      <c r="BP297" s="59"/>
      <c r="BQ297" s="59"/>
      <c r="BR297" s="59"/>
      <c r="BS297" s="59"/>
      <c r="BT297" s="59"/>
      <c r="BU297" s="59"/>
      <c r="BV297" s="59"/>
      <c r="BW297" s="59"/>
      <c r="BX297" s="59"/>
      <c r="BY297" s="59"/>
      <c r="BZ297" s="59"/>
      <c r="CA297" s="59"/>
      <c r="CB297" s="59"/>
      <c r="CC297" s="59"/>
      <c r="CD297" s="59"/>
      <c r="CE297" s="59"/>
      <c r="CF297" s="59"/>
      <c r="CG297" s="59"/>
      <c r="CH297" s="59"/>
      <c r="CI297" s="59"/>
      <c r="CJ297" s="59"/>
      <c r="CK297" s="59"/>
      <c r="CL297" s="59"/>
      <c r="CM297" s="59"/>
      <c r="CN297" s="59"/>
      <c r="CO297" s="59"/>
      <c r="CP297" s="59"/>
      <c r="CQ297" s="59"/>
      <c r="CR297" s="59"/>
      <c r="CS297" s="59"/>
      <c r="CT297" s="59"/>
      <c r="CU297" s="59"/>
      <c r="CV297" s="59"/>
      <c r="CW297" s="59"/>
      <c r="CX297" s="59"/>
      <c r="CY297" s="59"/>
      <c r="CZ297" s="59"/>
      <c r="DA297" s="59"/>
      <c r="DB297" s="59"/>
      <c r="DC297" s="59"/>
      <c r="DD297" s="59"/>
      <c r="DE297" s="59"/>
      <c r="DF297" s="59"/>
      <c r="DG297" s="59"/>
      <c r="DH297" s="59"/>
      <c r="DI297" s="60">
        <f>COUNTIF(I297:DH297,"&lt;"&amp;$G$2)</f>
        <v>0</v>
      </c>
      <c r="DJ297" s="61">
        <f>COUNTIF(I297:DH297,$G$2)</f>
        <v>0</v>
      </c>
      <c r="DK297" s="61">
        <f>+DJ297+DI297</f>
        <v>0</v>
      </c>
      <c r="DL297" s="62">
        <f>IF(F297=0,0,(DJ297/F297)*100)</f>
        <v>0</v>
      </c>
      <c r="DM297" s="62">
        <f t="shared" ref="DM297:DM351" si="113">IF(F297=0,0,+(DK297/F297)*100)</f>
        <v>0</v>
      </c>
      <c r="DN297" s="64" t="str">
        <f>IFERROR(DK297/F297*E297,"")</f>
        <v/>
      </c>
      <c r="DO297" s="252" t="b">
        <f t="shared" si="104"/>
        <v>0</v>
      </c>
      <c r="DP297" s="188"/>
      <c r="DS297" s="62">
        <f>IF('SERVIÇOS EXECUTADOS'!$F297=0,0,(COUNTIF('SERVIÇOS EXECUTADOS'!$I297:$DH297,DS$10)/'SERVIÇOS EXECUTADOS'!$F297*100))</f>
        <v>0</v>
      </c>
      <c r="DT297" s="62">
        <f>IF('SERVIÇOS EXECUTADOS'!$F297=0,0,(COUNTIF('SERVIÇOS EXECUTADOS'!$I297:$DH297,DT$10)/'SERVIÇOS EXECUTADOS'!$F297*100))</f>
        <v>0</v>
      </c>
      <c r="DU297" s="62">
        <f>IF('SERVIÇOS EXECUTADOS'!$F297=0,0,(COUNTIF('SERVIÇOS EXECUTADOS'!$I297:$DH297,DU$10)/'SERVIÇOS EXECUTADOS'!$F297*100))</f>
        <v>0</v>
      </c>
      <c r="DV297" s="62">
        <f>IF('SERVIÇOS EXECUTADOS'!$F297=0,0,(COUNTIF('SERVIÇOS EXECUTADOS'!$I297:$DH297,DV$10)/'SERVIÇOS EXECUTADOS'!$F297*100))</f>
        <v>0</v>
      </c>
      <c r="DW297" s="62">
        <f>IF('SERVIÇOS EXECUTADOS'!$F297=0,0,(COUNTIF('SERVIÇOS EXECUTADOS'!$I297:$DH297,DW$10)/'SERVIÇOS EXECUTADOS'!$F297*100))</f>
        <v>0</v>
      </c>
      <c r="DX297" s="62">
        <f>IF('SERVIÇOS EXECUTADOS'!$F297=0,0,(COUNTIF('SERVIÇOS EXECUTADOS'!$I297:$DH297,DX$10)/'SERVIÇOS EXECUTADOS'!$F297*100))</f>
        <v>0</v>
      </c>
      <c r="DY297" s="62">
        <f>IF('SERVIÇOS EXECUTADOS'!$F297=0,0,(COUNTIF('SERVIÇOS EXECUTADOS'!$I297:$DH297,DY$10)/'SERVIÇOS EXECUTADOS'!$F297*100))</f>
        <v>0</v>
      </c>
      <c r="DZ297" s="62">
        <f>IF('SERVIÇOS EXECUTADOS'!$F297=0,0,(COUNTIF('SERVIÇOS EXECUTADOS'!$I297:$DH297,DZ$10)/'SERVIÇOS EXECUTADOS'!$F297*100))</f>
        <v>0</v>
      </c>
      <c r="EA297" s="62">
        <f>IF('SERVIÇOS EXECUTADOS'!$F297=0,0,(COUNTIF('SERVIÇOS EXECUTADOS'!$I297:$DH297,EA$10)/'SERVIÇOS EXECUTADOS'!$F297*100))</f>
        <v>0</v>
      </c>
      <c r="EB297" s="62">
        <f>IF('SERVIÇOS EXECUTADOS'!$F297=0,0,(COUNTIF('SERVIÇOS EXECUTADOS'!$I297:$DH297,EB$10)/'SERVIÇOS EXECUTADOS'!$F297*100))</f>
        <v>0</v>
      </c>
      <c r="EC297" s="62">
        <f>IF('SERVIÇOS EXECUTADOS'!$F297=0,0,(COUNTIF('SERVIÇOS EXECUTADOS'!$I297:$DH297,EC$10)/'SERVIÇOS EXECUTADOS'!$F297*100))</f>
        <v>0</v>
      </c>
      <c r="ED297" s="62">
        <f>IF('SERVIÇOS EXECUTADOS'!$F297=0,0,(COUNTIF('SERVIÇOS EXECUTADOS'!$I297:$DH297,ED$10)/'SERVIÇOS EXECUTADOS'!$F297*100))</f>
        <v>0</v>
      </c>
      <c r="EE297" s="62">
        <f>IF('SERVIÇOS EXECUTADOS'!$F297=0,0,(COUNTIF('SERVIÇOS EXECUTADOS'!$I297:$DH297,EE$10)/'SERVIÇOS EXECUTADOS'!$F297*100))</f>
        <v>0</v>
      </c>
      <c r="EF297" s="62">
        <f>IF('SERVIÇOS EXECUTADOS'!$F297=0,0,(COUNTIF('SERVIÇOS EXECUTADOS'!$I297:$DH297,EF$10)/'SERVIÇOS EXECUTADOS'!$F297*100))</f>
        <v>0</v>
      </c>
      <c r="EG297" s="62">
        <f>IF('SERVIÇOS EXECUTADOS'!$F297=0,0,(COUNTIF('SERVIÇOS EXECUTADOS'!$I297:$DH297,EG$10)/'SERVIÇOS EXECUTADOS'!$F297*100))</f>
        <v>0</v>
      </c>
      <c r="EH297" s="62">
        <f>IF('SERVIÇOS EXECUTADOS'!$F297=0,0,(COUNTIF('SERVIÇOS EXECUTADOS'!$I297:$DH297,EH$10)/'SERVIÇOS EXECUTADOS'!$F297*100))</f>
        <v>0</v>
      </c>
      <c r="EI297" s="62">
        <f>IF('SERVIÇOS EXECUTADOS'!$F297=0,0,(COUNTIF('SERVIÇOS EXECUTADOS'!$I297:$DH297,EI$10)/'SERVIÇOS EXECUTADOS'!$F297*100))</f>
        <v>0</v>
      </c>
      <c r="EJ297" s="62">
        <f>IF('SERVIÇOS EXECUTADOS'!$F297=0,0,(COUNTIF('SERVIÇOS EXECUTADOS'!$I297:$DH297,EJ$10)/'SERVIÇOS EXECUTADOS'!$F297*100))</f>
        <v>0</v>
      </c>
      <c r="EK297" s="62">
        <f>IF('SERVIÇOS EXECUTADOS'!$F297=0,0,(COUNTIF('SERVIÇOS EXECUTADOS'!$I297:$DH297,EK$10)/'SERVIÇOS EXECUTADOS'!$F297*100))</f>
        <v>0</v>
      </c>
      <c r="EL297" s="62">
        <f>IF('SERVIÇOS EXECUTADOS'!$F297=0,0,(COUNTIF('SERVIÇOS EXECUTADOS'!$I297:$DH297,EL$10)/'SERVIÇOS EXECUTADOS'!$F297*100))</f>
        <v>0</v>
      </c>
      <c r="EM297" s="62">
        <f>IF('SERVIÇOS EXECUTADOS'!$F297=0,0,(COUNTIF('SERVIÇOS EXECUTADOS'!$I297:$DH297,EM$10)/'SERVIÇOS EXECUTADOS'!$F297*100))</f>
        <v>0</v>
      </c>
      <c r="EN297" s="62">
        <f>IF('SERVIÇOS EXECUTADOS'!$F297=0,0,(COUNTIF('SERVIÇOS EXECUTADOS'!$I297:$DH297,EN$10)/'SERVIÇOS EXECUTADOS'!$F297*100))</f>
        <v>0</v>
      </c>
      <c r="EO297" s="62">
        <f>IF('SERVIÇOS EXECUTADOS'!$F297=0,0,(COUNTIF('SERVIÇOS EXECUTADOS'!$I297:$DH297,EO$10)/'SERVIÇOS EXECUTADOS'!$F297*100))</f>
        <v>0</v>
      </c>
      <c r="EP297" s="62">
        <f>IF('SERVIÇOS EXECUTADOS'!$F297=0,0,(COUNTIF('SERVIÇOS EXECUTADOS'!$I297:$DH297,EP$10)/'SERVIÇOS EXECUTADOS'!$F297*100))</f>
        <v>0</v>
      </c>
      <c r="EQ297" s="62">
        <f>IF('SERVIÇOS EXECUTADOS'!$F297=0,0,(COUNTIF('SERVIÇOS EXECUTADOS'!$I297:$DH297,EQ$10)/'SERVIÇOS EXECUTADOS'!$F297*100))</f>
        <v>0</v>
      </c>
      <c r="ER297" s="62">
        <f>IF('SERVIÇOS EXECUTADOS'!$F297=0,0,(COUNTIF('SERVIÇOS EXECUTADOS'!$I297:$DH297,ER$10)/'SERVIÇOS EXECUTADOS'!$F297*100))</f>
        <v>0</v>
      </c>
      <c r="ES297" s="62">
        <f>IF('SERVIÇOS EXECUTADOS'!$F297=0,0,(COUNTIF('SERVIÇOS EXECUTADOS'!$I297:$DH297,ES$10)/'SERVIÇOS EXECUTADOS'!$F297*100))</f>
        <v>0</v>
      </c>
      <c r="ET297" s="62">
        <f>IF('SERVIÇOS EXECUTADOS'!$F297=0,0,(COUNTIF('SERVIÇOS EXECUTADOS'!$I297:$DH297,ET$10)/'SERVIÇOS EXECUTADOS'!$F297*100))</f>
        <v>0</v>
      </c>
      <c r="EU297" s="62">
        <f>IF('SERVIÇOS EXECUTADOS'!$F297=0,0,(COUNTIF('SERVIÇOS EXECUTADOS'!$I297:$DH297,EU$10)/'SERVIÇOS EXECUTADOS'!$F297*100))</f>
        <v>0</v>
      </c>
      <c r="EV297" s="62">
        <f>IF('SERVIÇOS EXECUTADOS'!$F297=0,0,(COUNTIF('SERVIÇOS EXECUTADOS'!$I297:$DH297,EV$10)/'SERVIÇOS EXECUTADOS'!$F297*100))</f>
        <v>0</v>
      </c>
      <c r="EW297" s="62">
        <f>IF('SERVIÇOS EXECUTADOS'!$F297=0,0,(COUNTIF('SERVIÇOS EXECUTADOS'!$I297:$DH297,EW$10)/'SERVIÇOS EXECUTADOS'!$F297*100))</f>
        <v>0</v>
      </c>
    </row>
    <row r="298" spans="1:153" ht="12" customHeight="1" outlineLevel="2">
      <c r="A298" s="1"/>
      <c r="B298" s="197" t="s">
        <v>480</v>
      </c>
      <c r="C298" s="196" t="s">
        <v>103</v>
      </c>
      <c r="D298" s="486"/>
      <c r="E298" s="192">
        <f t="shared" si="98"/>
        <v>0</v>
      </c>
      <c r="F298" s="489"/>
      <c r="G298" s="271" t="s">
        <v>42</v>
      </c>
      <c r="H298" s="216">
        <f t="shared" si="106"/>
        <v>0</v>
      </c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  <c r="AQ298" s="59"/>
      <c r="AR298" s="59"/>
      <c r="AS298" s="59"/>
      <c r="AT298" s="59"/>
      <c r="AU298" s="59"/>
      <c r="AV298" s="59"/>
      <c r="AW298" s="59"/>
      <c r="AX298" s="59"/>
      <c r="AY298" s="59"/>
      <c r="AZ298" s="59"/>
      <c r="BA298" s="59"/>
      <c r="BB298" s="59"/>
      <c r="BC298" s="59"/>
      <c r="BD298" s="59"/>
      <c r="BE298" s="59"/>
      <c r="BF298" s="59"/>
      <c r="BG298" s="59"/>
      <c r="BH298" s="59"/>
      <c r="BI298" s="59"/>
      <c r="BJ298" s="59"/>
      <c r="BK298" s="59"/>
      <c r="BL298" s="59"/>
      <c r="BM298" s="59"/>
      <c r="BN298" s="59"/>
      <c r="BO298" s="59"/>
      <c r="BP298" s="59"/>
      <c r="BQ298" s="59"/>
      <c r="BR298" s="59"/>
      <c r="BS298" s="59"/>
      <c r="BT298" s="59"/>
      <c r="BU298" s="59"/>
      <c r="BV298" s="59"/>
      <c r="BW298" s="59"/>
      <c r="BX298" s="59"/>
      <c r="BY298" s="59"/>
      <c r="BZ298" s="59"/>
      <c r="CA298" s="59"/>
      <c r="CB298" s="59"/>
      <c r="CC298" s="59"/>
      <c r="CD298" s="59"/>
      <c r="CE298" s="59"/>
      <c r="CF298" s="59"/>
      <c r="CG298" s="59"/>
      <c r="CH298" s="59"/>
      <c r="CI298" s="59"/>
      <c r="CJ298" s="59"/>
      <c r="CK298" s="59"/>
      <c r="CL298" s="59"/>
      <c r="CM298" s="59"/>
      <c r="CN298" s="59"/>
      <c r="CO298" s="59"/>
      <c r="CP298" s="59"/>
      <c r="CQ298" s="59"/>
      <c r="CR298" s="59"/>
      <c r="CS298" s="59"/>
      <c r="CT298" s="59"/>
      <c r="CU298" s="59"/>
      <c r="CV298" s="59"/>
      <c r="CW298" s="59"/>
      <c r="CX298" s="59"/>
      <c r="CY298" s="59"/>
      <c r="CZ298" s="59"/>
      <c r="DA298" s="59"/>
      <c r="DB298" s="59"/>
      <c r="DC298" s="59"/>
      <c r="DD298" s="59"/>
      <c r="DE298" s="59"/>
      <c r="DF298" s="59"/>
      <c r="DG298" s="59"/>
      <c r="DH298" s="59"/>
      <c r="DI298" s="60">
        <f>COUNTIF(I298:DH298,"&lt;"&amp;$G$2)</f>
        <v>0</v>
      </c>
      <c r="DJ298" s="61">
        <f>COUNTIF(I298:DH298,$G$2)</f>
        <v>0</v>
      </c>
      <c r="DK298" s="61">
        <f>+DJ298+DI298</f>
        <v>0</v>
      </c>
      <c r="DL298" s="62">
        <f>IF(F298=0,0,(DJ298/F298)*100)</f>
        <v>0</v>
      </c>
      <c r="DM298" s="62">
        <f t="shared" si="113"/>
        <v>0</v>
      </c>
      <c r="DN298" s="64" t="str">
        <f>IFERROR(DK298/F298*E298,"")</f>
        <v/>
      </c>
      <c r="DO298" s="252" t="b">
        <f t="shared" si="104"/>
        <v>0</v>
      </c>
      <c r="DP298" s="188"/>
      <c r="DS298" s="62">
        <f>IF('SERVIÇOS EXECUTADOS'!$F298=0,0,(COUNTIF('SERVIÇOS EXECUTADOS'!$I298:$DH298,DS$10)/'SERVIÇOS EXECUTADOS'!$F298*100))</f>
        <v>0</v>
      </c>
      <c r="DT298" s="62">
        <f>IF('SERVIÇOS EXECUTADOS'!$F298=0,0,(COUNTIF('SERVIÇOS EXECUTADOS'!$I298:$DH298,DT$10)/'SERVIÇOS EXECUTADOS'!$F298*100))</f>
        <v>0</v>
      </c>
      <c r="DU298" s="62">
        <f>IF('SERVIÇOS EXECUTADOS'!$F298=0,0,(COUNTIF('SERVIÇOS EXECUTADOS'!$I298:$DH298,DU$10)/'SERVIÇOS EXECUTADOS'!$F298*100))</f>
        <v>0</v>
      </c>
      <c r="DV298" s="62">
        <f>IF('SERVIÇOS EXECUTADOS'!$F298=0,0,(COUNTIF('SERVIÇOS EXECUTADOS'!$I298:$DH298,DV$10)/'SERVIÇOS EXECUTADOS'!$F298*100))</f>
        <v>0</v>
      </c>
      <c r="DW298" s="62">
        <f>IF('SERVIÇOS EXECUTADOS'!$F298=0,0,(COUNTIF('SERVIÇOS EXECUTADOS'!$I298:$DH298,DW$10)/'SERVIÇOS EXECUTADOS'!$F298*100))</f>
        <v>0</v>
      </c>
      <c r="DX298" s="62">
        <f>IF('SERVIÇOS EXECUTADOS'!$F298=0,0,(COUNTIF('SERVIÇOS EXECUTADOS'!$I298:$DH298,DX$10)/'SERVIÇOS EXECUTADOS'!$F298*100))</f>
        <v>0</v>
      </c>
      <c r="DY298" s="62">
        <f>IF('SERVIÇOS EXECUTADOS'!$F298=0,0,(COUNTIF('SERVIÇOS EXECUTADOS'!$I298:$DH298,DY$10)/'SERVIÇOS EXECUTADOS'!$F298*100))</f>
        <v>0</v>
      </c>
      <c r="DZ298" s="62">
        <f>IF('SERVIÇOS EXECUTADOS'!$F298=0,0,(COUNTIF('SERVIÇOS EXECUTADOS'!$I298:$DH298,DZ$10)/'SERVIÇOS EXECUTADOS'!$F298*100))</f>
        <v>0</v>
      </c>
      <c r="EA298" s="62">
        <f>IF('SERVIÇOS EXECUTADOS'!$F298=0,0,(COUNTIF('SERVIÇOS EXECUTADOS'!$I298:$DH298,EA$10)/'SERVIÇOS EXECUTADOS'!$F298*100))</f>
        <v>0</v>
      </c>
      <c r="EB298" s="62">
        <f>IF('SERVIÇOS EXECUTADOS'!$F298=0,0,(COUNTIF('SERVIÇOS EXECUTADOS'!$I298:$DH298,EB$10)/'SERVIÇOS EXECUTADOS'!$F298*100))</f>
        <v>0</v>
      </c>
      <c r="EC298" s="62">
        <f>IF('SERVIÇOS EXECUTADOS'!$F298=0,0,(COUNTIF('SERVIÇOS EXECUTADOS'!$I298:$DH298,EC$10)/'SERVIÇOS EXECUTADOS'!$F298*100))</f>
        <v>0</v>
      </c>
      <c r="ED298" s="62">
        <f>IF('SERVIÇOS EXECUTADOS'!$F298=0,0,(COUNTIF('SERVIÇOS EXECUTADOS'!$I298:$DH298,ED$10)/'SERVIÇOS EXECUTADOS'!$F298*100))</f>
        <v>0</v>
      </c>
      <c r="EE298" s="62">
        <f>IF('SERVIÇOS EXECUTADOS'!$F298=0,0,(COUNTIF('SERVIÇOS EXECUTADOS'!$I298:$DH298,EE$10)/'SERVIÇOS EXECUTADOS'!$F298*100))</f>
        <v>0</v>
      </c>
      <c r="EF298" s="62">
        <f>IF('SERVIÇOS EXECUTADOS'!$F298=0,0,(COUNTIF('SERVIÇOS EXECUTADOS'!$I298:$DH298,EF$10)/'SERVIÇOS EXECUTADOS'!$F298*100))</f>
        <v>0</v>
      </c>
      <c r="EG298" s="62">
        <f>IF('SERVIÇOS EXECUTADOS'!$F298=0,0,(COUNTIF('SERVIÇOS EXECUTADOS'!$I298:$DH298,EG$10)/'SERVIÇOS EXECUTADOS'!$F298*100))</f>
        <v>0</v>
      </c>
      <c r="EH298" s="62">
        <f>IF('SERVIÇOS EXECUTADOS'!$F298=0,0,(COUNTIF('SERVIÇOS EXECUTADOS'!$I298:$DH298,EH$10)/'SERVIÇOS EXECUTADOS'!$F298*100))</f>
        <v>0</v>
      </c>
      <c r="EI298" s="62">
        <f>IF('SERVIÇOS EXECUTADOS'!$F298=0,0,(COUNTIF('SERVIÇOS EXECUTADOS'!$I298:$DH298,EI$10)/'SERVIÇOS EXECUTADOS'!$F298*100))</f>
        <v>0</v>
      </c>
      <c r="EJ298" s="62">
        <f>IF('SERVIÇOS EXECUTADOS'!$F298=0,0,(COUNTIF('SERVIÇOS EXECUTADOS'!$I298:$DH298,EJ$10)/'SERVIÇOS EXECUTADOS'!$F298*100))</f>
        <v>0</v>
      </c>
      <c r="EK298" s="62">
        <f>IF('SERVIÇOS EXECUTADOS'!$F298=0,0,(COUNTIF('SERVIÇOS EXECUTADOS'!$I298:$DH298,EK$10)/'SERVIÇOS EXECUTADOS'!$F298*100))</f>
        <v>0</v>
      </c>
      <c r="EL298" s="62">
        <f>IF('SERVIÇOS EXECUTADOS'!$F298=0,0,(COUNTIF('SERVIÇOS EXECUTADOS'!$I298:$DH298,EL$10)/'SERVIÇOS EXECUTADOS'!$F298*100))</f>
        <v>0</v>
      </c>
      <c r="EM298" s="62">
        <f>IF('SERVIÇOS EXECUTADOS'!$F298=0,0,(COUNTIF('SERVIÇOS EXECUTADOS'!$I298:$DH298,EM$10)/'SERVIÇOS EXECUTADOS'!$F298*100))</f>
        <v>0</v>
      </c>
      <c r="EN298" s="62">
        <f>IF('SERVIÇOS EXECUTADOS'!$F298=0,0,(COUNTIF('SERVIÇOS EXECUTADOS'!$I298:$DH298,EN$10)/'SERVIÇOS EXECUTADOS'!$F298*100))</f>
        <v>0</v>
      </c>
      <c r="EO298" s="62">
        <f>IF('SERVIÇOS EXECUTADOS'!$F298=0,0,(COUNTIF('SERVIÇOS EXECUTADOS'!$I298:$DH298,EO$10)/'SERVIÇOS EXECUTADOS'!$F298*100))</f>
        <v>0</v>
      </c>
      <c r="EP298" s="62">
        <f>IF('SERVIÇOS EXECUTADOS'!$F298=0,0,(COUNTIF('SERVIÇOS EXECUTADOS'!$I298:$DH298,EP$10)/'SERVIÇOS EXECUTADOS'!$F298*100))</f>
        <v>0</v>
      </c>
      <c r="EQ298" s="62">
        <f>IF('SERVIÇOS EXECUTADOS'!$F298=0,0,(COUNTIF('SERVIÇOS EXECUTADOS'!$I298:$DH298,EQ$10)/'SERVIÇOS EXECUTADOS'!$F298*100))</f>
        <v>0</v>
      </c>
      <c r="ER298" s="62">
        <f>IF('SERVIÇOS EXECUTADOS'!$F298=0,0,(COUNTIF('SERVIÇOS EXECUTADOS'!$I298:$DH298,ER$10)/'SERVIÇOS EXECUTADOS'!$F298*100))</f>
        <v>0</v>
      </c>
      <c r="ES298" s="62">
        <f>IF('SERVIÇOS EXECUTADOS'!$F298=0,0,(COUNTIF('SERVIÇOS EXECUTADOS'!$I298:$DH298,ES$10)/'SERVIÇOS EXECUTADOS'!$F298*100))</f>
        <v>0</v>
      </c>
      <c r="ET298" s="62">
        <f>IF('SERVIÇOS EXECUTADOS'!$F298=0,0,(COUNTIF('SERVIÇOS EXECUTADOS'!$I298:$DH298,ET$10)/'SERVIÇOS EXECUTADOS'!$F298*100))</f>
        <v>0</v>
      </c>
      <c r="EU298" s="62">
        <f>IF('SERVIÇOS EXECUTADOS'!$F298=0,0,(COUNTIF('SERVIÇOS EXECUTADOS'!$I298:$DH298,EU$10)/'SERVIÇOS EXECUTADOS'!$F298*100))</f>
        <v>0</v>
      </c>
      <c r="EV298" s="62">
        <f>IF('SERVIÇOS EXECUTADOS'!$F298=0,0,(COUNTIF('SERVIÇOS EXECUTADOS'!$I298:$DH298,EV$10)/'SERVIÇOS EXECUTADOS'!$F298*100))</f>
        <v>0</v>
      </c>
      <c r="EW298" s="62">
        <f>IF('SERVIÇOS EXECUTADOS'!$F298=0,0,(COUNTIF('SERVIÇOS EXECUTADOS'!$I298:$DH298,EW$10)/'SERVIÇOS EXECUTADOS'!$F298*100))</f>
        <v>0</v>
      </c>
    </row>
    <row r="299" spans="1:153" ht="12" customHeight="1" outlineLevel="2">
      <c r="A299" s="1"/>
      <c r="B299" s="197" t="s">
        <v>481</v>
      </c>
      <c r="C299" s="196" t="s">
        <v>482</v>
      </c>
      <c r="D299" s="486"/>
      <c r="E299" s="192">
        <f t="shared" si="98"/>
        <v>0</v>
      </c>
      <c r="F299" s="489"/>
      <c r="G299" s="272"/>
      <c r="H299" s="216">
        <f t="shared" si="106"/>
        <v>0</v>
      </c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  <c r="AR299" s="59"/>
      <c r="AS299" s="59"/>
      <c r="AT299" s="59"/>
      <c r="AU299" s="59"/>
      <c r="AV299" s="59"/>
      <c r="AW299" s="59"/>
      <c r="AX299" s="59"/>
      <c r="AY299" s="59"/>
      <c r="AZ299" s="59"/>
      <c r="BA299" s="59"/>
      <c r="BB299" s="59"/>
      <c r="BC299" s="59"/>
      <c r="BD299" s="59"/>
      <c r="BE299" s="59"/>
      <c r="BF299" s="59"/>
      <c r="BG299" s="59"/>
      <c r="BH299" s="59"/>
      <c r="BI299" s="59"/>
      <c r="BJ299" s="59"/>
      <c r="BK299" s="59"/>
      <c r="BL299" s="59"/>
      <c r="BM299" s="59"/>
      <c r="BN299" s="59"/>
      <c r="BO299" s="59"/>
      <c r="BP299" s="59"/>
      <c r="BQ299" s="59"/>
      <c r="BR299" s="59"/>
      <c r="BS299" s="59"/>
      <c r="BT299" s="59"/>
      <c r="BU299" s="59"/>
      <c r="BV299" s="59"/>
      <c r="BW299" s="59"/>
      <c r="BX299" s="59"/>
      <c r="BY299" s="59"/>
      <c r="BZ299" s="59"/>
      <c r="CA299" s="59"/>
      <c r="CB299" s="59"/>
      <c r="CC299" s="59"/>
      <c r="CD299" s="59"/>
      <c r="CE299" s="59"/>
      <c r="CF299" s="59"/>
      <c r="CG299" s="59"/>
      <c r="CH299" s="59"/>
      <c r="CI299" s="59"/>
      <c r="CJ299" s="59"/>
      <c r="CK299" s="59"/>
      <c r="CL299" s="59"/>
      <c r="CM299" s="59"/>
      <c r="CN299" s="59"/>
      <c r="CO299" s="59"/>
      <c r="CP299" s="59"/>
      <c r="CQ299" s="59"/>
      <c r="CR299" s="59"/>
      <c r="CS299" s="59"/>
      <c r="CT299" s="59"/>
      <c r="CU299" s="59"/>
      <c r="CV299" s="59"/>
      <c r="CW299" s="59"/>
      <c r="CX299" s="59"/>
      <c r="CY299" s="59"/>
      <c r="CZ299" s="59"/>
      <c r="DA299" s="59"/>
      <c r="DB299" s="59"/>
      <c r="DC299" s="59"/>
      <c r="DD299" s="59"/>
      <c r="DE299" s="59"/>
      <c r="DF299" s="59"/>
      <c r="DG299" s="59"/>
      <c r="DH299" s="59"/>
      <c r="DI299" s="60">
        <f>COUNTIF(I299:DH299,"&lt;"&amp;$G$2)</f>
        <v>0</v>
      </c>
      <c r="DJ299" s="61">
        <f>COUNTIF(I299:DH299,$G$2)</f>
        <v>0</v>
      </c>
      <c r="DK299" s="61">
        <f>+DJ299+DI299</f>
        <v>0</v>
      </c>
      <c r="DL299" s="62">
        <f>IF(F299=0,0,(DJ299/F299)*100)</f>
        <v>0</v>
      </c>
      <c r="DM299" s="62">
        <f t="shared" si="113"/>
        <v>0</v>
      </c>
      <c r="DN299" s="64" t="str">
        <f>IFERROR(DK299/F299*E299,"")</f>
        <v/>
      </c>
      <c r="DO299" s="252" t="b">
        <f t="shared" si="104"/>
        <v>0</v>
      </c>
      <c r="DP299" s="188"/>
      <c r="DS299" s="62">
        <f>IF('SERVIÇOS EXECUTADOS'!$F299=0,0,(COUNTIF('SERVIÇOS EXECUTADOS'!$I299:$DH299,DS$10)/'SERVIÇOS EXECUTADOS'!$F299*100))</f>
        <v>0</v>
      </c>
      <c r="DT299" s="62">
        <f>IF('SERVIÇOS EXECUTADOS'!$F299=0,0,(COUNTIF('SERVIÇOS EXECUTADOS'!$I299:$DH299,DT$10)/'SERVIÇOS EXECUTADOS'!$F299*100))</f>
        <v>0</v>
      </c>
      <c r="DU299" s="62">
        <f>IF('SERVIÇOS EXECUTADOS'!$F299=0,0,(COUNTIF('SERVIÇOS EXECUTADOS'!$I299:$DH299,DU$10)/'SERVIÇOS EXECUTADOS'!$F299*100))</f>
        <v>0</v>
      </c>
      <c r="DV299" s="62">
        <f>IF('SERVIÇOS EXECUTADOS'!$F299=0,0,(COUNTIF('SERVIÇOS EXECUTADOS'!$I299:$DH299,DV$10)/'SERVIÇOS EXECUTADOS'!$F299*100))</f>
        <v>0</v>
      </c>
      <c r="DW299" s="62">
        <f>IF('SERVIÇOS EXECUTADOS'!$F299=0,0,(COUNTIF('SERVIÇOS EXECUTADOS'!$I299:$DH299,DW$10)/'SERVIÇOS EXECUTADOS'!$F299*100))</f>
        <v>0</v>
      </c>
      <c r="DX299" s="62">
        <f>IF('SERVIÇOS EXECUTADOS'!$F299=0,0,(COUNTIF('SERVIÇOS EXECUTADOS'!$I299:$DH299,DX$10)/'SERVIÇOS EXECUTADOS'!$F299*100))</f>
        <v>0</v>
      </c>
      <c r="DY299" s="62">
        <f>IF('SERVIÇOS EXECUTADOS'!$F299=0,0,(COUNTIF('SERVIÇOS EXECUTADOS'!$I299:$DH299,DY$10)/'SERVIÇOS EXECUTADOS'!$F299*100))</f>
        <v>0</v>
      </c>
      <c r="DZ299" s="62">
        <f>IF('SERVIÇOS EXECUTADOS'!$F299=0,0,(COUNTIF('SERVIÇOS EXECUTADOS'!$I299:$DH299,DZ$10)/'SERVIÇOS EXECUTADOS'!$F299*100))</f>
        <v>0</v>
      </c>
      <c r="EA299" s="62">
        <f>IF('SERVIÇOS EXECUTADOS'!$F299=0,0,(COUNTIF('SERVIÇOS EXECUTADOS'!$I299:$DH299,EA$10)/'SERVIÇOS EXECUTADOS'!$F299*100))</f>
        <v>0</v>
      </c>
      <c r="EB299" s="62">
        <f>IF('SERVIÇOS EXECUTADOS'!$F299=0,0,(COUNTIF('SERVIÇOS EXECUTADOS'!$I299:$DH299,EB$10)/'SERVIÇOS EXECUTADOS'!$F299*100))</f>
        <v>0</v>
      </c>
      <c r="EC299" s="62">
        <f>IF('SERVIÇOS EXECUTADOS'!$F299=0,0,(COUNTIF('SERVIÇOS EXECUTADOS'!$I299:$DH299,EC$10)/'SERVIÇOS EXECUTADOS'!$F299*100))</f>
        <v>0</v>
      </c>
      <c r="ED299" s="62">
        <f>IF('SERVIÇOS EXECUTADOS'!$F299=0,0,(COUNTIF('SERVIÇOS EXECUTADOS'!$I299:$DH299,ED$10)/'SERVIÇOS EXECUTADOS'!$F299*100))</f>
        <v>0</v>
      </c>
      <c r="EE299" s="62">
        <f>IF('SERVIÇOS EXECUTADOS'!$F299=0,0,(COUNTIF('SERVIÇOS EXECUTADOS'!$I299:$DH299,EE$10)/'SERVIÇOS EXECUTADOS'!$F299*100))</f>
        <v>0</v>
      </c>
      <c r="EF299" s="62">
        <f>IF('SERVIÇOS EXECUTADOS'!$F299=0,0,(COUNTIF('SERVIÇOS EXECUTADOS'!$I299:$DH299,EF$10)/'SERVIÇOS EXECUTADOS'!$F299*100))</f>
        <v>0</v>
      </c>
      <c r="EG299" s="62">
        <f>IF('SERVIÇOS EXECUTADOS'!$F299=0,0,(COUNTIF('SERVIÇOS EXECUTADOS'!$I299:$DH299,EG$10)/'SERVIÇOS EXECUTADOS'!$F299*100))</f>
        <v>0</v>
      </c>
      <c r="EH299" s="62">
        <f>IF('SERVIÇOS EXECUTADOS'!$F299=0,0,(COUNTIF('SERVIÇOS EXECUTADOS'!$I299:$DH299,EH$10)/'SERVIÇOS EXECUTADOS'!$F299*100))</f>
        <v>0</v>
      </c>
      <c r="EI299" s="62">
        <f>IF('SERVIÇOS EXECUTADOS'!$F299=0,0,(COUNTIF('SERVIÇOS EXECUTADOS'!$I299:$DH299,EI$10)/'SERVIÇOS EXECUTADOS'!$F299*100))</f>
        <v>0</v>
      </c>
      <c r="EJ299" s="62">
        <f>IF('SERVIÇOS EXECUTADOS'!$F299=0,0,(COUNTIF('SERVIÇOS EXECUTADOS'!$I299:$DH299,EJ$10)/'SERVIÇOS EXECUTADOS'!$F299*100))</f>
        <v>0</v>
      </c>
      <c r="EK299" s="62">
        <f>IF('SERVIÇOS EXECUTADOS'!$F299=0,0,(COUNTIF('SERVIÇOS EXECUTADOS'!$I299:$DH299,EK$10)/'SERVIÇOS EXECUTADOS'!$F299*100))</f>
        <v>0</v>
      </c>
      <c r="EL299" s="62">
        <f>IF('SERVIÇOS EXECUTADOS'!$F299=0,0,(COUNTIF('SERVIÇOS EXECUTADOS'!$I299:$DH299,EL$10)/'SERVIÇOS EXECUTADOS'!$F299*100))</f>
        <v>0</v>
      </c>
      <c r="EM299" s="62">
        <f>IF('SERVIÇOS EXECUTADOS'!$F299=0,0,(COUNTIF('SERVIÇOS EXECUTADOS'!$I299:$DH299,EM$10)/'SERVIÇOS EXECUTADOS'!$F299*100))</f>
        <v>0</v>
      </c>
      <c r="EN299" s="62">
        <f>IF('SERVIÇOS EXECUTADOS'!$F299=0,0,(COUNTIF('SERVIÇOS EXECUTADOS'!$I299:$DH299,EN$10)/'SERVIÇOS EXECUTADOS'!$F299*100))</f>
        <v>0</v>
      </c>
      <c r="EO299" s="62">
        <f>IF('SERVIÇOS EXECUTADOS'!$F299=0,0,(COUNTIF('SERVIÇOS EXECUTADOS'!$I299:$DH299,EO$10)/'SERVIÇOS EXECUTADOS'!$F299*100))</f>
        <v>0</v>
      </c>
      <c r="EP299" s="62">
        <f>IF('SERVIÇOS EXECUTADOS'!$F299=0,0,(COUNTIF('SERVIÇOS EXECUTADOS'!$I299:$DH299,EP$10)/'SERVIÇOS EXECUTADOS'!$F299*100))</f>
        <v>0</v>
      </c>
      <c r="EQ299" s="62">
        <f>IF('SERVIÇOS EXECUTADOS'!$F299=0,0,(COUNTIF('SERVIÇOS EXECUTADOS'!$I299:$DH299,EQ$10)/'SERVIÇOS EXECUTADOS'!$F299*100))</f>
        <v>0</v>
      </c>
      <c r="ER299" s="62">
        <f>IF('SERVIÇOS EXECUTADOS'!$F299=0,0,(COUNTIF('SERVIÇOS EXECUTADOS'!$I299:$DH299,ER$10)/'SERVIÇOS EXECUTADOS'!$F299*100))</f>
        <v>0</v>
      </c>
      <c r="ES299" s="62">
        <f>IF('SERVIÇOS EXECUTADOS'!$F299=0,0,(COUNTIF('SERVIÇOS EXECUTADOS'!$I299:$DH299,ES$10)/'SERVIÇOS EXECUTADOS'!$F299*100))</f>
        <v>0</v>
      </c>
      <c r="ET299" s="62">
        <f>IF('SERVIÇOS EXECUTADOS'!$F299=0,0,(COUNTIF('SERVIÇOS EXECUTADOS'!$I299:$DH299,ET$10)/'SERVIÇOS EXECUTADOS'!$F299*100))</f>
        <v>0</v>
      </c>
      <c r="EU299" s="62">
        <f>IF('SERVIÇOS EXECUTADOS'!$F299=0,0,(COUNTIF('SERVIÇOS EXECUTADOS'!$I299:$DH299,EU$10)/'SERVIÇOS EXECUTADOS'!$F299*100))</f>
        <v>0</v>
      </c>
      <c r="EV299" s="62">
        <f>IF('SERVIÇOS EXECUTADOS'!$F299=0,0,(COUNTIF('SERVIÇOS EXECUTADOS'!$I299:$DH299,EV$10)/'SERVIÇOS EXECUTADOS'!$F299*100))</f>
        <v>0</v>
      </c>
      <c r="EW299" s="62">
        <f>IF('SERVIÇOS EXECUTADOS'!$F299=0,0,(COUNTIF('SERVIÇOS EXECUTADOS'!$I299:$DH299,EW$10)/'SERVIÇOS EXECUTADOS'!$F299*100))</f>
        <v>0</v>
      </c>
    </row>
    <row r="300" spans="1:153" ht="12" customHeight="1" outlineLevel="1">
      <c r="A300" s="1"/>
      <c r="B300" s="305" t="s">
        <v>483</v>
      </c>
      <c r="C300" s="306" t="s">
        <v>484</v>
      </c>
      <c r="D300" s="318">
        <f>SUM(D301:D304)</f>
        <v>0</v>
      </c>
      <c r="E300" s="308">
        <f t="shared" si="98"/>
        <v>0</v>
      </c>
      <c r="F300" s="319"/>
      <c r="G300" s="312"/>
      <c r="H300" s="364">
        <f t="shared" si="106"/>
        <v>0</v>
      </c>
      <c r="I300" s="310"/>
      <c r="J300" s="310"/>
      <c r="K300" s="310"/>
      <c r="L300" s="310"/>
      <c r="M300" s="310"/>
      <c r="N300" s="310"/>
      <c r="O300" s="310"/>
      <c r="P300" s="310"/>
      <c r="Q300" s="310"/>
      <c r="R300" s="310"/>
      <c r="S300" s="310"/>
      <c r="T300" s="310"/>
      <c r="U300" s="310"/>
      <c r="V300" s="310"/>
      <c r="W300" s="310"/>
      <c r="X300" s="310"/>
      <c r="Y300" s="310"/>
      <c r="Z300" s="310"/>
      <c r="AA300" s="310"/>
      <c r="AB300" s="310"/>
      <c r="AC300" s="310"/>
      <c r="AD300" s="310"/>
      <c r="AE300" s="310"/>
      <c r="AF300" s="310"/>
      <c r="AG300" s="310"/>
      <c r="AH300" s="310"/>
      <c r="AI300" s="310"/>
      <c r="AJ300" s="310"/>
      <c r="AK300" s="310"/>
      <c r="AL300" s="310"/>
      <c r="AM300" s="310"/>
      <c r="AN300" s="310"/>
      <c r="AO300" s="310"/>
      <c r="AP300" s="310"/>
      <c r="AQ300" s="310"/>
      <c r="AR300" s="310"/>
      <c r="AS300" s="310"/>
      <c r="AT300" s="310"/>
      <c r="AU300" s="310"/>
      <c r="AV300" s="310"/>
      <c r="AW300" s="310"/>
      <c r="AX300" s="310"/>
      <c r="AY300" s="310"/>
      <c r="AZ300" s="310"/>
      <c r="BA300" s="310"/>
      <c r="BB300" s="310"/>
      <c r="BC300" s="310"/>
      <c r="BD300" s="310"/>
      <c r="BE300" s="310"/>
      <c r="BF300" s="310"/>
      <c r="BG300" s="310"/>
      <c r="BH300" s="310"/>
      <c r="BI300" s="310"/>
      <c r="BJ300" s="310"/>
      <c r="BK300" s="310"/>
      <c r="BL300" s="310"/>
      <c r="BM300" s="310"/>
      <c r="BN300" s="310"/>
      <c r="BO300" s="310"/>
      <c r="BP300" s="310"/>
      <c r="BQ300" s="310"/>
      <c r="BR300" s="310"/>
      <c r="BS300" s="310"/>
      <c r="BT300" s="310"/>
      <c r="BU300" s="310"/>
      <c r="BV300" s="310"/>
      <c r="BW300" s="310"/>
      <c r="BX300" s="310"/>
      <c r="BY300" s="310"/>
      <c r="BZ300" s="310"/>
      <c r="CA300" s="310"/>
      <c r="CB300" s="310"/>
      <c r="CC300" s="310"/>
      <c r="CD300" s="310"/>
      <c r="CE300" s="310"/>
      <c r="CF300" s="310"/>
      <c r="CG300" s="310"/>
      <c r="CH300" s="310"/>
      <c r="CI300" s="310"/>
      <c r="CJ300" s="310"/>
      <c r="CK300" s="310"/>
      <c r="CL300" s="310"/>
      <c r="CM300" s="310"/>
      <c r="CN300" s="310"/>
      <c r="CO300" s="310"/>
      <c r="CP300" s="310"/>
      <c r="CQ300" s="310"/>
      <c r="CR300" s="310"/>
      <c r="CS300" s="310"/>
      <c r="CT300" s="310"/>
      <c r="CU300" s="310"/>
      <c r="CV300" s="310"/>
      <c r="CW300" s="310"/>
      <c r="CX300" s="310"/>
      <c r="CY300" s="310"/>
      <c r="CZ300" s="310"/>
      <c r="DA300" s="310"/>
      <c r="DB300" s="310"/>
      <c r="DC300" s="310"/>
      <c r="DD300" s="310"/>
      <c r="DE300" s="310"/>
      <c r="DF300" s="310"/>
      <c r="DG300" s="310"/>
      <c r="DH300" s="310"/>
      <c r="DI300" s="311"/>
      <c r="DJ300" s="312"/>
      <c r="DK300" s="309"/>
      <c r="DL300" s="313"/>
      <c r="DM300" s="313">
        <f t="shared" si="113"/>
        <v>0</v>
      </c>
      <c r="DN300" s="350">
        <f>SUM(DN301:DN304)</f>
        <v>0</v>
      </c>
      <c r="DO300" s="314" t="b">
        <f t="shared" si="104"/>
        <v>1</v>
      </c>
      <c r="DP300" s="315"/>
      <c r="DQ300" s="316"/>
      <c r="DR300" s="316"/>
      <c r="DS300" s="317">
        <f>IF('SERVIÇOS EXECUTADOS'!$F300=0,0,(COUNTIF('SERVIÇOS EXECUTADOS'!$I300:$DH300,DS$10)/'SERVIÇOS EXECUTADOS'!$F300*100))</f>
        <v>0</v>
      </c>
      <c r="DT300" s="317">
        <f>IF('SERVIÇOS EXECUTADOS'!$F300=0,0,(COUNTIF('SERVIÇOS EXECUTADOS'!$I300:$DH300,DT$10)/'SERVIÇOS EXECUTADOS'!$F300*100))</f>
        <v>0</v>
      </c>
      <c r="DU300" s="317">
        <f>IF('SERVIÇOS EXECUTADOS'!$F300=0,0,(COUNTIF('SERVIÇOS EXECUTADOS'!$I300:$DH300,DU$10)/'SERVIÇOS EXECUTADOS'!$F300*100))</f>
        <v>0</v>
      </c>
      <c r="DV300" s="317">
        <f>IF('SERVIÇOS EXECUTADOS'!$F300=0,0,(COUNTIF('SERVIÇOS EXECUTADOS'!$I300:$DH300,DV$10)/'SERVIÇOS EXECUTADOS'!$F300*100))</f>
        <v>0</v>
      </c>
      <c r="DW300" s="317">
        <f>IF('SERVIÇOS EXECUTADOS'!$F300=0,0,(COUNTIF('SERVIÇOS EXECUTADOS'!$I300:$DH300,DW$10)/'SERVIÇOS EXECUTADOS'!$F300*100))</f>
        <v>0</v>
      </c>
      <c r="DX300" s="317">
        <f>IF('SERVIÇOS EXECUTADOS'!$F300=0,0,(COUNTIF('SERVIÇOS EXECUTADOS'!$I300:$DH300,DX$10)/'SERVIÇOS EXECUTADOS'!$F300*100))</f>
        <v>0</v>
      </c>
      <c r="DY300" s="317">
        <f>IF('SERVIÇOS EXECUTADOS'!$F300=0,0,(COUNTIF('SERVIÇOS EXECUTADOS'!$I300:$DH300,DY$10)/'SERVIÇOS EXECUTADOS'!$F300*100))</f>
        <v>0</v>
      </c>
      <c r="DZ300" s="317">
        <f>IF('SERVIÇOS EXECUTADOS'!$F300=0,0,(COUNTIF('SERVIÇOS EXECUTADOS'!$I300:$DH300,DZ$10)/'SERVIÇOS EXECUTADOS'!$F300*100))</f>
        <v>0</v>
      </c>
      <c r="EA300" s="317">
        <f>IF('SERVIÇOS EXECUTADOS'!$F300=0,0,(COUNTIF('SERVIÇOS EXECUTADOS'!$I300:$DH300,EA$10)/'SERVIÇOS EXECUTADOS'!$F300*100))</f>
        <v>0</v>
      </c>
      <c r="EB300" s="317">
        <f>IF('SERVIÇOS EXECUTADOS'!$F300=0,0,(COUNTIF('SERVIÇOS EXECUTADOS'!$I300:$DH300,EB$10)/'SERVIÇOS EXECUTADOS'!$F300*100))</f>
        <v>0</v>
      </c>
      <c r="EC300" s="317">
        <f>IF('SERVIÇOS EXECUTADOS'!$F300=0,0,(COUNTIF('SERVIÇOS EXECUTADOS'!$I300:$DH300,EC$10)/'SERVIÇOS EXECUTADOS'!$F300*100))</f>
        <v>0</v>
      </c>
      <c r="ED300" s="317">
        <f>IF('SERVIÇOS EXECUTADOS'!$F300=0,0,(COUNTIF('SERVIÇOS EXECUTADOS'!$I300:$DH300,ED$10)/'SERVIÇOS EXECUTADOS'!$F300*100))</f>
        <v>0</v>
      </c>
      <c r="EE300" s="317">
        <f>IF('SERVIÇOS EXECUTADOS'!$F300=0,0,(COUNTIF('SERVIÇOS EXECUTADOS'!$I300:$DH300,EE$10)/'SERVIÇOS EXECUTADOS'!$F300*100))</f>
        <v>0</v>
      </c>
      <c r="EF300" s="317">
        <f>IF('SERVIÇOS EXECUTADOS'!$F300=0,0,(COUNTIF('SERVIÇOS EXECUTADOS'!$I300:$DH300,EF$10)/'SERVIÇOS EXECUTADOS'!$F300*100))</f>
        <v>0</v>
      </c>
      <c r="EG300" s="317">
        <f>IF('SERVIÇOS EXECUTADOS'!$F300=0,0,(COUNTIF('SERVIÇOS EXECUTADOS'!$I300:$DH300,EG$10)/'SERVIÇOS EXECUTADOS'!$F300*100))</f>
        <v>0</v>
      </c>
      <c r="EH300" s="317">
        <f>IF('SERVIÇOS EXECUTADOS'!$F300=0,0,(COUNTIF('SERVIÇOS EXECUTADOS'!$I300:$DH300,EH$10)/'SERVIÇOS EXECUTADOS'!$F300*100))</f>
        <v>0</v>
      </c>
      <c r="EI300" s="317">
        <f>IF('SERVIÇOS EXECUTADOS'!$F300=0,0,(COUNTIF('SERVIÇOS EXECUTADOS'!$I300:$DH300,EI$10)/'SERVIÇOS EXECUTADOS'!$F300*100))</f>
        <v>0</v>
      </c>
      <c r="EJ300" s="317">
        <f>IF('SERVIÇOS EXECUTADOS'!$F300=0,0,(COUNTIF('SERVIÇOS EXECUTADOS'!$I300:$DH300,EJ$10)/'SERVIÇOS EXECUTADOS'!$F300*100))</f>
        <v>0</v>
      </c>
      <c r="EK300" s="317">
        <f>IF('SERVIÇOS EXECUTADOS'!$F300=0,0,(COUNTIF('SERVIÇOS EXECUTADOS'!$I300:$DH300,EK$10)/'SERVIÇOS EXECUTADOS'!$F300*100))</f>
        <v>0</v>
      </c>
      <c r="EL300" s="317">
        <f>IF('SERVIÇOS EXECUTADOS'!$F300=0,0,(COUNTIF('SERVIÇOS EXECUTADOS'!$I300:$DH300,EL$10)/'SERVIÇOS EXECUTADOS'!$F300*100))</f>
        <v>0</v>
      </c>
      <c r="EM300" s="317">
        <f>IF('SERVIÇOS EXECUTADOS'!$F300=0,0,(COUNTIF('SERVIÇOS EXECUTADOS'!$I300:$DH300,EM$10)/'SERVIÇOS EXECUTADOS'!$F300*100))</f>
        <v>0</v>
      </c>
      <c r="EN300" s="317">
        <f>IF('SERVIÇOS EXECUTADOS'!$F300=0,0,(COUNTIF('SERVIÇOS EXECUTADOS'!$I300:$DH300,EN$10)/'SERVIÇOS EXECUTADOS'!$F300*100))</f>
        <v>0</v>
      </c>
      <c r="EO300" s="317">
        <f>IF('SERVIÇOS EXECUTADOS'!$F300=0,0,(COUNTIF('SERVIÇOS EXECUTADOS'!$I300:$DH300,EO$10)/'SERVIÇOS EXECUTADOS'!$F300*100))</f>
        <v>0</v>
      </c>
      <c r="EP300" s="317">
        <f>IF('SERVIÇOS EXECUTADOS'!$F300=0,0,(COUNTIF('SERVIÇOS EXECUTADOS'!$I300:$DH300,EP$10)/'SERVIÇOS EXECUTADOS'!$F300*100))</f>
        <v>0</v>
      </c>
      <c r="EQ300" s="317">
        <f>IF('SERVIÇOS EXECUTADOS'!$F300=0,0,(COUNTIF('SERVIÇOS EXECUTADOS'!$I300:$DH300,EQ$10)/'SERVIÇOS EXECUTADOS'!$F300*100))</f>
        <v>0</v>
      </c>
      <c r="ER300" s="317">
        <f>IF('SERVIÇOS EXECUTADOS'!$F300=0,0,(COUNTIF('SERVIÇOS EXECUTADOS'!$I300:$DH300,ER$10)/'SERVIÇOS EXECUTADOS'!$F300*100))</f>
        <v>0</v>
      </c>
      <c r="ES300" s="317">
        <f>IF('SERVIÇOS EXECUTADOS'!$F300=0,0,(COUNTIF('SERVIÇOS EXECUTADOS'!$I300:$DH300,ES$10)/'SERVIÇOS EXECUTADOS'!$F300*100))</f>
        <v>0</v>
      </c>
      <c r="ET300" s="317">
        <f>IF('SERVIÇOS EXECUTADOS'!$F300=0,0,(COUNTIF('SERVIÇOS EXECUTADOS'!$I300:$DH300,ET$10)/'SERVIÇOS EXECUTADOS'!$F300*100))</f>
        <v>0</v>
      </c>
      <c r="EU300" s="317">
        <f>IF('SERVIÇOS EXECUTADOS'!$F300=0,0,(COUNTIF('SERVIÇOS EXECUTADOS'!$I300:$DH300,EU$10)/'SERVIÇOS EXECUTADOS'!$F300*100))</f>
        <v>0</v>
      </c>
      <c r="EV300" s="317">
        <f>IF('SERVIÇOS EXECUTADOS'!$F300=0,0,(COUNTIF('SERVIÇOS EXECUTADOS'!$I300:$DH300,EV$10)/'SERVIÇOS EXECUTADOS'!$F300*100))</f>
        <v>0</v>
      </c>
      <c r="EW300" s="317">
        <f>IF('SERVIÇOS EXECUTADOS'!$F300=0,0,(COUNTIF('SERVIÇOS EXECUTADOS'!$I300:$DH300,EW$10)/'SERVIÇOS EXECUTADOS'!$F300*100))</f>
        <v>0</v>
      </c>
    </row>
    <row r="301" spans="1:153" ht="12" customHeight="1" outlineLevel="2">
      <c r="A301" s="1"/>
      <c r="B301" s="197" t="s">
        <v>485</v>
      </c>
      <c r="C301" s="196" t="s">
        <v>486</v>
      </c>
      <c r="D301" s="486"/>
      <c r="E301" s="192">
        <f t="shared" si="98"/>
        <v>0</v>
      </c>
      <c r="F301" s="489"/>
      <c r="G301" s="271" t="s">
        <v>42</v>
      </c>
      <c r="H301" s="216">
        <f t="shared" si="106"/>
        <v>0</v>
      </c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  <c r="AQ301" s="59"/>
      <c r="AR301" s="59"/>
      <c r="AS301" s="59"/>
      <c r="AT301" s="59"/>
      <c r="AU301" s="59"/>
      <c r="AV301" s="59"/>
      <c r="AW301" s="59"/>
      <c r="AX301" s="59"/>
      <c r="AY301" s="59"/>
      <c r="AZ301" s="59"/>
      <c r="BA301" s="59"/>
      <c r="BB301" s="59"/>
      <c r="BC301" s="59"/>
      <c r="BD301" s="59"/>
      <c r="BE301" s="59"/>
      <c r="BF301" s="59"/>
      <c r="BG301" s="59"/>
      <c r="BH301" s="59"/>
      <c r="BI301" s="59"/>
      <c r="BJ301" s="59"/>
      <c r="BK301" s="59"/>
      <c r="BL301" s="59"/>
      <c r="BM301" s="59"/>
      <c r="BN301" s="59"/>
      <c r="BO301" s="59"/>
      <c r="BP301" s="59"/>
      <c r="BQ301" s="59"/>
      <c r="BR301" s="59"/>
      <c r="BS301" s="59"/>
      <c r="BT301" s="59"/>
      <c r="BU301" s="59"/>
      <c r="BV301" s="59"/>
      <c r="BW301" s="59"/>
      <c r="BX301" s="59"/>
      <c r="BY301" s="59"/>
      <c r="BZ301" s="59"/>
      <c r="CA301" s="59"/>
      <c r="CB301" s="59"/>
      <c r="CC301" s="59"/>
      <c r="CD301" s="59"/>
      <c r="CE301" s="59"/>
      <c r="CF301" s="59"/>
      <c r="CG301" s="59"/>
      <c r="CH301" s="59"/>
      <c r="CI301" s="59"/>
      <c r="CJ301" s="59"/>
      <c r="CK301" s="59"/>
      <c r="CL301" s="59"/>
      <c r="CM301" s="59"/>
      <c r="CN301" s="59"/>
      <c r="CO301" s="59"/>
      <c r="CP301" s="59"/>
      <c r="CQ301" s="59"/>
      <c r="CR301" s="59"/>
      <c r="CS301" s="59"/>
      <c r="CT301" s="59"/>
      <c r="CU301" s="59"/>
      <c r="CV301" s="59"/>
      <c r="CW301" s="59"/>
      <c r="CX301" s="59"/>
      <c r="CY301" s="59"/>
      <c r="CZ301" s="59"/>
      <c r="DA301" s="59"/>
      <c r="DB301" s="59"/>
      <c r="DC301" s="59"/>
      <c r="DD301" s="59"/>
      <c r="DE301" s="59"/>
      <c r="DF301" s="59"/>
      <c r="DG301" s="59"/>
      <c r="DH301" s="59"/>
      <c r="DI301" s="60">
        <f>COUNTIF(I301:DH301,"&lt;"&amp;$G$2)</f>
        <v>0</v>
      </c>
      <c r="DJ301" s="61">
        <f>COUNTIF(I301:DH301,$G$2)</f>
        <v>0</v>
      </c>
      <c r="DK301" s="61">
        <f>+DJ301+DI301</f>
        <v>0</v>
      </c>
      <c r="DL301" s="62">
        <f>IF(F301=0,0,(DJ301/F301)*100)</f>
        <v>0</v>
      </c>
      <c r="DM301" s="62">
        <f t="shared" si="113"/>
        <v>0</v>
      </c>
      <c r="DN301" s="64" t="str">
        <f>IFERROR(DK301/F301*E301,"")</f>
        <v/>
      </c>
      <c r="DO301" s="252" t="b">
        <f t="shared" si="104"/>
        <v>0</v>
      </c>
      <c r="DP301" s="188"/>
      <c r="DS301" s="62">
        <f>IF('SERVIÇOS EXECUTADOS'!$F301=0,0,(COUNTIF('SERVIÇOS EXECUTADOS'!$I301:$DH301,DS$10)/'SERVIÇOS EXECUTADOS'!$F301*100))</f>
        <v>0</v>
      </c>
      <c r="DT301" s="62">
        <f>IF('SERVIÇOS EXECUTADOS'!$F301=0,0,(COUNTIF('SERVIÇOS EXECUTADOS'!$I301:$DH301,DT$10)/'SERVIÇOS EXECUTADOS'!$F301*100))</f>
        <v>0</v>
      </c>
      <c r="DU301" s="62">
        <f>IF('SERVIÇOS EXECUTADOS'!$F301=0,0,(COUNTIF('SERVIÇOS EXECUTADOS'!$I301:$DH301,DU$10)/'SERVIÇOS EXECUTADOS'!$F301*100))</f>
        <v>0</v>
      </c>
      <c r="DV301" s="62">
        <f>IF('SERVIÇOS EXECUTADOS'!$F301=0,0,(COUNTIF('SERVIÇOS EXECUTADOS'!$I301:$DH301,DV$10)/'SERVIÇOS EXECUTADOS'!$F301*100))</f>
        <v>0</v>
      </c>
      <c r="DW301" s="62">
        <f>IF('SERVIÇOS EXECUTADOS'!$F301=0,0,(COUNTIF('SERVIÇOS EXECUTADOS'!$I301:$DH301,DW$10)/'SERVIÇOS EXECUTADOS'!$F301*100))</f>
        <v>0</v>
      </c>
      <c r="DX301" s="62">
        <f>IF('SERVIÇOS EXECUTADOS'!$F301=0,0,(COUNTIF('SERVIÇOS EXECUTADOS'!$I301:$DH301,DX$10)/'SERVIÇOS EXECUTADOS'!$F301*100))</f>
        <v>0</v>
      </c>
      <c r="DY301" s="62">
        <f>IF('SERVIÇOS EXECUTADOS'!$F301=0,0,(COUNTIF('SERVIÇOS EXECUTADOS'!$I301:$DH301,DY$10)/'SERVIÇOS EXECUTADOS'!$F301*100))</f>
        <v>0</v>
      </c>
      <c r="DZ301" s="62">
        <f>IF('SERVIÇOS EXECUTADOS'!$F301=0,0,(COUNTIF('SERVIÇOS EXECUTADOS'!$I301:$DH301,DZ$10)/'SERVIÇOS EXECUTADOS'!$F301*100))</f>
        <v>0</v>
      </c>
      <c r="EA301" s="62">
        <f>IF('SERVIÇOS EXECUTADOS'!$F301=0,0,(COUNTIF('SERVIÇOS EXECUTADOS'!$I301:$DH301,EA$10)/'SERVIÇOS EXECUTADOS'!$F301*100))</f>
        <v>0</v>
      </c>
      <c r="EB301" s="62">
        <f>IF('SERVIÇOS EXECUTADOS'!$F301=0,0,(COUNTIF('SERVIÇOS EXECUTADOS'!$I301:$DH301,EB$10)/'SERVIÇOS EXECUTADOS'!$F301*100))</f>
        <v>0</v>
      </c>
      <c r="EC301" s="62">
        <f>IF('SERVIÇOS EXECUTADOS'!$F301=0,0,(COUNTIF('SERVIÇOS EXECUTADOS'!$I301:$DH301,EC$10)/'SERVIÇOS EXECUTADOS'!$F301*100))</f>
        <v>0</v>
      </c>
      <c r="ED301" s="62">
        <f>IF('SERVIÇOS EXECUTADOS'!$F301=0,0,(COUNTIF('SERVIÇOS EXECUTADOS'!$I301:$DH301,ED$10)/'SERVIÇOS EXECUTADOS'!$F301*100))</f>
        <v>0</v>
      </c>
      <c r="EE301" s="62">
        <f>IF('SERVIÇOS EXECUTADOS'!$F301=0,0,(COUNTIF('SERVIÇOS EXECUTADOS'!$I301:$DH301,EE$10)/'SERVIÇOS EXECUTADOS'!$F301*100))</f>
        <v>0</v>
      </c>
      <c r="EF301" s="62">
        <f>IF('SERVIÇOS EXECUTADOS'!$F301=0,0,(COUNTIF('SERVIÇOS EXECUTADOS'!$I301:$DH301,EF$10)/'SERVIÇOS EXECUTADOS'!$F301*100))</f>
        <v>0</v>
      </c>
      <c r="EG301" s="62">
        <f>IF('SERVIÇOS EXECUTADOS'!$F301=0,0,(COUNTIF('SERVIÇOS EXECUTADOS'!$I301:$DH301,EG$10)/'SERVIÇOS EXECUTADOS'!$F301*100))</f>
        <v>0</v>
      </c>
      <c r="EH301" s="62">
        <f>IF('SERVIÇOS EXECUTADOS'!$F301=0,0,(COUNTIF('SERVIÇOS EXECUTADOS'!$I301:$DH301,EH$10)/'SERVIÇOS EXECUTADOS'!$F301*100))</f>
        <v>0</v>
      </c>
      <c r="EI301" s="62">
        <f>IF('SERVIÇOS EXECUTADOS'!$F301=0,0,(COUNTIF('SERVIÇOS EXECUTADOS'!$I301:$DH301,EI$10)/'SERVIÇOS EXECUTADOS'!$F301*100))</f>
        <v>0</v>
      </c>
      <c r="EJ301" s="62">
        <f>IF('SERVIÇOS EXECUTADOS'!$F301=0,0,(COUNTIF('SERVIÇOS EXECUTADOS'!$I301:$DH301,EJ$10)/'SERVIÇOS EXECUTADOS'!$F301*100))</f>
        <v>0</v>
      </c>
      <c r="EK301" s="62">
        <f>IF('SERVIÇOS EXECUTADOS'!$F301=0,0,(COUNTIF('SERVIÇOS EXECUTADOS'!$I301:$DH301,EK$10)/'SERVIÇOS EXECUTADOS'!$F301*100))</f>
        <v>0</v>
      </c>
      <c r="EL301" s="62">
        <f>IF('SERVIÇOS EXECUTADOS'!$F301=0,0,(COUNTIF('SERVIÇOS EXECUTADOS'!$I301:$DH301,EL$10)/'SERVIÇOS EXECUTADOS'!$F301*100))</f>
        <v>0</v>
      </c>
      <c r="EM301" s="62">
        <f>IF('SERVIÇOS EXECUTADOS'!$F301=0,0,(COUNTIF('SERVIÇOS EXECUTADOS'!$I301:$DH301,EM$10)/'SERVIÇOS EXECUTADOS'!$F301*100))</f>
        <v>0</v>
      </c>
      <c r="EN301" s="62">
        <f>IF('SERVIÇOS EXECUTADOS'!$F301=0,0,(COUNTIF('SERVIÇOS EXECUTADOS'!$I301:$DH301,EN$10)/'SERVIÇOS EXECUTADOS'!$F301*100))</f>
        <v>0</v>
      </c>
      <c r="EO301" s="62">
        <f>IF('SERVIÇOS EXECUTADOS'!$F301=0,0,(COUNTIF('SERVIÇOS EXECUTADOS'!$I301:$DH301,EO$10)/'SERVIÇOS EXECUTADOS'!$F301*100))</f>
        <v>0</v>
      </c>
      <c r="EP301" s="62">
        <f>IF('SERVIÇOS EXECUTADOS'!$F301=0,0,(COUNTIF('SERVIÇOS EXECUTADOS'!$I301:$DH301,EP$10)/'SERVIÇOS EXECUTADOS'!$F301*100))</f>
        <v>0</v>
      </c>
      <c r="EQ301" s="62">
        <f>IF('SERVIÇOS EXECUTADOS'!$F301=0,0,(COUNTIF('SERVIÇOS EXECUTADOS'!$I301:$DH301,EQ$10)/'SERVIÇOS EXECUTADOS'!$F301*100))</f>
        <v>0</v>
      </c>
      <c r="ER301" s="62">
        <f>IF('SERVIÇOS EXECUTADOS'!$F301=0,0,(COUNTIF('SERVIÇOS EXECUTADOS'!$I301:$DH301,ER$10)/'SERVIÇOS EXECUTADOS'!$F301*100))</f>
        <v>0</v>
      </c>
      <c r="ES301" s="62">
        <f>IF('SERVIÇOS EXECUTADOS'!$F301=0,0,(COUNTIF('SERVIÇOS EXECUTADOS'!$I301:$DH301,ES$10)/'SERVIÇOS EXECUTADOS'!$F301*100))</f>
        <v>0</v>
      </c>
      <c r="ET301" s="62">
        <f>IF('SERVIÇOS EXECUTADOS'!$F301=0,0,(COUNTIF('SERVIÇOS EXECUTADOS'!$I301:$DH301,ET$10)/'SERVIÇOS EXECUTADOS'!$F301*100))</f>
        <v>0</v>
      </c>
      <c r="EU301" s="62">
        <f>IF('SERVIÇOS EXECUTADOS'!$F301=0,0,(COUNTIF('SERVIÇOS EXECUTADOS'!$I301:$DH301,EU$10)/'SERVIÇOS EXECUTADOS'!$F301*100))</f>
        <v>0</v>
      </c>
      <c r="EV301" s="62">
        <f>IF('SERVIÇOS EXECUTADOS'!$F301=0,0,(COUNTIF('SERVIÇOS EXECUTADOS'!$I301:$DH301,EV$10)/'SERVIÇOS EXECUTADOS'!$F301*100))</f>
        <v>0</v>
      </c>
      <c r="EW301" s="62">
        <f>IF('SERVIÇOS EXECUTADOS'!$F301=0,0,(COUNTIF('SERVIÇOS EXECUTADOS'!$I301:$DH301,EW$10)/'SERVIÇOS EXECUTADOS'!$F301*100))</f>
        <v>0</v>
      </c>
    </row>
    <row r="302" spans="1:153" ht="12" customHeight="1" outlineLevel="2">
      <c r="A302" s="1"/>
      <c r="B302" s="197" t="s">
        <v>487</v>
      </c>
      <c r="C302" s="196" t="s">
        <v>488</v>
      </c>
      <c r="D302" s="486"/>
      <c r="E302" s="192">
        <f t="shared" si="98"/>
        <v>0</v>
      </c>
      <c r="F302" s="489"/>
      <c r="G302" s="271" t="s">
        <v>42</v>
      </c>
      <c r="H302" s="216">
        <f t="shared" si="106"/>
        <v>0</v>
      </c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  <c r="AQ302" s="59"/>
      <c r="AR302" s="59"/>
      <c r="AS302" s="59"/>
      <c r="AT302" s="59"/>
      <c r="AU302" s="59"/>
      <c r="AV302" s="59"/>
      <c r="AW302" s="59"/>
      <c r="AX302" s="59"/>
      <c r="AY302" s="59"/>
      <c r="AZ302" s="59"/>
      <c r="BA302" s="59"/>
      <c r="BB302" s="59"/>
      <c r="BC302" s="59"/>
      <c r="BD302" s="59"/>
      <c r="BE302" s="59"/>
      <c r="BF302" s="59"/>
      <c r="BG302" s="59"/>
      <c r="BH302" s="59"/>
      <c r="BI302" s="59"/>
      <c r="BJ302" s="59"/>
      <c r="BK302" s="59"/>
      <c r="BL302" s="59"/>
      <c r="BM302" s="59"/>
      <c r="BN302" s="59"/>
      <c r="BO302" s="59"/>
      <c r="BP302" s="59"/>
      <c r="BQ302" s="59"/>
      <c r="BR302" s="59"/>
      <c r="BS302" s="59"/>
      <c r="BT302" s="59"/>
      <c r="BU302" s="59"/>
      <c r="BV302" s="59"/>
      <c r="BW302" s="59"/>
      <c r="BX302" s="59"/>
      <c r="BY302" s="59"/>
      <c r="BZ302" s="59"/>
      <c r="CA302" s="59"/>
      <c r="CB302" s="59"/>
      <c r="CC302" s="59"/>
      <c r="CD302" s="59"/>
      <c r="CE302" s="59"/>
      <c r="CF302" s="59"/>
      <c r="CG302" s="59"/>
      <c r="CH302" s="59"/>
      <c r="CI302" s="59"/>
      <c r="CJ302" s="59"/>
      <c r="CK302" s="59"/>
      <c r="CL302" s="59"/>
      <c r="CM302" s="59"/>
      <c r="CN302" s="59"/>
      <c r="CO302" s="59"/>
      <c r="CP302" s="59"/>
      <c r="CQ302" s="59"/>
      <c r="CR302" s="59"/>
      <c r="CS302" s="59"/>
      <c r="CT302" s="59"/>
      <c r="CU302" s="59"/>
      <c r="CV302" s="59"/>
      <c r="CW302" s="59"/>
      <c r="CX302" s="59"/>
      <c r="CY302" s="59"/>
      <c r="CZ302" s="59"/>
      <c r="DA302" s="59"/>
      <c r="DB302" s="59"/>
      <c r="DC302" s="59"/>
      <c r="DD302" s="59"/>
      <c r="DE302" s="59"/>
      <c r="DF302" s="59"/>
      <c r="DG302" s="59"/>
      <c r="DH302" s="59"/>
      <c r="DI302" s="60">
        <f>COUNTIF(I302:DH302,"&lt;"&amp;$G$2)</f>
        <v>0</v>
      </c>
      <c r="DJ302" s="61">
        <f>COUNTIF(I302:DH302,$G$2)</f>
        <v>0</v>
      </c>
      <c r="DK302" s="61">
        <f>+DJ302+DI302</f>
        <v>0</v>
      </c>
      <c r="DL302" s="62">
        <f>IF(F302=0,0,(DJ302/F302)*100)</f>
        <v>0</v>
      </c>
      <c r="DM302" s="62">
        <f t="shared" si="113"/>
        <v>0</v>
      </c>
      <c r="DN302" s="64" t="str">
        <f>IFERROR(DK302/F302*E302,"")</f>
        <v/>
      </c>
      <c r="DO302" s="252" t="b">
        <f t="shared" si="104"/>
        <v>0</v>
      </c>
      <c r="DP302" s="188"/>
      <c r="DS302" s="62">
        <f>IF('SERVIÇOS EXECUTADOS'!$F302=0,0,(COUNTIF('SERVIÇOS EXECUTADOS'!$I302:$DH302,DS$10)/'SERVIÇOS EXECUTADOS'!$F302*100))</f>
        <v>0</v>
      </c>
      <c r="DT302" s="62">
        <f>IF('SERVIÇOS EXECUTADOS'!$F302=0,0,(COUNTIF('SERVIÇOS EXECUTADOS'!$I302:$DH302,DT$10)/'SERVIÇOS EXECUTADOS'!$F302*100))</f>
        <v>0</v>
      </c>
      <c r="DU302" s="62">
        <f>IF('SERVIÇOS EXECUTADOS'!$F302=0,0,(COUNTIF('SERVIÇOS EXECUTADOS'!$I302:$DH302,DU$10)/'SERVIÇOS EXECUTADOS'!$F302*100))</f>
        <v>0</v>
      </c>
      <c r="DV302" s="62">
        <f>IF('SERVIÇOS EXECUTADOS'!$F302=0,0,(COUNTIF('SERVIÇOS EXECUTADOS'!$I302:$DH302,DV$10)/'SERVIÇOS EXECUTADOS'!$F302*100))</f>
        <v>0</v>
      </c>
      <c r="DW302" s="62">
        <f>IF('SERVIÇOS EXECUTADOS'!$F302=0,0,(COUNTIF('SERVIÇOS EXECUTADOS'!$I302:$DH302,DW$10)/'SERVIÇOS EXECUTADOS'!$F302*100))</f>
        <v>0</v>
      </c>
      <c r="DX302" s="62">
        <f>IF('SERVIÇOS EXECUTADOS'!$F302=0,0,(COUNTIF('SERVIÇOS EXECUTADOS'!$I302:$DH302,DX$10)/'SERVIÇOS EXECUTADOS'!$F302*100))</f>
        <v>0</v>
      </c>
      <c r="DY302" s="62">
        <f>IF('SERVIÇOS EXECUTADOS'!$F302=0,0,(COUNTIF('SERVIÇOS EXECUTADOS'!$I302:$DH302,DY$10)/'SERVIÇOS EXECUTADOS'!$F302*100))</f>
        <v>0</v>
      </c>
      <c r="DZ302" s="62">
        <f>IF('SERVIÇOS EXECUTADOS'!$F302=0,0,(COUNTIF('SERVIÇOS EXECUTADOS'!$I302:$DH302,DZ$10)/'SERVIÇOS EXECUTADOS'!$F302*100))</f>
        <v>0</v>
      </c>
      <c r="EA302" s="62">
        <f>IF('SERVIÇOS EXECUTADOS'!$F302=0,0,(COUNTIF('SERVIÇOS EXECUTADOS'!$I302:$DH302,EA$10)/'SERVIÇOS EXECUTADOS'!$F302*100))</f>
        <v>0</v>
      </c>
      <c r="EB302" s="62">
        <f>IF('SERVIÇOS EXECUTADOS'!$F302=0,0,(COUNTIF('SERVIÇOS EXECUTADOS'!$I302:$DH302,EB$10)/'SERVIÇOS EXECUTADOS'!$F302*100))</f>
        <v>0</v>
      </c>
      <c r="EC302" s="62">
        <f>IF('SERVIÇOS EXECUTADOS'!$F302=0,0,(COUNTIF('SERVIÇOS EXECUTADOS'!$I302:$DH302,EC$10)/'SERVIÇOS EXECUTADOS'!$F302*100))</f>
        <v>0</v>
      </c>
      <c r="ED302" s="62">
        <f>IF('SERVIÇOS EXECUTADOS'!$F302=0,0,(COUNTIF('SERVIÇOS EXECUTADOS'!$I302:$DH302,ED$10)/'SERVIÇOS EXECUTADOS'!$F302*100))</f>
        <v>0</v>
      </c>
      <c r="EE302" s="62">
        <f>IF('SERVIÇOS EXECUTADOS'!$F302=0,0,(COUNTIF('SERVIÇOS EXECUTADOS'!$I302:$DH302,EE$10)/'SERVIÇOS EXECUTADOS'!$F302*100))</f>
        <v>0</v>
      </c>
      <c r="EF302" s="62">
        <f>IF('SERVIÇOS EXECUTADOS'!$F302=0,0,(COUNTIF('SERVIÇOS EXECUTADOS'!$I302:$DH302,EF$10)/'SERVIÇOS EXECUTADOS'!$F302*100))</f>
        <v>0</v>
      </c>
      <c r="EG302" s="62">
        <f>IF('SERVIÇOS EXECUTADOS'!$F302=0,0,(COUNTIF('SERVIÇOS EXECUTADOS'!$I302:$DH302,EG$10)/'SERVIÇOS EXECUTADOS'!$F302*100))</f>
        <v>0</v>
      </c>
      <c r="EH302" s="62">
        <f>IF('SERVIÇOS EXECUTADOS'!$F302=0,0,(COUNTIF('SERVIÇOS EXECUTADOS'!$I302:$DH302,EH$10)/'SERVIÇOS EXECUTADOS'!$F302*100))</f>
        <v>0</v>
      </c>
      <c r="EI302" s="62">
        <f>IF('SERVIÇOS EXECUTADOS'!$F302=0,0,(COUNTIF('SERVIÇOS EXECUTADOS'!$I302:$DH302,EI$10)/'SERVIÇOS EXECUTADOS'!$F302*100))</f>
        <v>0</v>
      </c>
      <c r="EJ302" s="62">
        <f>IF('SERVIÇOS EXECUTADOS'!$F302=0,0,(COUNTIF('SERVIÇOS EXECUTADOS'!$I302:$DH302,EJ$10)/'SERVIÇOS EXECUTADOS'!$F302*100))</f>
        <v>0</v>
      </c>
      <c r="EK302" s="62">
        <f>IF('SERVIÇOS EXECUTADOS'!$F302=0,0,(COUNTIF('SERVIÇOS EXECUTADOS'!$I302:$DH302,EK$10)/'SERVIÇOS EXECUTADOS'!$F302*100))</f>
        <v>0</v>
      </c>
      <c r="EL302" s="62">
        <f>IF('SERVIÇOS EXECUTADOS'!$F302=0,0,(COUNTIF('SERVIÇOS EXECUTADOS'!$I302:$DH302,EL$10)/'SERVIÇOS EXECUTADOS'!$F302*100))</f>
        <v>0</v>
      </c>
      <c r="EM302" s="62">
        <f>IF('SERVIÇOS EXECUTADOS'!$F302=0,0,(COUNTIF('SERVIÇOS EXECUTADOS'!$I302:$DH302,EM$10)/'SERVIÇOS EXECUTADOS'!$F302*100))</f>
        <v>0</v>
      </c>
      <c r="EN302" s="62">
        <f>IF('SERVIÇOS EXECUTADOS'!$F302=0,0,(COUNTIF('SERVIÇOS EXECUTADOS'!$I302:$DH302,EN$10)/'SERVIÇOS EXECUTADOS'!$F302*100))</f>
        <v>0</v>
      </c>
      <c r="EO302" s="62">
        <f>IF('SERVIÇOS EXECUTADOS'!$F302=0,0,(COUNTIF('SERVIÇOS EXECUTADOS'!$I302:$DH302,EO$10)/'SERVIÇOS EXECUTADOS'!$F302*100))</f>
        <v>0</v>
      </c>
      <c r="EP302" s="62">
        <f>IF('SERVIÇOS EXECUTADOS'!$F302=0,0,(COUNTIF('SERVIÇOS EXECUTADOS'!$I302:$DH302,EP$10)/'SERVIÇOS EXECUTADOS'!$F302*100))</f>
        <v>0</v>
      </c>
      <c r="EQ302" s="62">
        <f>IF('SERVIÇOS EXECUTADOS'!$F302=0,0,(COUNTIF('SERVIÇOS EXECUTADOS'!$I302:$DH302,EQ$10)/'SERVIÇOS EXECUTADOS'!$F302*100))</f>
        <v>0</v>
      </c>
      <c r="ER302" s="62">
        <f>IF('SERVIÇOS EXECUTADOS'!$F302=0,0,(COUNTIF('SERVIÇOS EXECUTADOS'!$I302:$DH302,ER$10)/'SERVIÇOS EXECUTADOS'!$F302*100))</f>
        <v>0</v>
      </c>
      <c r="ES302" s="62">
        <f>IF('SERVIÇOS EXECUTADOS'!$F302=0,0,(COUNTIF('SERVIÇOS EXECUTADOS'!$I302:$DH302,ES$10)/'SERVIÇOS EXECUTADOS'!$F302*100))</f>
        <v>0</v>
      </c>
      <c r="ET302" s="62">
        <f>IF('SERVIÇOS EXECUTADOS'!$F302=0,0,(COUNTIF('SERVIÇOS EXECUTADOS'!$I302:$DH302,ET$10)/'SERVIÇOS EXECUTADOS'!$F302*100))</f>
        <v>0</v>
      </c>
      <c r="EU302" s="62">
        <f>IF('SERVIÇOS EXECUTADOS'!$F302=0,0,(COUNTIF('SERVIÇOS EXECUTADOS'!$I302:$DH302,EU$10)/'SERVIÇOS EXECUTADOS'!$F302*100))</f>
        <v>0</v>
      </c>
      <c r="EV302" s="62">
        <f>IF('SERVIÇOS EXECUTADOS'!$F302=0,0,(COUNTIF('SERVIÇOS EXECUTADOS'!$I302:$DH302,EV$10)/'SERVIÇOS EXECUTADOS'!$F302*100))</f>
        <v>0</v>
      </c>
      <c r="EW302" s="62">
        <f>IF('SERVIÇOS EXECUTADOS'!$F302=0,0,(COUNTIF('SERVIÇOS EXECUTADOS'!$I302:$DH302,EW$10)/'SERVIÇOS EXECUTADOS'!$F302*100))</f>
        <v>0</v>
      </c>
    </row>
    <row r="303" spans="1:153" ht="12" customHeight="1" outlineLevel="2">
      <c r="A303" s="1"/>
      <c r="B303" s="197" t="s">
        <v>489</v>
      </c>
      <c r="C303" s="196" t="s">
        <v>490</v>
      </c>
      <c r="D303" s="486"/>
      <c r="E303" s="192">
        <f t="shared" si="98"/>
        <v>0</v>
      </c>
      <c r="F303" s="489"/>
      <c r="G303" s="271" t="s">
        <v>42</v>
      </c>
      <c r="H303" s="216">
        <f t="shared" si="106"/>
        <v>0</v>
      </c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59"/>
      <c r="AU303" s="59"/>
      <c r="AV303" s="59"/>
      <c r="AW303" s="59"/>
      <c r="AX303" s="59"/>
      <c r="AY303" s="59"/>
      <c r="AZ303" s="59"/>
      <c r="BA303" s="59"/>
      <c r="BB303" s="59"/>
      <c r="BC303" s="59"/>
      <c r="BD303" s="59"/>
      <c r="BE303" s="59"/>
      <c r="BF303" s="59"/>
      <c r="BG303" s="59"/>
      <c r="BH303" s="59"/>
      <c r="BI303" s="59"/>
      <c r="BJ303" s="59"/>
      <c r="BK303" s="59"/>
      <c r="BL303" s="59"/>
      <c r="BM303" s="59"/>
      <c r="BN303" s="59"/>
      <c r="BO303" s="59"/>
      <c r="BP303" s="59"/>
      <c r="BQ303" s="59"/>
      <c r="BR303" s="59"/>
      <c r="BS303" s="59"/>
      <c r="BT303" s="59"/>
      <c r="BU303" s="59"/>
      <c r="BV303" s="59"/>
      <c r="BW303" s="59"/>
      <c r="BX303" s="59"/>
      <c r="BY303" s="59"/>
      <c r="BZ303" s="59"/>
      <c r="CA303" s="59"/>
      <c r="CB303" s="59"/>
      <c r="CC303" s="59"/>
      <c r="CD303" s="59"/>
      <c r="CE303" s="59"/>
      <c r="CF303" s="59"/>
      <c r="CG303" s="59"/>
      <c r="CH303" s="59"/>
      <c r="CI303" s="59"/>
      <c r="CJ303" s="59"/>
      <c r="CK303" s="59"/>
      <c r="CL303" s="59"/>
      <c r="CM303" s="59"/>
      <c r="CN303" s="59"/>
      <c r="CO303" s="59"/>
      <c r="CP303" s="59"/>
      <c r="CQ303" s="59"/>
      <c r="CR303" s="59"/>
      <c r="CS303" s="59"/>
      <c r="CT303" s="59"/>
      <c r="CU303" s="59"/>
      <c r="CV303" s="59"/>
      <c r="CW303" s="59"/>
      <c r="CX303" s="59"/>
      <c r="CY303" s="59"/>
      <c r="CZ303" s="59"/>
      <c r="DA303" s="59"/>
      <c r="DB303" s="59"/>
      <c r="DC303" s="59"/>
      <c r="DD303" s="59"/>
      <c r="DE303" s="59"/>
      <c r="DF303" s="59"/>
      <c r="DG303" s="59"/>
      <c r="DH303" s="59"/>
      <c r="DI303" s="60">
        <f>COUNTIF(I303:DH303,"&lt;"&amp;$G$2)</f>
        <v>0</v>
      </c>
      <c r="DJ303" s="61">
        <f>COUNTIF(I303:DH303,$G$2)</f>
        <v>0</v>
      </c>
      <c r="DK303" s="61">
        <f>+DJ303+DI303</f>
        <v>0</v>
      </c>
      <c r="DL303" s="62">
        <f>IF(F303=0,0,(DJ303/F303)*100)</f>
        <v>0</v>
      </c>
      <c r="DM303" s="62">
        <f t="shared" si="113"/>
        <v>0</v>
      </c>
      <c r="DN303" s="64" t="str">
        <f>IFERROR(DK303/F303*E303,"")</f>
        <v/>
      </c>
      <c r="DO303" s="252" t="b">
        <f t="shared" si="104"/>
        <v>0</v>
      </c>
      <c r="DP303" s="188"/>
      <c r="DS303" s="62">
        <f>IF('SERVIÇOS EXECUTADOS'!$F303=0,0,(COUNTIF('SERVIÇOS EXECUTADOS'!$I303:$DH303,DS$10)/'SERVIÇOS EXECUTADOS'!$F303*100))</f>
        <v>0</v>
      </c>
      <c r="DT303" s="62">
        <f>IF('SERVIÇOS EXECUTADOS'!$F303=0,0,(COUNTIF('SERVIÇOS EXECUTADOS'!$I303:$DH303,DT$10)/'SERVIÇOS EXECUTADOS'!$F303*100))</f>
        <v>0</v>
      </c>
      <c r="DU303" s="62">
        <f>IF('SERVIÇOS EXECUTADOS'!$F303=0,0,(COUNTIF('SERVIÇOS EXECUTADOS'!$I303:$DH303,DU$10)/'SERVIÇOS EXECUTADOS'!$F303*100))</f>
        <v>0</v>
      </c>
      <c r="DV303" s="62">
        <f>IF('SERVIÇOS EXECUTADOS'!$F303=0,0,(COUNTIF('SERVIÇOS EXECUTADOS'!$I303:$DH303,DV$10)/'SERVIÇOS EXECUTADOS'!$F303*100))</f>
        <v>0</v>
      </c>
      <c r="DW303" s="62">
        <f>IF('SERVIÇOS EXECUTADOS'!$F303=0,0,(COUNTIF('SERVIÇOS EXECUTADOS'!$I303:$DH303,DW$10)/'SERVIÇOS EXECUTADOS'!$F303*100))</f>
        <v>0</v>
      </c>
      <c r="DX303" s="62">
        <f>IF('SERVIÇOS EXECUTADOS'!$F303=0,0,(COUNTIF('SERVIÇOS EXECUTADOS'!$I303:$DH303,DX$10)/'SERVIÇOS EXECUTADOS'!$F303*100))</f>
        <v>0</v>
      </c>
      <c r="DY303" s="62">
        <f>IF('SERVIÇOS EXECUTADOS'!$F303=0,0,(COUNTIF('SERVIÇOS EXECUTADOS'!$I303:$DH303,DY$10)/'SERVIÇOS EXECUTADOS'!$F303*100))</f>
        <v>0</v>
      </c>
      <c r="DZ303" s="62">
        <f>IF('SERVIÇOS EXECUTADOS'!$F303=0,0,(COUNTIF('SERVIÇOS EXECUTADOS'!$I303:$DH303,DZ$10)/'SERVIÇOS EXECUTADOS'!$F303*100))</f>
        <v>0</v>
      </c>
      <c r="EA303" s="62">
        <f>IF('SERVIÇOS EXECUTADOS'!$F303=0,0,(COUNTIF('SERVIÇOS EXECUTADOS'!$I303:$DH303,EA$10)/'SERVIÇOS EXECUTADOS'!$F303*100))</f>
        <v>0</v>
      </c>
      <c r="EB303" s="62">
        <f>IF('SERVIÇOS EXECUTADOS'!$F303=0,0,(COUNTIF('SERVIÇOS EXECUTADOS'!$I303:$DH303,EB$10)/'SERVIÇOS EXECUTADOS'!$F303*100))</f>
        <v>0</v>
      </c>
      <c r="EC303" s="62">
        <f>IF('SERVIÇOS EXECUTADOS'!$F303=0,0,(COUNTIF('SERVIÇOS EXECUTADOS'!$I303:$DH303,EC$10)/'SERVIÇOS EXECUTADOS'!$F303*100))</f>
        <v>0</v>
      </c>
      <c r="ED303" s="62">
        <f>IF('SERVIÇOS EXECUTADOS'!$F303=0,0,(COUNTIF('SERVIÇOS EXECUTADOS'!$I303:$DH303,ED$10)/'SERVIÇOS EXECUTADOS'!$F303*100))</f>
        <v>0</v>
      </c>
      <c r="EE303" s="62">
        <f>IF('SERVIÇOS EXECUTADOS'!$F303=0,0,(COUNTIF('SERVIÇOS EXECUTADOS'!$I303:$DH303,EE$10)/'SERVIÇOS EXECUTADOS'!$F303*100))</f>
        <v>0</v>
      </c>
      <c r="EF303" s="62">
        <f>IF('SERVIÇOS EXECUTADOS'!$F303=0,0,(COUNTIF('SERVIÇOS EXECUTADOS'!$I303:$DH303,EF$10)/'SERVIÇOS EXECUTADOS'!$F303*100))</f>
        <v>0</v>
      </c>
      <c r="EG303" s="62">
        <f>IF('SERVIÇOS EXECUTADOS'!$F303=0,0,(COUNTIF('SERVIÇOS EXECUTADOS'!$I303:$DH303,EG$10)/'SERVIÇOS EXECUTADOS'!$F303*100))</f>
        <v>0</v>
      </c>
      <c r="EH303" s="62">
        <f>IF('SERVIÇOS EXECUTADOS'!$F303=0,0,(COUNTIF('SERVIÇOS EXECUTADOS'!$I303:$DH303,EH$10)/'SERVIÇOS EXECUTADOS'!$F303*100))</f>
        <v>0</v>
      </c>
      <c r="EI303" s="62">
        <f>IF('SERVIÇOS EXECUTADOS'!$F303=0,0,(COUNTIF('SERVIÇOS EXECUTADOS'!$I303:$DH303,EI$10)/'SERVIÇOS EXECUTADOS'!$F303*100))</f>
        <v>0</v>
      </c>
      <c r="EJ303" s="62">
        <f>IF('SERVIÇOS EXECUTADOS'!$F303=0,0,(COUNTIF('SERVIÇOS EXECUTADOS'!$I303:$DH303,EJ$10)/'SERVIÇOS EXECUTADOS'!$F303*100))</f>
        <v>0</v>
      </c>
      <c r="EK303" s="62">
        <f>IF('SERVIÇOS EXECUTADOS'!$F303=0,0,(COUNTIF('SERVIÇOS EXECUTADOS'!$I303:$DH303,EK$10)/'SERVIÇOS EXECUTADOS'!$F303*100))</f>
        <v>0</v>
      </c>
      <c r="EL303" s="62">
        <f>IF('SERVIÇOS EXECUTADOS'!$F303=0,0,(COUNTIF('SERVIÇOS EXECUTADOS'!$I303:$DH303,EL$10)/'SERVIÇOS EXECUTADOS'!$F303*100))</f>
        <v>0</v>
      </c>
      <c r="EM303" s="62">
        <f>IF('SERVIÇOS EXECUTADOS'!$F303=0,0,(COUNTIF('SERVIÇOS EXECUTADOS'!$I303:$DH303,EM$10)/'SERVIÇOS EXECUTADOS'!$F303*100))</f>
        <v>0</v>
      </c>
      <c r="EN303" s="62">
        <f>IF('SERVIÇOS EXECUTADOS'!$F303=0,0,(COUNTIF('SERVIÇOS EXECUTADOS'!$I303:$DH303,EN$10)/'SERVIÇOS EXECUTADOS'!$F303*100))</f>
        <v>0</v>
      </c>
      <c r="EO303" s="62">
        <f>IF('SERVIÇOS EXECUTADOS'!$F303=0,0,(COUNTIF('SERVIÇOS EXECUTADOS'!$I303:$DH303,EO$10)/'SERVIÇOS EXECUTADOS'!$F303*100))</f>
        <v>0</v>
      </c>
      <c r="EP303" s="62">
        <f>IF('SERVIÇOS EXECUTADOS'!$F303=0,0,(COUNTIF('SERVIÇOS EXECUTADOS'!$I303:$DH303,EP$10)/'SERVIÇOS EXECUTADOS'!$F303*100))</f>
        <v>0</v>
      </c>
      <c r="EQ303" s="62">
        <f>IF('SERVIÇOS EXECUTADOS'!$F303=0,0,(COUNTIF('SERVIÇOS EXECUTADOS'!$I303:$DH303,EQ$10)/'SERVIÇOS EXECUTADOS'!$F303*100))</f>
        <v>0</v>
      </c>
      <c r="ER303" s="62">
        <f>IF('SERVIÇOS EXECUTADOS'!$F303=0,0,(COUNTIF('SERVIÇOS EXECUTADOS'!$I303:$DH303,ER$10)/'SERVIÇOS EXECUTADOS'!$F303*100))</f>
        <v>0</v>
      </c>
      <c r="ES303" s="62">
        <f>IF('SERVIÇOS EXECUTADOS'!$F303=0,0,(COUNTIF('SERVIÇOS EXECUTADOS'!$I303:$DH303,ES$10)/'SERVIÇOS EXECUTADOS'!$F303*100))</f>
        <v>0</v>
      </c>
      <c r="ET303" s="62">
        <f>IF('SERVIÇOS EXECUTADOS'!$F303=0,0,(COUNTIF('SERVIÇOS EXECUTADOS'!$I303:$DH303,ET$10)/'SERVIÇOS EXECUTADOS'!$F303*100))</f>
        <v>0</v>
      </c>
      <c r="EU303" s="62">
        <f>IF('SERVIÇOS EXECUTADOS'!$F303=0,0,(COUNTIF('SERVIÇOS EXECUTADOS'!$I303:$DH303,EU$10)/'SERVIÇOS EXECUTADOS'!$F303*100))</f>
        <v>0</v>
      </c>
      <c r="EV303" s="62">
        <f>IF('SERVIÇOS EXECUTADOS'!$F303=0,0,(COUNTIF('SERVIÇOS EXECUTADOS'!$I303:$DH303,EV$10)/'SERVIÇOS EXECUTADOS'!$F303*100))</f>
        <v>0</v>
      </c>
      <c r="EW303" s="62">
        <f>IF('SERVIÇOS EXECUTADOS'!$F303=0,0,(COUNTIF('SERVIÇOS EXECUTADOS'!$I303:$DH303,EW$10)/'SERVIÇOS EXECUTADOS'!$F303*100))</f>
        <v>0</v>
      </c>
    </row>
    <row r="304" spans="1:153" ht="12" customHeight="1" outlineLevel="2">
      <c r="A304" s="1"/>
      <c r="B304" s="197" t="s">
        <v>491</v>
      </c>
      <c r="C304" s="196" t="s">
        <v>492</v>
      </c>
      <c r="D304" s="486"/>
      <c r="E304" s="192">
        <f t="shared" si="98"/>
        <v>0</v>
      </c>
      <c r="F304" s="489"/>
      <c r="G304" s="271" t="s">
        <v>42</v>
      </c>
      <c r="H304" s="216">
        <f t="shared" si="106"/>
        <v>0</v>
      </c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  <c r="AP304" s="59"/>
      <c r="AQ304" s="59"/>
      <c r="AR304" s="59"/>
      <c r="AS304" s="59"/>
      <c r="AT304" s="59"/>
      <c r="AU304" s="59"/>
      <c r="AV304" s="59"/>
      <c r="AW304" s="59"/>
      <c r="AX304" s="59"/>
      <c r="AY304" s="59"/>
      <c r="AZ304" s="59"/>
      <c r="BA304" s="59"/>
      <c r="BB304" s="59"/>
      <c r="BC304" s="59"/>
      <c r="BD304" s="59"/>
      <c r="BE304" s="59"/>
      <c r="BF304" s="59"/>
      <c r="BG304" s="59"/>
      <c r="BH304" s="59"/>
      <c r="BI304" s="59"/>
      <c r="BJ304" s="59"/>
      <c r="BK304" s="59"/>
      <c r="BL304" s="59"/>
      <c r="BM304" s="59"/>
      <c r="BN304" s="59"/>
      <c r="BO304" s="59"/>
      <c r="BP304" s="59"/>
      <c r="BQ304" s="59"/>
      <c r="BR304" s="59"/>
      <c r="BS304" s="59"/>
      <c r="BT304" s="59"/>
      <c r="BU304" s="59"/>
      <c r="BV304" s="59"/>
      <c r="BW304" s="59"/>
      <c r="BX304" s="59"/>
      <c r="BY304" s="59"/>
      <c r="BZ304" s="59"/>
      <c r="CA304" s="59"/>
      <c r="CB304" s="59"/>
      <c r="CC304" s="59"/>
      <c r="CD304" s="59"/>
      <c r="CE304" s="59"/>
      <c r="CF304" s="59"/>
      <c r="CG304" s="59"/>
      <c r="CH304" s="59"/>
      <c r="CI304" s="59"/>
      <c r="CJ304" s="59"/>
      <c r="CK304" s="59"/>
      <c r="CL304" s="59"/>
      <c r="CM304" s="59"/>
      <c r="CN304" s="59"/>
      <c r="CO304" s="59"/>
      <c r="CP304" s="59"/>
      <c r="CQ304" s="59"/>
      <c r="CR304" s="59"/>
      <c r="CS304" s="59"/>
      <c r="CT304" s="59"/>
      <c r="CU304" s="59"/>
      <c r="CV304" s="59"/>
      <c r="CW304" s="59"/>
      <c r="CX304" s="59"/>
      <c r="CY304" s="59"/>
      <c r="CZ304" s="59"/>
      <c r="DA304" s="59"/>
      <c r="DB304" s="59"/>
      <c r="DC304" s="59"/>
      <c r="DD304" s="59"/>
      <c r="DE304" s="59"/>
      <c r="DF304" s="59"/>
      <c r="DG304" s="59"/>
      <c r="DH304" s="59"/>
      <c r="DI304" s="60">
        <f>COUNTIF(I304:DH304,"&lt;"&amp;$G$2)</f>
        <v>0</v>
      </c>
      <c r="DJ304" s="61">
        <f>COUNTIF(I304:DH304,$G$2)</f>
        <v>0</v>
      </c>
      <c r="DK304" s="61">
        <f>+DJ304+DI304</f>
        <v>0</v>
      </c>
      <c r="DL304" s="62">
        <f>IF(F304=0,0,(DJ304/F304)*100)</f>
        <v>0</v>
      </c>
      <c r="DM304" s="62">
        <f t="shared" si="113"/>
        <v>0</v>
      </c>
      <c r="DN304" s="64" t="str">
        <f>IFERROR(DK304/F304*E304,"")</f>
        <v/>
      </c>
      <c r="DO304" s="252" t="b">
        <f t="shared" si="104"/>
        <v>0</v>
      </c>
      <c r="DP304" s="188"/>
      <c r="DS304" s="62">
        <f>IF('SERVIÇOS EXECUTADOS'!$F304=0,0,(COUNTIF('SERVIÇOS EXECUTADOS'!$I304:$DH304,DS$10)/'SERVIÇOS EXECUTADOS'!$F304*100))</f>
        <v>0</v>
      </c>
      <c r="DT304" s="62">
        <f>IF('SERVIÇOS EXECUTADOS'!$F304=0,0,(COUNTIF('SERVIÇOS EXECUTADOS'!$I304:$DH304,DT$10)/'SERVIÇOS EXECUTADOS'!$F304*100))</f>
        <v>0</v>
      </c>
      <c r="DU304" s="62">
        <f>IF('SERVIÇOS EXECUTADOS'!$F304=0,0,(COUNTIF('SERVIÇOS EXECUTADOS'!$I304:$DH304,DU$10)/'SERVIÇOS EXECUTADOS'!$F304*100))</f>
        <v>0</v>
      </c>
      <c r="DV304" s="62">
        <f>IF('SERVIÇOS EXECUTADOS'!$F304=0,0,(COUNTIF('SERVIÇOS EXECUTADOS'!$I304:$DH304,DV$10)/'SERVIÇOS EXECUTADOS'!$F304*100))</f>
        <v>0</v>
      </c>
      <c r="DW304" s="62">
        <f>IF('SERVIÇOS EXECUTADOS'!$F304=0,0,(COUNTIF('SERVIÇOS EXECUTADOS'!$I304:$DH304,DW$10)/'SERVIÇOS EXECUTADOS'!$F304*100))</f>
        <v>0</v>
      </c>
      <c r="DX304" s="62">
        <f>IF('SERVIÇOS EXECUTADOS'!$F304=0,0,(COUNTIF('SERVIÇOS EXECUTADOS'!$I304:$DH304,DX$10)/'SERVIÇOS EXECUTADOS'!$F304*100))</f>
        <v>0</v>
      </c>
      <c r="DY304" s="62">
        <f>IF('SERVIÇOS EXECUTADOS'!$F304=0,0,(COUNTIF('SERVIÇOS EXECUTADOS'!$I304:$DH304,DY$10)/'SERVIÇOS EXECUTADOS'!$F304*100))</f>
        <v>0</v>
      </c>
      <c r="DZ304" s="62">
        <f>IF('SERVIÇOS EXECUTADOS'!$F304=0,0,(COUNTIF('SERVIÇOS EXECUTADOS'!$I304:$DH304,DZ$10)/'SERVIÇOS EXECUTADOS'!$F304*100))</f>
        <v>0</v>
      </c>
      <c r="EA304" s="62">
        <f>IF('SERVIÇOS EXECUTADOS'!$F304=0,0,(COUNTIF('SERVIÇOS EXECUTADOS'!$I304:$DH304,EA$10)/'SERVIÇOS EXECUTADOS'!$F304*100))</f>
        <v>0</v>
      </c>
      <c r="EB304" s="62">
        <f>IF('SERVIÇOS EXECUTADOS'!$F304=0,0,(COUNTIF('SERVIÇOS EXECUTADOS'!$I304:$DH304,EB$10)/'SERVIÇOS EXECUTADOS'!$F304*100))</f>
        <v>0</v>
      </c>
      <c r="EC304" s="62">
        <f>IF('SERVIÇOS EXECUTADOS'!$F304=0,0,(COUNTIF('SERVIÇOS EXECUTADOS'!$I304:$DH304,EC$10)/'SERVIÇOS EXECUTADOS'!$F304*100))</f>
        <v>0</v>
      </c>
      <c r="ED304" s="62">
        <f>IF('SERVIÇOS EXECUTADOS'!$F304=0,0,(COUNTIF('SERVIÇOS EXECUTADOS'!$I304:$DH304,ED$10)/'SERVIÇOS EXECUTADOS'!$F304*100))</f>
        <v>0</v>
      </c>
      <c r="EE304" s="62">
        <f>IF('SERVIÇOS EXECUTADOS'!$F304=0,0,(COUNTIF('SERVIÇOS EXECUTADOS'!$I304:$DH304,EE$10)/'SERVIÇOS EXECUTADOS'!$F304*100))</f>
        <v>0</v>
      </c>
      <c r="EF304" s="62">
        <f>IF('SERVIÇOS EXECUTADOS'!$F304=0,0,(COUNTIF('SERVIÇOS EXECUTADOS'!$I304:$DH304,EF$10)/'SERVIÇOS EXECUTADOS'!$F304*100))</f>
        <v>0</v>
      </c>
      <c r="EG304" s="62">
        <f>IF('SERVIÇOS EXECUTADOS'!$F304=0,0,(COUNTIF('SERVIÇOS EXECUTADOS'!$I304:$DH304,EG$10)/'SERVIÇOS EXECUTADOS'!$F304*100))</f>
        <v>0</v>
      </c>
      <c r="EH304" s="62">
        <f>IF('SERVIÇOS EXECUTADOS'!$F304=0,0,(COUNTIF('SERVIÇOS EXECUTADOS'!$I304:$DH304,EH$10)/'SERVIÇOS EXECUTADOS'!$F304*100))</f>
        <v>0</v>
      </c>
      <c r="EI304" s="62">
        <f>IF('SERVIÇOS EXECUTADOS'!$F304=0,0,(COUNTIF('SERVIÇOS EXECUTADOS'!$I304:$DH304,EI$10)/'SERVIÇOS EXECUTADOS'!$F304*100))</f>
        <v>0</v>
      </c>
      <c r="EJ304" s="62">
        <f>IF('SERVIÇOS EXECUTADOS'!$F304=0,0,(COUNTIF('SERVIÇOS EXECUTADOS'!$I304:$DH304,EJ$10)/'SERVIÇOS EXECUTADOS'!$F304*100))</f>
        <v>0</v>
      </c>
      <c r="EK304" s="62">
        <f>IF('SERVIÇOS EXECUTADOS'!$F304=0,0,(COUNTIF('SERVIÇOS EXECUTADOS'!$I304:$DH304,EK$10)/'SERVIÇOS EXECUTADOS'!$F304*100))</f>
        <v>0</v>
      </c>
      <c r="EL304" s="62">
        <f>IF('SERVIÇOS EXECUTADOS'!$F304=0,0,(COUNTIF('SERVIÇOS EXECUTADOS'!$I304:$DH304,EL$10)/'SERVIÇOS EXECUTADOS'!$F304*100))</f>
        <v>0</v>
      </c>
      <c r="EM304" s="62">
        <f>IF('SERVIÇOS EXECUTADOS'!$F304=0,0,(COUNTIF('SERVIÇOS EXECUTADOS'!$I304:$DH304,EM$10)/'SERVIÇOS EXECUTADOS'!$F304*100))</f>
        <v>0</v>
      </c>
      <c r="EN304" s="62">
        <f>IF('SERVIÇOS EXECUTADOS'!$F304=0,0,(COUNTIF('SERVIÇOS EXECUTADOS'!$I304:$DH304,EN$10)/'SERVIÇOS EXECUTADOS'!$F304*100))</f>
        <v>0</v>
      </c>
      <c r="EO304" s="62">
        <f>IF('SERVIÇOS EXECUTADOS'!$F304=0,0,(COUNTIF('SERVIÇOS EXECUTADOS'!$I304:$DH304,EO$10)/'SERVIÇOS EXECUTADOS'!$F304*100))</f>
        <v>0</v>
      </c>
      <c r="EP304" s="62">
        <f>IF('SERVIÇOS EXECUTADOS'!$F304=0,0,(COUNTIF('SERVIÇOS EXECUTADOS'!$I304:$DH304,EP$10)/'SERVIÇOS EXECUTADOS'!$F304*100))</f>
        <v>0</v>
      </c>
      <c r="EQ304" s="62">
        <f>IF('SERVIÇOS EXECUTADOS'!$F304=0,0,(COUNTIF('SERVIÇOS EXECUTADOS'!$I304:$DH304,EQ$10)/'SERVIÇOS EXECUTADOS'!$F304*100))</f>
        <v>0</v>
      </c>
      <c r="ER304" s="62">
        <f>IF('SERVIÇOS EXECUTADOS'!$F304=0,0,(COUNTIF('SERVIÇOS EXECUTADOS'!$I304:$DH304,ER$10)/'SERVIÇOS EXECUTADOS'!$F304*100))</f>
        <v>0</v>
      </c>
      <c r="ES304" s="62">
        <f>IF('SERVIÇOS EXECUTADOS'!$F304=0,0,(COUNTIF('SERVIÇOS EXECUTADOS'!$I304:$DH304,ES$10)/'SERVIÇOS EXECUTADOS'!$F304*100))</f>
        <v>0</v>
      </c>
      <c r="ET304" s="62">
        <f>IF('SERVIÇOS EXECUTADOS'!$F304=0,0,(COUNTIF('SERVIÇOS EXECUTADOS'!$I304:$DH304,ET$10)/'SERVIÇOS EXECUTADOS'!$F304*100))</f>
        <v>0</v>
      </c>
      <c r="EU304" s="62">
        <f>IF('SERVIÇOS EXECUTADOS'!$F304=0,0,(COUNTIF('SERVIÇOS EXECUTADOS'!$I304:$DH304,EU$10)/'SERVIÇOS EXECUTADOS'!$F304*100))</f>
        <v>0</v>
      </c>
      <c r="EV304" s="62">
        <f>IF('SERVIÇOS EXECUTADOS'!$F304=0,0,(COUNTIF('SERVIÇOS EXECUTADOS'!$I304:$DH304,EV$10)/'SERVIÇOS EXECUTADOS'!$F304*100))</f>
        <v>0</v>
      </c>
      <c r="EW304" s="62">
        <f>IF('SERVIÇOS EXECUTADOS'!$F304=0,0,(COUNTIF('SERVIÇOS EXECUTADOS'!$I304:$DH304,EW$10)/'SERVIÇOS EXECUTADOS'!$F304*100))</f>
        <v>0</v>
      </c>
    </row>
    <row r="305" spans="1:153" ht="12" customHeight="1" outlineLevel="1">
      <c r="A305" s="1"/>
      <c r="B305" s="305" t="s">
        <v>493</v>
      </c>
      <c r="C305" s="306" t="s">
        <v>494</v>
      </c>
      <c r="D305" s="307">
        <f>SUM(D306:D306)</f>
        <v>0</v>
      </c>
      <c r="E305" s="308">
        <f t="shared" si="98"/>
        <v>0</v>
      </c>
      <c r="F305" s="312"/>
      <c r="G305" s="312"/>
      <c r="H305" s="364">
        <f t="shared" si="106"/>
        <v>0</v>
      </c>
      <c r="I305" s="310"/>
      <c r="J305" s="310"/>
      <c r="K305" s="310"/>
      <c r="L305" s="310"/>
      <c r="M305" s="310"/>
      <c r="N305" s="310"/>
      <c r="O305" s="310"/>
      <c r="P305" s="310"/>
      <c r="Q305" s="310"/>
      <c r="R305" s="310"/>
      <c r="S305" s="310"/>
      <c r="T305" s="310"/>
      <c r="U305" s="310"/>
      <c r="V305" s="310"/>
      <c r="W305" s="310"/>
      <c r="X305" s="310"/>
      <c r="Y305" s="310"/>
      <c r="Z305" s="310"/>
      <c r="AA305" s="310"/>
      <c r="AB305" s="310"/>
      <c r="AC305" s="310"/>
      <c r="AD305" s="310"/>
      <c r="AE305" s="310"/>
      <c r="AF305" s="310"/>
      <c r="AG305" s="310"/>
      <c r="AH305" s="310"/>
      <c r="AI305" s="310"/>
      <c r="AJ305" s="310"/>
      <c r="AK305" s="310"/>
      <c r="AL305" s="310"/>
      <c r="AM305" s="310"/>
      <c r="AN305" s="310"/>
      <c r="AO305" s="310"/>
      <c r="AP305" s="310"/>
      <c r="AQ305" s="310"/>
      <c r="AR305" s="310"/>
      <c r="AS305" s="310"/>
      <c r="AT305" s="310"/>
      <c r="AU305" s="310"/>
      <c r="AV305" s="310"/>
      <c r="AW305" s="310"/>
      <c r="AX305" s="310"/>
      <c r="AY305" s="310"/>
      <c r="AZ305" s="310"/>
      <c r="BA305" s="310"/>
      <c r="BB305" s="310"/>
      <c r="BC305" s="310"/>
      <c r="BD305" s="310"/>
      <c r="BE305" s="310"/>
      <c r="BF305" s="310"/>
      <c r="BG305" s="310"/>
      <c r="BH305" s="310"/>
      <c r="BI305" s="310"/>
      <c r="BJ305" s="310"/>
      <c r="BK305" s="310"/>
      <c r="BL305" s="310"/>
      <c r="BM305" s="310"/>
      <c r="BN305" s="310"/>
      <c r="BO305" s="310"/>
      <c r="BP305" s="310"/>
      <c r="BQ305" s="310"/>
      <c r="BR305" s="310"/>
      <c r="BS305" s="310"/>
      <c r="BT305" s="310"/>
      <c r="BU305" s="310"/>
      <c r="BV305" s="310"/>
      <c r="BW305" s="310"/>
      <c r="BX305" s="310"/>
      <c r="BY305" s="310"/>
      <c r="BZ305" s="310"/>
      <c r="CA305" s="310"/>
      <c r="CB305" s="310"/>
      <c r="CC305" s="310"/>
      <c r="CD305" s="310"/>
      <c r="CE305" s="310"/>
      <c r="CF305" s="310"/>
      <c r="CG305" s="310"/>
      <c r="CH305" s="310"/>
      <c r="CI305" s="310"/>
      <c r="CJ305" s="310"/>
      <c r="CK305" s="310"/>
      <c r="CL305" s="310"/>
      <c r="CM305" s="310"/>
      <c r="CN305" s="310"/>
      <c r="CO305" s="310"/>
      <c r="CP305" s="310"/>
      <c r="CQ305" s="310"/>
      <c r="CR305" s="310"/>
      <c r="CS305" s="310"/>
      <c r="CT305" s="310"/>
      <c r="CU305" s="310"/>
      <c r="CV305" s="310"/>
      <c r="CW305" s="310"/>
      <c r="CX305" s="310"/>
      <c r="CY305" s="310"/>
      <c r="CZ305" s="310"/>
      <c r="DA305" s="310"/>
      <c r="DB305" s="310"/>
      <c r="DC305" s="310"/>
      <c r="DD305" s="310"/>
      <c r="DE305" s="310"/>
      <c r="DF305" s="310"/>
      <c r="DG305" s="310"/>
      <c r="DH305" s="310"/>
      <c r="DI305" s="311"/>
      <c r="DJ305" s="312"/>
      <c r="DK305" s="309"/>
      <c r="DL305" s="313"/>
      <c r="DM305" s="313">
        <f t="shared" si="113"/>
        <v>0</v>
      </c>
      <c r="DN305" s="350">
        <f>SUM(DN306:DN306)</f>
        <v>0</v>
      </c>
      <c r="DO305" s="314" t="b">
        <f t="shared" si="104"/>
        <v>1</v>
      </c>
      <c r="DP305" s="315"/>
      <c r="DQ305" s="316"/>
      <c r="DR305" s="316"/>
      <c r="DS305" s="317">
        <f>IF('SERVIÇOS EXECUTADOS'!$F305=0,0,(COUNTIF('SERVIÇOS EXECUTADOS'!$I305:$DH305,DS$10)/'SERVIÇOS EXECUTADOS'!$F305*100))</f>
        <v>0</v>
      </c>
      <c r="DT305" s="317">
        <f>IF('SERVIÇOS EXECUTADOS'!$F305=0,0,(COUNTIF('SERVIÇOS EXECUTADOS'!$I305:$DH305,DT$10)/'SERVIÇOS EXECUTADOS'!$F305*100))</f>
        <v>0</v>
      </c>
      <c r="DU305" s="317">
        <f>IF('SERVIÇOS EXECUTADOS'!$F305=0,0,(COUNTIF('SERVIÇOS EXECUTADOS'!$I305:$DH305,DU$10)/'SERVIÇOS EXECUTADOS'!$F305*100))</f>
        <v>0</v>
      </c>
      <c r="DV305" s="317">
        <f>IF('SERVIÇOS EXECUTADOS'!$F305=0,0,(COUNTIF('SERVIÇOS EXECUTADOS'!$I305:$DH305,DV$10)/'SERVIÇOS EXECUTADOS'!$F305*100))</f>
        <v>0</v>
      </c>
      <c r="DW305" s="317">
        <f>IF('SERVIÇOS EXECUTADOS'!$F305=0,0,(COUNTIF('SERVIÇOS EXECUTADOS'!$I305:$DH305,DW$10)/'SERVIÇOS EXECUTADOS'!$F305*100))</f>
        <v>0</v>
      </c>
      <c r="DX305" s="317">
        <f>IF('SERVIÇOS EXECUTADOS'!$F305=0,0,(COUNTIF('SERVIÇOS EXECUTADOS'!$I305:$DH305,DX$10)/'SERVIÇOS EXECUTADOS'!$F305*100))</f>
        <v>0</v>
      </c>
      <c r="DY305" s="317">
        <f>IF('SERVIÇOS EXECUTADOS'!$F305=0,0,(COUNTIF('SERVIÇOS EXECUTADOS'!$I305:$DH305,DY$10)/'SERVIÇOS EXECUTADOS'!$F305*100))</f>
        <v>0</v>
      </c>
      <c r="DZ305" s="317">
        <f>IF('SERVIÇOS EXECUTADOS'!$F305=0,0,(COUNTIF('SERVIÇOS EXECUTADOS'!$I305:$DH305,DZ$10)/'SERVIÇOS EXECUTADOS'!$F305*100))</f>
        <v>0</v>
      </c>
      <c r="EA305" s="317">
        <f>IF('SERVIÇOS EXECUTADOS'!$F305=0,0,(COUNTIF('SERVIÇOS EXECUTADOS'!$I305:$DH305,EA$10)/'SERVIÇOS EXECUTADOS'!$F305*100))</f>
        <v>0</v>
      </c>
      <c r="EB305" s="317">
        <f>IF('SERVIÇOS EXECUTADOS'!$F305=0,0,(COUNTIF('SERVIÇOS EXECUTADOS'!$I305:$DH305,EB$10)/'SERVIÇOS EXECUTADOS'!$F305*100))</f>
        <v>0</v>
      </c>
      <c r="EC305" s="317">
        <f>IF('SERVIÇOS EXECUTADOS'!$F305=0,0,(COUNTIF('SERVIÇOS EXECUTADOS'!$I305:$DH305,EC$10)/'SERVIÇOS EXECUTADOS'!$F305*100))</f>
        <v>0</v>
      </c>
      <c r="ED305" s="317">
        <f>IF('SERVIÇOS EXECUTADOS'!$F305=0,0,(COUNTIF('SERVIÇOS EXECUTADOS'!$I305:$DH305,ED$10)/'SERVIÇOS EXECUTADOS'!$F305*100))</f>
        <v>0</v>
      </c>
      <c r="EE305" s="317">
        <f>IF('SERVIÇOS EXECUTADOS'!$F305=0,0,(COUNTIF('SERVIÇOS EXECUTADOS'!$I305:$DH305,EE$10)/'SERVIÇOS EXECUTADOS'!$F305*100))</f>
        <v>0</v>
      </c>
      <c r="EF305" s="317">
        <f>IF('SERVIÇOS EXECUTADOS'!$F305=0,0,(COUNTIF('SERVIÇOS EXECUTADOS'!$I305:$DH305,EF$10)/'SERVIÇOS EXECUTADOS'!$F305*100))</f>
        <v>0</v>
      </c>
      <c r="EG305" s="317">
        <f>IF('SERVIÇOS EXECUTADOS'!$F305=0,0,(COUNTIF('SERVIÇOS EXECUTADOS'!$I305:$DH305,EG$10)/'SERVIÇOS EXECUTADOS'!$F305*100))</f>
        <v>0</v>
      </c>
      <c r="EH305" s="317">
        <f>IF('SERVIÇOS EXECUTADOS'!$F305=0,0,(COUNTIF('SERVIÇOS EXECUTADOS'!$I305:$DH305,EH$10)/'SERVIÇOS EXECUTADOS'!$F305*100))</f>
        <v>0</v>
      </c>
      <c r="EI305" s="317">
        <f>IF('SERVIÇOS EXECUTADOS'!$F305=0,0,(COUNTIF('SERVIÇOS EXECUTADOS'!$I305:$DH305,EI$10)/'SERVIÇOS EXECUTADOS'!$F305*100))</f>
        <v>0</v>
      </c>
      <c r="EJ305" s="317">
        <f>IF('SERVIÇOS EXECUTADOS'!$F305=0,0,(COUNTIF('SERVIÇOS EXECUTADOS'!$I305:$DH305,EJ$10)/'SERVIÇOS EXECUTADOS'!$F305*100))</f>
        <v>0</v>
      </c>
      <c r="EK305" s="317">
        <f>IF('SERVIÇOS EXECUTADOS'!$F305=0,0,(COUNTIF('SERVIÇOS EXECUTADOS'!$I305:$DH305,EK$10)/'SERVIÇOS EXECUTADOS'!$F305*100))</f>
        <v>0</v>
      </c>
      <c r="EL305" s="317">
        <f>IF('SERVIÇOS EXECUTADOS'!$F305=0,0,(COUNTIF('SERVIÇOS EXECUTADOS'!$I305:$DH305,EL$10)/'SERVIÇOS EXECUTADOS'!$F305*100))</f>
        <v>0</v>
      </c>
      <c r="EM305" s="317">
        <f>IF('SERVIÇOS EXECUTADOS'!$F305=0,0,(COUNTIF('SERVIÇOS EXECUTADOS'!$I305:$DH305,EM$10)/'SERVIÇOS EXECUTADOS'!$F305*100))</f>
        <v>0</v>
      </c>
      <c r="EN305" s="317">
        <f>IF('SERVIÇOS EXECUTADOS'!$F305=0,0,(COUNTIF('SERVIÇOS EXECUTADOS'!$I305:$DH305,EN$10)/'SERVIÇOS EXECUTADOS'!$F305*100))</f>
        <v>0</v>
      </c>
      <c r="EO305" s="317">
        <f>IF('SERVIÇOS EXECUTADOS'!$F305=0,0,(COUNTIF('SERVIÇOS EXECUTADOS'!$I305:$DH305,EO$10)/'SERVIÇOS EXECUTADOS'!$F305*100))</f>
        <v>0</v>
      </c>
      <c r="EP305" s="317">
        <f>IF('SERVIÇOS EXECUTADOS'!$F305=0,0,(COUNTIF('SERVIÇOS EXECUTADOS'!$I305:$DH305,EP$10)/'SERVIÇOS EXECUTADOS'!$F305*100))</f>
        <v>0</v>
      </c>
      <c r="EQ305" s="317">
        <f>IF('SERVIÇOS EXECUTADOS'!$F305=0,0,(COUNTIF('SERVIÇOS EXECUTADOS'!$I305:$DH305,EQ$10)/'SERVIÇOS EXECUTADOS'!$F305*100))</f>
        <v>0</v>
      </c>
      <c r="ER305" s="317">
        <f>IF('SERVIÇOS EXECUTADOS'!$F305=0,0,(COUNTIF('SERVIÇOS EXECUTADOS'!$I305:$DH305,ER$10)/'SERVIÇOS EXECUTADOS'!$F305*100))</f>
        <v>0</v>
      </c>
      <c r="ES305" s="317">
        <f>IF('SERVIÇOS EXECUTADOS'!$F305=0,0,(COUNTIF('SERVIÇOS EXECUTADOS'!$I305:$DH305,ES$10)/'SERVIÇOS EXECUTADOS'!$F305*100))</f>
        <v>0</v>
      </c>
      <c r="ET305" s="317">
        <f>IF('SERVIÇOS EXECUTADOS'!$F305=0,0,(COUNTIF('SERVIÇOS EXECUTADOS'!$I305:$DH305,ET$10)/'SERVIÇOS EXECUTADOS'!$F305*100))</f>
        <v>0</v>
      </c>
      <c r="EU305" s="317">
        <f>IF('SERVIÇOS EXECUTADOS'!$F305=0,0,(COUNTIF('SERVIÇOS EXECUTADOS'!$I305:$DH305,EU$10)/'SERVIÇOS EXECUTADOS'!$F305*100))</f>
        <v>0</v>
      </c>
      <c r="EV305" s="317">
        <f>IF('SERVIÇOS EXECUTADOS'!$F305=0,0,(COUNTIF('SERVIÇOS EXECUTADOS'!$I305:$DH305,EV$10)/'SERVIÇOS EXECUTADOS'!$F305*100))</f>
        <v>0</v>
      </c>
      <c r="EW305" s="317">
        <f>IF('SERVIÇOS EXECUTADOS'!$F305=0,0,(COUNTIF('SERVIÇOS EXECUTADOS'!$I305:$DH305,EW$10)/'SERVIÇOS EXECUTADOS'!$F305*100))</f>
        <v>0</v>
      </c>
    </row>
    <row r="306" spans="1:153" ht="12" customHeight="1" outlineLevel="2">
      <c r="A306" s="1"/>
      <c r="B306" s="197" t="s">
        <v>485</v>
      </c>
      <c r="C306" s="196" t="s">
        <v>495</v>
      </c>
      <c r="D306" s="486"/>
      <c r="E306" s="192">
        <f t="shared" si="98"/>
        <v>0</v>
      </c>
      <c r="F306" s="489"/>
      <c r="G306" s="271" t="s">
        <v>42</v>
      </c>
      <c r="H306" s="216">
        <f t="shared" si="106"/>
        <v>0</v>
      </c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  <c r="AQ306" s="59"/>
      <c r="AR306" s="59"/>
      <c r="AS306" s="59"/>
      <c r="AT306" s="59"/>
      <c r="AU306" s="59"/>
      <c r="AV306" s="59"/>
      <c r="AW306" s="59"/>
      <c r="AX306" s="59"/>
      <c r="AY306" s="59"/>
      <c r="AZ306" s="59"/>
      <c r="BA306" s="59"/>
      <c r="BB306" s="59"/>
      <c r="BC306" s="59"/>
      <c r="BD306" s="59"/>
      <c r="BE306" s="59"/>
      <c r="BF306" s="59"/>
      <c r="BG306" s="59"/>
      <c r="BH306" s="59"/>
      <c r="BI306" s="59"/>
      <c r="BJ306" s="59"/>
      <c r="BK306" s="59"/>
      <c r="BL306" s="59"/>
      <c r="BM306" s="59"/>
      <c r="BN306" s="59"/>
      <c r="BO306" s="59"/>
      <c r="BP306" s="59"/>
      <c r="BQ306" s="59"/>
      <c r="BR306" s="59"/>
      <c r="BS306" s="59"/>
      <c r="BT306" s="59"/>
      <c r="BU306" s="59"/>
      <c r="BV306" s="59"/>
      <c r="BW306" s="59"/>
      <c r="BX306" s="59"/>
      <c r="BY306" s="59"/>
      <c r="BZ306" s="59"/>
      <c r="CA306" s="59"/>
      <c r="CB306" s="59"/>
      <c r="CC306" s="59"/>
      <c r="CD306" s="59"/>
      <c r="CE306" s="59"/>
      <c r="CF306" s="59"/>
      <c r="CG306" s="59"/>
      <c r="CH306" s="59"/>
      <c r="CI306" s="59"/>
      <c r="CJ306" s="59"/>
      <c r="CK306" s="59"/>
      <c r="CL306" s="59"/>
      <c r="CM306" s="59"/>
      <c r="CN306" s="59"/>
      <c r="CO306" s="59"/>
      <c r="CP306" s="59"/>
      <c r="CQ306" s="59"/>
      <c r="CR306" s="59"/>
      <c r="CS306" s="59"/>
      <c r="CT306" s="59"/>
      <c r="CU306" s="59"/>
      <c r="CV306" s="59"/>
      <c r="CW306" s="59"/>
      <c r="CX306" s="59"/>
      <c r="CY306" s="59"/>
      <c r="CZ306" s="59"/>
      <c r="DA306" s="59"/>
      <c r="DB306" s="59"/>
      <c r="DC306" s="59"/>
      <c r="DD306" s="59"/>
      <c r="DE306" s="59"/>
      <c r="DF306" s="59"/>
      <c r="DG306" s="59"/>
      <c r="DH306" s="59"/>
      <c r="DI306" s="60">
        <f>COUNTIF(I306:DH306,"&lt;"&amp;$G$2)</f>
        <v>0</v>
      </c>
      <c r="DJ306" s="61">
        <f>COUNTIF(I306:DH306,$G$2)</f>
        <v>0</v>
      </c>
      <c r="DK306" s="61">
        <f>+DJ306+DI306</f>
        <v>0</v>
      </c>
      <c r="DL306" s="62">
        <f>IF(F306=0,0,(DJ306/F306)*100)</f>
        <v>0</v>
      </c>
      <c r="DM306" s="62">
        <f t="shared" si="113"/>
        <v>0</v>
      </c>
      <c r="DN306" s="64" t="str">
        <f>IFERROR(DK306/F306*E306,"")</f>
        <v/>
      </c>
      <c r="DO306" s="252" t="b">
        <f t="shared" si="104"/>
        <v>0</v>
      </c>
      <c r="DP306" s="188"/>
      <c r="DS306" s="62">
        <f>IF('SERVIÇOS EXECUTADOS'!$F306=0,0,(COUNTIF('SERVIÇOS EXECUTADOS'!$I306:$DH306,DS$10)/'SERVIÇOS EXECUTADOS'!$F306*100))</f>
        <v>0</v>
      </c>
      <c r="DT306" s="62">
        <f>IF('SERVIÇOS EXECUTADOS'!$F306=0,0,(COUNTIF('SERVIÇOS EXECUTADOS'!$I306:$DH306,DT$10)/'SERVIÇOS EXECUTADOS'!$F306*100))</f>
        <v>0</v>
      </c>
      <c r="DU306" s="62">
        <f>IF('SERVIÇOS EXECUTADOS'!$F306=0,0,(COUNTIF('SERVIÇOS EXECUTADOS'!$I306:$DH306,DU$10)/'SERVIÇOS EXECUTADOS'!$F306*100))</f>
        <v>0</v>
      </c>
      <c r="DV306" s="62">
        <f>IF('SERVIÇOS EXECUTADOS'!$F306=0,0,(COUNTIF('SERVIÇOS EXECUTADOS'!$I306:$DH306,DV$10)/'SERVIÇOS EXECUTADOS'!$F306*100))</f>
        <v>0</v>
      </c>
      <c r="DW306" s="62">
        <f>IF('SERVIÇOS EXECUTADOS'!$F306=0,0,(COUNTIF('SERVIÇOS EXECUTADOS'!$I306:$DH306,DW$10)/'SERVIÇOS EXECUTADOS'!$F306*100))</f>
        <v>0</v>
      </c>
      <c r="DX306" s="62">
        <f>IF('SERVIÇOS EXECUTADOS'!$F306=0,0,(COUNTIF('SERVIÇOS EXECUTADOS'!$I306:$DH306,DX$10)/'SERVIÇOS EXECUTADOS'!$F306*100))</f>
        <v>0</v>
      </c>
      <c r="DY306" s="62">
        <f>IF('SERVIÇOS EXECUTADOS'!$F306=0,0,(COUNTIF('SERVIÇOS EXECUTADOS'!$I306:$DH306,DY$10)/'SERVIÇOS EXECUTADOS'!$F306*100))</f>
        <v>0</v>
      </c>
      <c r="DZ306" s="62">
        <f>IF('SERVIÇOS EXECUTADOS'!$F306=0,0,(COUNTIF('SERVIÇOS EXECUTADOS'!$I306:$DH306,DZ$10)/'SERVIÇOS EXECUTADOS'!$F306*100))</f>
        <v>0</v>
      </c>
      <c r="EA306" s="62">
        <f>IF('SERVIÇOS EXECUTADOS'!$F306=0,0,(COUNTIF('SERVIÇOS EXECUTADOS'!$I306:$DH306,EA$10)/'SERVIÇOS EXECUTADOS'!$F306*100))</f>
        <v>0</v>
      </c>
      <c r="EB306" s="62">
        <f>IF('SERVIÇOS EXECUTADOS'!$F306=0,0,(COUNTIF('SERVIÇOS EXECUTADOS'!$I306:$DH306,EB$10)/'SERVIÇOS EXECUTADOS'!$F306*100))</f>
        <v>0</v>
      </c>
      <c r="EC306" s="62">
        <f>IF('SERVIÇOS EXECUTADOS'!$F306=0,0,(COUNTIF('SERVIÇOS EXECUTADOS'!$I306:$DH306,EC$10)/'SERVIÇOS EXECUTADOS'!$F306*100))</f>
        <v>0</v>
      </c>
      <c r="ED306" s="62">
        <f>IF('SERVIÇOS EXECUTADOS'!$F306=0,0,(COUNTIF('SERVIÇOS EXECUTADOS'!$I306:$DH306,ED$10)/'SERVIÇOS EXECUTADOS'!$F306*100))</f>
        <v>0</v>
      </c>
      <c r="EE306" s="62">
        <f>IF('SERVIÇOS EXECUTADOS'!$F306=0,0,(COUNTIF('SERVIÇOS EXECUTADOS'!$I306:$DH306,EE$10)/'SERVIÇOS EXECUTADOS'!$F306*100))</f>
        <v>0</v>
      </c>
      <c r="EF306" s="62">
        <f>IF('SERVIÇOS EXECUTADOS'!$F306=0,0,(COUNTIF('SERVIÇOS EXECUTADOS'!$I306:$DH306,EF$10)/'SERVIÇOS EXECUTADOS'!$F306*100))</f>
        <v>0</v>
      </c>
      <c r="EG306" s="62">
        <f>IF('SERVIÇOS EXECUTADOS'!$F306=0,0,(COUNTIF('SERVIÇOS EXECUTADOS'!$I306:$DH306,EG$10)/'SERVIÇOS EXECUTADOS'!$F306*100))</f>
        <v>0</v>
      </c>
      <c r="EH306" s="62">
        <f>IF('SERVIÇOS EXECUTADOS'!$F306=0,0,(COUNTIF('SERVIÇOS EXECUTADOS'!$I306:$DH306,EH$10)/'SERVIÇOS EXECUTADOS'!$F306*100))</f>
        <v>0</v>
      </c>
      <c r="EI306" s="62">
        <f>IF('SERVIÇOS EXECUTADOS'!$F306=0,0,(COUNTIF('SERVIÇOS EXECUTADOS'!$I306:$DH306,EI$10)/'SERVIÇOS EXECUTADOS'!$F306*100))</f>
        <v>0</v>
      </c>
      <c r="EJ306" s="62">
        <f>IF('SERVIÇOS EXECUTADOS'!$F306=0,0,(COUNTIF('SERVIÇOS EXECUTADOS'!$I306:$DH306,EJ$10)/'SERVIÇOS EXECUTADOS'!$F306*100))</f>
        <v>0</v>
      </c>
      <c r="EK306" s="62">
        <f>IF('SERVIÇOS EXECUTADOS'!$F306=0,0,(COUNTIF('SERVIÇOS EXECUTADOS'!$I306:$DH306,EK$10)/'SERVIÇOS EXECUTADOS'!$F306*100))</f>
        <v>0</v>
      </c>
      <c r="EL306" s="62">
        <f>IF('SERVIÇOS EXECUTADOS'!$F306=0,0,(COUNTIF('SERVIÇOS EXECUTADOS'!$I306:$DH306,EL$10)/'SERVIÇOS EXECUTADOS'!$F306*100))</f>
        <v>0</v>
      </c>
      <c r="EM306" s="62">
        <f>IF('SERVIÇOS EXECUTADOS'!$F306=0,0,(COUNTIF('SERVIÇOS EXECUTADOS'!$I306:$DH306,EM$10)/'SERVIÇOS EXECUTADOS'!$F306*100))</f>
        <v>0</v>
      </c>
      <c r="EN306" s="62">
        <f>IF('SERVIÇOS EXECUTADOS'!$F306=0,0,(COUNTIF('SERVIÇOS EXECUTADOS'!$I306:$DH306,EN$10)/'SERVIÇOS EXECUTADOS'!$F306*100))</f>
        <v>0</v>
      </c>
      <c r="EO306" s="62">
        <f>IF('SERVIÇOS EXECUTADOS'!$F306=0,0,(COUNTIF('SERVIÇOS EXECUTADOS'!$I306:$DH306,EO$10)/'SERVIÇOS EXECUTADOS'!$F306*100))</f>
        <v>0</v>
      </c>
      <c r="EP306" s="62">
        <f>IF('SERVIÇOS EXECUTADOS'!$F306=0,0,(COUNTIF('SERVIÇOS EXECUTADOS'!$I306:$DH306,EP$10)/'SERVIÇOS EXECUTADOS'!$F306*100))</f>
        <v>0</v>
      </c>
      <c r="EQ306" s="62">
        <f>IF('SERVIÇOS EXECUTADOS'!$F306=0,0,(COUNTIF('SERVIÇOS EXECUTADOS'!$I306:$DH306,EQ$10)/'SERVIÇOS EXECUTADOS'!$F306*100))</f>
        <v>0</v>
      </c>
      <c r="ER306" s="62">
        <f>IF('SERVIÇOS EXECUTADOS'!$F306=0,0,(COUNTIF('SERVIÇOS EXECUTADOS'!$I306:$DH306,ER$10)/'SERVIÇOS EXECUTADOS'!$F306*100))</f>
        <v>0</v>
      </c>
      <c r="ES306" s="62">
        <f>IF('SERVIÇOS EXECUTADOS'!$F306=0,0,(COUNTIF('SERVIÇOS EXECUTADOS'!$I306:$DH306,ES$10)/'SERVIÇOS EXECUTADOS'!$F306*100))</f>
        <v>0</v>
      </c>
      <c r="ET306" s="62">
        <f>IF('SERVIÇOS EXECUTADOS'!$F306=0,0,(COUNTIF('SERVIÇOS EXECUTADOS'!$I306:$DH306,ET$10)/'SERVIÇOS EXECUTADOS'!$F306*100))</f>
        <v>0</v>
      </c>
      <c r="EU306" s="62">
        <f>IF('SERVIÇOS EXECUTADOS'!$F306=0,0,(COUNTIF('SERVIÇOS EXECUTADOS'!$I306:$DH306,EU$10)/'SERVIÇOS EXECUTADOS'!$F306*100))</f>
        <v>0</v>
      </c>
      <c r="EV306" s="62">
        <f>IF('SERVIÇOS EXECUTADOS'!$F306=0,0,(COUNTIF('SERVIÇOS EXECUTADOS'!$I306:$DH306,EV$10)/'SERVIÇOS EXECUTADOS'!$F306*100))</f>
        <v>0</v>
      </c>
      <c r="EW306" s="62">
        <f>IF('SERVIÇOS EXECUTADOS'!$F306=0,0,(COUNTIF('SERVIÇOS EXECUTADOS'!$I306:$DH306,EW$10)/'SERVIÇOS EXECUTADOS'!$F306*100))</f>
        <v>0</v>
      </c>
    </row>
    <row r="307" spans="1:153" ht="12" customHeight="1" outlineLevel="1">
      <c r="A307" s="1"/>
      <c r="B307" s="305" t="s">
        <v>496</v>
      </c>
      <c r="C307" s="306" t="s">
        <v>497</v>
      </c>
      <c r="D307" s="307">
        <f>SUM(D308:D309)</f>
        <v>0</v>
      </c>
      <c r="E307" s="308">
        <f t="shared" si="98"/>
        <v>0</v>
      </c>
      <c r="F307" s="312"/>
      <c r="G307" s="312"/>
      <c r="H307" s="364">
        <f t="shared" si="106"/>
        <v>0</v>
      </c>
      <c r="I307" s="310"/>
      <c r="J307" s="310"/>
      <c r="K307" s="310"/>
      <c r="L307" s="310"/>
      <c r="M307" s="310"/>
      <c r="N307" s="310"/>
      <c r="O307" s="310"/>
      <c r="P307" s="310"/>
      <c r="Q307" s="310"/>
      <c r="R307" s="310"/>
      <c r="S307" s="310"/>
      <c r="T307" s="310"/>
      <c r="U307" s="310"/>
      <c r="V307" s="310"/>
      <c r="W307" s="310"/>
      <c r="X307" s="310"/>
      <c r="Y307" s="310"/>
      <c r="Z307" s="310"/>
      <c r="AA307" s="310"/>
      <c r="AB307" s="310"/>
      <c r="AC307" s="310"/>
      <c r="AD307" s="310"/>
      <c r="AE307" s="310"/>
      <c r="AF307" s="310"/>
      <c r="AG307" s="310"/>
      <c r="AH307" s="310"/>
      <c r="AI307" s="310"/>
      <c r="AJ307" s="310"/>
      <c r="AK307" s="310"/>
      <c r="AL307" s="310"/>
      <c r="AM307" s="310"/>
      <c r="AN307" s="310"/>
      <c r="AO307" s="310"/>
      <c r="AP307" s="310"/>
      <c r="AQ307" s="310"/>
      <c r="AR307" s="310"/>
      <c r="AS307" s="310"/>
      <c r="AT307" s="310"/>
      <c r="AU307" s="310"/>
      <c r="AV307" s="310"/>
      <c r="AW307" s="310"/>
      <c r="AX307" s="310"/>
      <c r="AY307" s="310"/>
      <c r="AZ307" s="310"/>
      <c r="BA307" s="310"/>
      <c r="BB307" s="310"/>
      <c r="BC307" s="310"/>
      <c r="BD307" s="310"/>
      <c r="BE307" s="310"/>
      <c r="BF307" s="310"/>
      <c r="BG307" s="310"/>
      <c r="BH307" s="310"/>
      <c r="BI307" s="310"/>
      <c r="BJ307" s="310"/>
      <c r="BK307" s="310"/>
      <c r="BL307" s="310"/>
      <c r="BM307" s="310"/>
      <c r="BN307" s="310"/>
      <c r="BO307" s="310"/>
      <c r="BP307" s="310"/>
      <c r="BQ307" s="310"/>
      <c r="BR307" s="310"/>
      <c r="BS307" s="310"/>
      <c r="BT307" s="310"/>
      <c r="BU307" s="310"/>
      <c r="BV307" s="310"/>
      <c r="BW307" s="310"/>
      <c r="BX307" s="310"/>
      <c r="BY307" s="310"/>
      <c r="BZ307" s="310"/>
      <c r="CA307" s="310"/>
      <c r="CB307" s="310"/>
      <c r="CC307" s="310"/>
      <c r="CD307" s="310"/>
      <c r="CE307" s="310"/>
      <c r="CF307" s="310"/>
      <c r="CG307" s="310"/>
      <c r="CH307" s="310"/>
      <c r="CI307" s="310"/>
      <c r="CJ307" s="310"/>
      <c r="CK307" s="310"/>
      <c r="CL307" s="310"/>
      <c r="CM307" s="310"/>
      <c r="CN307" s="310"/>
      <c r="CO307" s="310"/>
      <c r="CP307" s="310"/>
      <c r="CQ307" s="310"/>
      <c r="CR307" s="310"/>
      <c r="CS307" s="310"/>
      <c r="CT307" s="310"/>
      <c r="CU307" s="310"/>
      <c r="CV307" s="310"/>
      <c r="CW307" s="310"/>
      <c r="CX307" s="310"/>
      <c r="CY307" s="310"/>
      <c r="CZ307" s="310"/>
      <c r="DA307" s="310"/>
      <c r="DB307" s="310"/>
      <c r="DC307" s="310"/>
      <c r="DD307" s="310"/>
      <c r="DE307" s="310"/>
      <c r="DF307" s="310"/>
      <c r="DG307" s="310"/>
      <c r="DH307" s="310"/>
      <c r="DI307" s="311"/>
      <c r="DJ307" s="312"/>
      <c r="DK307" s="309"/>
      <c r="DL307" s="313"/>
      <c r="DM307" s="313">
        <f t="shared" si="113"/>
        <v>0</v>
      </c>
      <c r="DN307" s="350">
        <f>SUM(DN308:DN309)</f>
        <v>0</v>
      </c>
      <c r="DO307" s="314" t="b">
        <f t="shared" si="104"/>
        <v>1</v>
      </c>
      <c r="DP307" s="315"/>
      <c r="DQ307" s="316"/>
      <c r="DR307" s="316"/>
      <c r="DS307" s="317">
        <f>IF('SERVIÇOS EXECUTADOS'!$F307=0,0,(COUNTIF('SERVIÇOS EXECUTADOS'!$I307:$DH307,DS$10)/'SERVIÇOS EXECUTADOS'!$F307*100))</f>
        <v>0</v>
      </c>
      <c r="DT307" s="317">
        <f>IF('SERVIÇOS EXECUTADOS'!$F307=0,0,(COUNTIF('SERVIÇOS EXECUTADOS'!$I307:$DH307,DT$10)/'SERVIÇOS EXECUTADOS'!$F307*100))</f>
        <v>0</v>
      </c>
      <c r="DU307" s="317">
        <f>IF('SERVIÇOS EXECUTADOS'!$F307=0,0,(COUNTIF('SERVIÇOS EXECUTADOS'!$I307:$DH307,DU$10)/'SERVIÇOS EXECUTADOS'!$F307*100))</f>
        <v>0</v>
      </c>
      <c r="DV307" s="317">
        <f>IF('SERVIÇOS EXECUTADOS'!$F307=0,0,(COUNTIF('SERVIÇOS EXECUTADOS'!$I307:$DH307,DV$10)/'SERVIÇOS EXECUTADOS'!$F307*100))</f>
        <v>0</v>
      </c>
      <c r="DW307" s="317">
        <f>IF('SERVIÇOS EXECUTADOS'!$F307=0,0,(COUNTIF('SERVIÇOS EXECUTADOS'!$I307:$DH307,DW$10)/'SERVIÇOS EXECUTADOS'!$F307*100))</f>
        <v>0</v>
      </c>
      <c r="DX307" s="317">
        <f>IF('SERVIÇOS EXECUTADOS'!$F307=0,0,(COUNTIF('SERVIÇOS EXECUTADOS'!$I307:$DH307,DX$10)/'SERVIÇOS EXECUTADOS'!$F307*100))</f>
        <v>0</v>
      </c>
      <c r="DY307" s="317">
        <f>IF('SERVIÇOS EXECUTADOS'!$F307=0,0,(COUNTIF('SERVIÇOS EXECUTADOS'!$I307:$DH307,DY$10)/'SERVIÇOS EXECUTADOS'!$F307*100))</f>
        <v>0</v>
      </c>
      <c r="DZ307" s="317">
        <f>IF('SERVIÇOS EXECUTADOS'!$F307=0,0,(COUNTIF('SERVIÇOS EXECUTADOS'!$I307:$DH307,DZ$10)/'SERVIÇOS EXECUTADOS'!$F307*100))</f>
        <v>0</v>
      </c>
      <c r="EA307" s="317">
        <f>IF('SERVIÇOS EXECUTADOS'!$F307=0,0,(COUNTIF('SERVIÇOS EXECUTADOS'!$I307:$DH307,EA$10)/'SERVIÇOS EXECUTADOS'!$F307*100))</f>
        <v>0</v>
      </c>
      <c r="EB307" s="317">
        <f>IF('SERVIÇOS EXECUTADOS'!$F307=0,0,(COUNTIF('SERVIÇOS EXECUTADOS'!$I307:$DH307,EB$10)/'SERVIÇOS EXECUTADOS'!$F307*100))</f>
        <v>0</v>
      </c>
      <c r="EC307" s="317">
        <f>IF('SERVIÇOS EXECUTADOS'!$F307=0,0,(COUNTIF('SERVIÇOS EXECUTADOS'!$I307:$DH307,EC$10)/'SERVIÇOS EXECUTADOS'!$F307*100))</f>
        <v>0</v>
      </c>
      <c r="ED307" s="317">
        <f>IF('SERVIÇOS EXECUTADOS'!$F307=0,0,(COUNTIF('SERVIÇOS EXECUTADOS'!$I307:$DH307,ED$10)/'SERVIÇOS EXECUTADOS'!$F307*100))</f>
        <v>0</v>
      </c>
      <c r="EE307" s="317">
        <f>IF('SERVIÇOS EXECUTADOS'!$F307=0,0,(COUNTIF('SERVIÇOS EXECUTADOS'!$I307:$DH307,EE$10)/'SERVIÇOS EXECUTADOS'!$F307*100))</f>
        <v>0</v>
      </c>
      <c r="EF307" s="317">
        <f>IF('SERVIÇOS EXECUTADOS'!$F307=0,0,(COUNTIF('SERVIÇOS EXECUTADOS'!$I307:$DH307,EF$10)/'SERVIÇOS EXECUTADOS'!$F307*100))</f>
        <v>0</v>
      </c>
      <c r="EG307" s="317">
        <f>IF('SERVIÇOS EXECUTADOS'!$F307=0,0,(COUNTIF('SERVIÇOS EXECUTADOS'!$I307:$DH307,EG$10)/'SERVIÇOS EXECUTADOS'!$F307*100))</f>
        <v>0</v>
      </c>
      <c r="EH307" s="317">
        <f>IF('SERVIÇOS EXECUTADOS'!$F307=0,0,(COUNTIF('SERVIÇOS EXECUTADOS'!$I307:$DH307,EH$10)/'SERVIÇOS EXECUTADOS'!$F307*100))</f>
        <v>0</v>
      </c>
      <c r="EI307" s="317">
        <f>IF('SERVIÇOS EXECUTADOS'!$F307=0,0,(COUNTIF('SERVIÇOS EXECUTADOS'!$I307:$DH307,EI$10)/'SERVIÇOS EXECUTADOS'!$F307*100))</f>
        <v>0</v>
      </c>
      <c r="EJ307" s="317">
        <f>IF('SERVIÇOS EXECUTADOS'!$F307=0,0,(COUNTIF('SERVIÇOS EXECUTADOS'!$I307:$DH307,EJ$10)/'SERVIÇOS EXECUTADOS'!$F307*100))</f>
        <v>0</v>
      </c>
      <c r="EK307" s="317">
        <f>IF('SERVIÇOS EXECUTADOS'!$F307=0,0,(COUNTIF('SERVIÇOS EXECUTADOS'!$I307:$DH307,EK$10)/'SERVIÇOS EXECUTADOS'!$F307*100))</f>
        <v>0</v>
      </c>
      <c r="EL307" s="317">
        <f>IF('SERVIÇOS EXECUTADOS'!$F307=0,0,(COUNTIF('SERVIÇOS EXECUTADOS'!$I307:$DH307,EL$10)/'SERVIÇOS EXECUTADOS'!$F307*100))</f>
        <v>0</v>
      </c>
      <c r="EM307" s="317">
        <f>IF('SERVIÇOS EXECUTADOS'!$F307=0,0,(COUNTIF('SERVIÇOS EXECUTADOS'!$I307:$DH307,EM$10)/'SERVIÇOS EXECUTADOS'!$F307*100))</f>
        <v>0</v>
      </c>
      <c r="EN307" s="317">
        <f>IF('SERVIÇOS EXECUTADOS'!$F307=0,0,(COUNTIF('SERVIÇOS EXECUTADOS'!$I307:$DH307,EN$10)/'SERVIÇOS EXECUTADOS'!$F307*100))</f>
        <v>0</v>
      </c>
      <c r="EO307" s="317">
        <f>IF('SERVIÇOS EXECUTADOS'!$F307=0,0,(COUNTIF('SERVIÇOS EXECUTADOS'!$I307:$DH307,EO$10)/'SERVIÇOS EXECUTADOS'!$F307*100))</f>
        <v>0</v>
      </c>
      <c r="EP307" s="317">
        <f>IF('SERVIÇOS EXECUTADOS'!$F307=0,0,(COUNTIF('SERVIÇOS EXECUTADOS'!$I307:$DH307,EP$10)/'SERVIÇOS EXECUTADOS'!$F307*100))</f>
        <v>0</v>
      </c>
      <c r="EQ307" s="317">
        <f>IF('SERVIÇOS EXECUTADOS'!$F307=0,0,(COUNTIF('SERVIÇOS EXECUTADOS'!$I307:$DH307,EQ$10)/'SERVIÇOS EXECUTADOS'!$F307*100))</f>
        <v>0</v>
      </c>
      <c r="ER307" s="317">
        <f>IF('SERVIÇOS EXECUTADOS'!$F307=0,0,(COUNTIF('SERVIÇOS EXECUTADOS'!$I307:$DH307,ER$10)/'SERVIÇOS EXECUTADOS'!$F307*100))</f>
        <v>0</v>
      </c>
      <c r="ES307" s="317">
        <f>IF('SERVIÇOS EXECUTADOS'!$F307=0,0,(COUNTIF('SERVIÇOS EXECUTADOS'!$I307:$DH307,ES$10)/'SERVIÇOS EXECUTADOS'!$F307*100))</f>
        <v>0</v>
      </c>
      <c r="ET307" s="317">
        <f>IF('SERVIÇOS EXECUTADOS'!$F307=0,0,(COUNTIF('SERVIÇOS EXECUTADOS'!$I307:$DH307,ET$10)/'SERVIÇOS EXECUTADOS'!$F307*100))</f>
        <v>0</v>
      </c>
      <c r="EU307" s="317">
        <f>IF('SERVIÇOS EXECUTADOS'!$F307=0,0,(COUNTIF('SERVIÇOS EXECUTADOS'!$I307:$DH307,EU$10)/'SERVIÇOS EXECUTADOS'!$F307*100))</f>
        <v>0</v>
      </c>
      <c r="EV307" s="317">
        <f>IF('SERVIÇOS EXECUTADOS'!$F307=0,0,(COUNTIF('SERVIÇOS EXECUTADOS'!$I307:$DH307,EV$10)/'SERVIÇOS EXECUTADOS'!$F307*100))</f>
        <v>0</v>
      </c>
      <c r="EW307" s="317">
        <f>IF('SERVIÇOS EXECUTADOS'!$F307=0,0,(COUNTIF('SERVIÇOS EXECUTADOS'!$I307:$DH307,EW$10)/'SERVIÇOS EXECUTADOS'!$F307*100))</f>
        <v>0</v>
      </c>
    </row>
    <row r="308" spans="1:153" ht="12" customHeight="1" outlineLevel="2">
      <c r="A308" s="1"/>
      <c r="B308" s="197" t="s">
        <v>498</v>
      </c>
      <c r="C308" s="196" t="s">
        <v>499</v>
      </c>
      <c r="D308" s="486"/>
      <c r="E308" s="192">
        <f t="shared" si="98"/>
        <v>0</v>
      </c>
      <c r="F308" s="489"/>
      <c r="G308" s="271" t="s">
        <v>42</v>
      </c>
      <c r="H308" s="216">
        <f t="shared" si="106"/>
        <v>0</v>
      </c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  <c r="AQ308" s="59"/>
      <c r="AR308" s="59"/>
      <c r="AS308" s="59"/>
      <c r="AT308" s="59"/>
      <c r="AU308" s="59"/>
      <c r="AV308" s="59"/>
      <c r="AW308" s="59"/>
      <c r="AX308" s="59"/>
      <c r="AY308" s="59"/>
      <c r="AZ308" s="59"/>
      <c r="BA308" s="59"/>
      <c r="BB308" s="59"/>
      <c r="BC308" s="59"/>
      <c r="BD308" s="59"/>
      <c r="BE308" s="59"/>
      <c r="BF308" s="59"/>
      <c r="BG308" s="59"/>
      <c r="BH308" s="59"/>
      <c r="BI308" s="59"/>
      <c r="BJ308" s="59"/>
      <c r="BK308" s="59"/>
      <c r="BL308" s="59"/>
      <c r="BM308" s="59"/>
      <c r="BN308" s="59"/>
      <c r="BO308" s="59"/>
      <c r="BP308" s="59"/>
      <c r="BQ308" s="59"/>
      <c r="BR308" s="59"/>
      <c r="BS308" s="59"/>
      <c r="BT308" s="59"/>
      <c r="BU308" s="59"/>
      <c r="BV308" s="59"/>
      <c r="BW308" s="59"/>
      <c r="BX308" s="59"/>
      <c r="BY308" s="59"/>
      <c r="BZ308" s="59"/>
      <c r="CA308" s="59"/>
      <c r="CB308" s="59"/>
      <c r="CC308" s="59"/>
      <c r="CD308" s="59"/>
      <c r="CE308" s="59"/>
      <c r="CF308" s="59"/>
      <c r="CG308" s="59"/>
      <c r="CH308" s="59"/>
      <c r="CI308" s="59"/>
      <c r="CJ308" s="59"/>
      <c r="CK308" s="59"/>
      <c r="CL308" s="59"/>
      <c r="CM308" s="59"/>
      <c r="CN308" s="59"/>
      <c r="CO308" s="59"/>
      <c r="CP308" s="59"/>
      <c r="CQ308" s="59"/>
      <c r="CR308" s="59"/>
      <c r="CS308" s="59"/>
      <c r="CT308" s="59"/>
      <c r="CU308" s="59"/>
      <c r="CV308" s="59"/>
      <c r="CW308" s="59"/>
      <c r="CX308" s="59"/>
      <c r="CY308" s="59"/>
      <c r="CZ308" s="59"/>
      <c r="DA308" s="59"/>
      <c r="DB308" s="59"/>
      <c r="DC308" s="59"/>
      <c r="DD308" s="59"/>
      <c r="DE308" s="59"/>
      <c r="DF308" s="59"/>
      <c r="DG308" s="59"/>
      <c r="DH308" s="59"/>
      <c r="DI308" s="60">
        <f>COUNTIF(I308:DH308,"&lt;"&amp;$G$2)</f>
        <v>0</v>
      </c>
      <c r="DJ308" s="61">
        <f>COUNTIF(I308:DH308,$G$2)</f>
        <v>0</v>
      </c>
      <c r="DK308" s="61">
        <f>+DJ308+DI308</f>
        <v>0</v>
      </c>
      <c r="DL308" s="62">
        <f>IF(F308=0,0,(DJ308/F308)*100)</f>
        <v>0</v>
      </c>
      <c r="DM308" s="62">
        <f t="shared" si="113"/>
        <v>0</v>
      </c>
      <c r="DN308" s="64" t="str">
        <f>IFERROR(DK308/F308*E308,"")</f>
        <v/>
      </c>
      <c r="DO308" s="252" t="b">
        <f t="shared" si="104"/>
        <v>0</v>
      </c>
      <c r="DP308" s="188"/>
      <c r="DS308" s="62">
        <f>IF('SERVIÇOS EXECUTADOS'!$F308=0,0,(COUNTIF('SERVIÇOS EXECUTADOS'!$I308:$DH308,DS$10)/'SERVIÇOS EXECUTADOS'!$F308*100))</f>
        <v>0</v>
      </c>
      <c r="DT308" s="62">
        <f>IF('SERVIÇOS EXECUTADOS'!$F308=0,0,(COUNTIF('SERVIÇOS EXECUTADOS'!$I308:$DH308,DT$10)/'SERVIÇOS EXECUTADOS'!$F308*100))</f>
        <v>0</v>
      </c>
      <c r="DU308" s="62">
        <f>IF('SERVIÇOS EXECUTADOS'!$F308=0,0,(COUNTIF('SERVIÇOS EXECUTADOS'!$I308:$DH308,DU$10)/'SERVIÇOS EXECUTADOS'!$F308*100))</f>
        <v>0</v>
      </c>
      <c r="DV308" s="62">
        <f>IF('SERVIÇOS EXECUTADOS'!$F308=0,0,(COUNTIF('SERVIÇOS EXECUTADOS'!$I308:$DH308,DV$10)/'SERVIÇOS EXECUTADOS'!$F308*100))</f>
        <v>0</v>
      </c>
      <c r="DW308" s="62">
        <f>IF('SERVIÇOS EXECUTADOS'!$F308=0,0,(COUNTIF('SERVIÇOS EXECUTADOS'!$I308:$DH308,DW$10)/'SERVIÇOS EXECUTADOS'!$F308*100))</f>
        <v>0</v>
      </c>
      <c r="DX308" s="62">
        <f>IF('SERVIÇOS EXECUTADOS'!$F308=0,0,(COUNTIF('SERVIÇOS EXECUTADOS'!$I308:$DH308,DX$10)/'SERVIÇOS EXECUTADOS'!$F308*100))</f>
        <v>0</v>
      </c>
      <c r="DY308" s="62">
        <f>IF('SERVIÇOS EXECUTADOS'!$F308=0,0,(COUNTIF('SERVIÇOS EXECUTADOS'!$I308:$DH308,DY$10)/'SERVIÇOS EXECUTADOS'!$F308*100))</f>
        <v>0</v>
      </c>
      <c r="DZ308" s="62">
        <f>IF('SERVIÇOS EXECUTADOS'!$F308=0,0,(COUNTIF('SERVIÇOS EXECUTADOS'!$I308:$DH308,DZ$10)/'SERVIÇOS EXECUTADOS'!$F308*100))</f>
        <v>0</v>
      </c>
      <c r="EA308" s="62">
        <f>IF('SERVIÇOS EXECUTADOS'!$F308=0,0,(COUNTIF('SERVIÇOS EXECUTADOS'!$I308:$DH308,EA$10)/'SERVIÇOS EXECUTADOS'!$F308*100))</f>
        <v>0</v>
      </c>
      <c r="EB308" s="62">
        <f>IF('SERVIÇOS EXECUTADOS'!$F308=0,0,(COUNTIF('SERVIÇOS EXECUTADOS'!$I308:$DH308,EB$10)/'SERVIÇOS EXECUTADOS'!$F308*100))</f>
        <v>0</v>
      </c>
      <c r="EC308" s="62">
        <f>IF('SERVIÇOS EXECUTADOS'!$F308=0,0,(COUNTIF('SERVIÇOS EXECUTADOS'!$I308:$DH308,EC$10)/'SERVIÇOS EXECUTADOS'!$F308*100))</f>
        <v>0</v>
      </c>
      <c r="ED308" s="62">
        <f>IF('SERVIÇOS EXECUTADOS'!$F308=0,0,(COUNTIF('SERVIÇOS EXECUTADOS'!$I308:$DH308,ED$10)/'SERVIÇOS EXECUTADOS'!$F308*100))</f>
        <v>0</v>
      </c>
      <c r="EE308" s="62">
        <f>IF('SERVIÇOS EXECUTADOS'!$F308=0,0,(COUNTIF('SERVIÇOS EXECUTADOS'!$I308:$DH308,EE$10)/'SERVIÇOS EXECUTADOS'!$F308*100))</f>
        <v>0</v>
      </c>
      <c r="EF308" s="62">
        <f>IF('SERVIÇOS EXECUTADOS'!$F308=0,0,(COUNTIF('SERVIÇOS EXECUTADOS'!$I308:$DH308,EF$10)/'SERVIÇOS EXECUTADOS'!$F308*100))</f>
        <v>0</v>
      </c>
      <c r="EG308" s="62">
        <f>IF('SERVIÇOS EXECUTADOS'!$F308=0,0,(COUNTIF('SERVIÇOS EXECUTADOS'!$I308:$DH308,EG$10)/'SERVIÇOS EXECUTADOS'!$F308*100))</f>
        <v>0</v>
      </c>
      <c r="EH308" s="62">
        <f>IF('SERVIÇOS EXECUTADOS'!$F308=0,0,(COUNTIF('SERVIÇOS EXECUTADOS'!$I308:$DH308,EH$10)/'SERVIÇOS EXECUTADOS'!$F308*100))</f>
        <v>0</v>
      </c>
      <c r="EI308" s="62">
        <f>IF('SERVIÇOS EXECUTADOS'!$F308=0,0,(COUNTIF('SERVIÇOS EXECUTADOS'!$I308:$DH308,EI$10)/'SERVIÇOS EXECUTADOS'!$F308*100))</f>
        <v>0</v>
      </c>
      <c r="EJ308" s="62">
        <f>IF('SERVIÇOS EXECUTADOS'!$F308=0,0,(COUNTIF('SERVIÇOS EXECUTADOS'!$I308:$DH308,EJ$10)/'SERVIÇOS EXECUTADOS'!$F308*100))</f>
        <v>0</v>
      </c>
      <c r="EK308" s="62">
        <f>IF('SERVIÇOS EXECUTADOS'!$F308=0,0,(COUNTIF('SERVIÇOS EXECUTADOS'!$I308:$DH308,EK$10)/'SERVIÇOS EXECUTADOS'!$F308*100))</f>
        <v>0</v>
      </c>
      <c r="EL308" s="62">
        <f>IF('SERVIÇOS EXECUTADOS'!$F308=0,0,(COUNTIF('SERVIÇOS EXECUTADOS'!$I308:$DH308,EL$10)/'SERVIÇOS EXECUTADOS'!$F308*100))</f>
        <v>0</v>
      </c>
      <c r="EM308" s="62">
        <f>IF('SERVIÇOS EXECUTADOS'!$F308=0,0,(COUNTIF('SERVIÇOS EXECUTADOS'!$I308:$DH308,EM$10)/'SERVIÇOS EXECUTADOS'!$F308*100))</f>
        <v>0</v>
      </c>
      <c r="EN308" s="62">
        <f>IF('SERVIÇOS EXECUTADOS'!$F308=0,0,(COUNTIF('SERVIÇOS EXECUTADOS'!$I308:$DH308,EN$10)/'SERVIÇOS EXECUTADOS'!$F308*100))</f>
        <v>0</v>
      </c>
      <c r="EO308" s="62">
        <f>IF('SERVIÇOS EXECUTADOS'!$F308=0,0,(COUNTIF('SERVIÇOS EXECUTADOS'!$I308:$DH308,EO$10)/'SERVIÇOS EXECUTADOS'!$F308*100))</f>
        <v>0</v>
      </c>
      <c r="EP308" s="62">
        <f>IF('SERVIÇOS EXECUTADOS'!$F308=0,0,(COUNTIF('SERVIÇOS EXECUTADOS'!$I308:$DH308,EP$10)/'SERVIÇOS EXECUTADOS'!$F308*100))</f>
        <v>0</v>
      </c>
      <c r="EQ308" s="62">
        <f>IF('SERVIÇOS EXECUTADOS'!$F308=0,0,(COUNTIF('SERVIÇOS EXECUTADOS'!$I308:$DH308,EQ$10)/'SERVIÇOS EXECUTADOS'!$F308*100))</f>
        <v>0</v>
      </c>
      <c r="ER308" s="62">
        <f>IF('SERVIÇOS EXECUTADOS'!$F308=0,0,(COUNTIF('SERVIÇOS EXECUTADOS'!$I308:$DH308,ER$10)/'SERVIÇOS EXECUTADOS'!$F308*100))</f>
        <v>0</v>
      </c>
      <c r="ES308" s="62">
        <f>IF('SERVIÇOS EXECUTADOS'!$F308=0,0,(COUNTIF('SERVIÇOS EXECUTADOS'!$I308:$DH308,ES$10)/'SERVIÇOS EXECUTADOS'!$F308*100))</f>
        <v>0</v>
      </c>
      <c r="ET308" s="62">
        <f>IF('SERVIÇOS EXECUTADOS'!$F308=0,0,(COUNTIF('SERVIÇOS EXECUTADOS'!$I308:$DH308,ET$10)/'SERVIÇOS EXECUTADOS'!$F308*100))</f>
        <v>0</v>
      </c>
      <c r="EU308" s="62">
        <f>IF('SERVIÇOS EXECUTADOS'!$F308=0,0,(COUNTIF('SERVIÇOS EXECUTADOS'!$I308:$DH308,EU$10)/'SERVIÇOS EXECUTADOS'!$F308*100))</f>
        <v>0</v>
      </c>
      <c r="EV308" s="62">
        <f>IF('SERVIÇOS EXECUTADOS'!$F308=0,0,(COUNTIF('SERVIÇOS EXECUTADOS'!$I308:$DH308,EV$10)/'SERVIÇOS EXECUTADOS'!$F308*100))</f>
        <v>0</v>
      </c>
      <c r="EW308" s="62">
        <f>IF('SERVIÇOS EXECUTADOS'!$F308=0,0,(COUNTIF('SERVIÇOS EXECUTADOS'!$I308:$DH308,EW$10)/'SERVIÇOS EXECUTADOS'!$F308*100))</f>
        <v>0</v>
      </c>
    </row>
    <row r="309" spans="1:153" ht="12" customHeight="1" outlineLevel="2">
      <c r="A309" s="1"/>
      <c r="B309" s="197" t="s">
        <v>500</v>
      </c>
      <c r="C309" s="196" t="s">
        <v>501</v>
      </c>
      <c r="D309" s="486"/>
      <c r="E309" s="192">
        <f t="shared" si="98"/>
        <v>0</v>
      </c>
      <c r="F309" s="489"/>
      <c r="G309" s="271" t="s">
        <v>42</v>
      </c>
      <c r="H309" s="216">
        <f t="shared" si="106"/>
        <v>0</v>
      </c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  <c r="AQ309" s="59"/>
      <c r="AR309" s="59"/>
      <c r="AS309" s="59"/>
      <c r="AT309" s="59"/>
      <c r="AU309" s="59"/>
      <c r="AV309" s="59"/>
      <c r="AW309" s="59"/>
      <c r="AX309" s="59"/>
      <c r="AY309" s="59"/>
      <c r="AZ309" s="59"/>
      <c r="BA309" s="59"/>
      <c r="BB309" s="59"/>
      <c r="BC309" s="59"/>
      <c r="BD309" s="59"/>
      <c r="BE309" s="59"/>
      <c r="BF309" s="59"/>
      <c r="BG309" s="59"/>
      <c r="BH309" s="59"/>
      <c r="BI309" s="59"/>
      <c r="BJ309" s="59"/>
      <c r="BK309" s="59"/>
      <c r="BL309" s="59"/>
      <c r="BM309" s="59"/>
      <c r="BN309" s="59"/>
      <c r="BO309" s="59"/>
      <c r="BP309" s="59"/>
      <c r="BQ309" s="59"/>
      <c r="BR309" s="59"/>
      <c r="BS309" s="59"/>
      <c r="BT309" s="59"/>
      <c r="BU309" s="59"/>
      <c r="BV309" s="59"/>
      <c r="BW309" s="59"/>
      <c r="BX309" s="59"/>
      <c r="BY309" s="59"/>
      <c r="BZ309" s="59"/>
      <c r="CA309" s="59"/>
      <c r="CB309" s="59"/>
      <c r="CC309" s="59"/>
      <c r="CD309" s="59"/>
      <c r="CE309" s="59"/>
      <c r="CF309" s="59"/>
      <c r="CG309" s="59"/>
      <c r="CH309" s="59"/>
      <c r="CI309" s="59"/>
      <c r="CJ309" s="59"/>
      <c r="CK309" s="59"/>
      <c r="CL309" s="59"/>
      <c r="CM309" s="59"/>
      <c r="CN309" s="59"/>
      <c r="CO309" s="59"/>
      <c r="CP309" s="59"/>
      <c r="CQ309" s="59"/>
      <c r="CR309" s="59"/>
      <c r="CS309" s="59"/>
      <c r="CT309" s="59"/>
      <c r="CU309" s="59"/>
      <c r="CV309" s="59"/>
      <c r="CW309" s="59"/>
      <c r="CX309" s="59"/>
      <c r="CY309" s="59"/>
      <c r="CZ309" s="59"/>
      <c r="DA309" s="59"/>
      <c r="DB309" s="59"/>
      <c r="DC309" s="59"/>
      <c r="DD309" s="59"/>
      <c r="DE309" s="59"/>
      <c r="DF309" s="59"/>
      <c r="DG309" s="59"/>
      <c r="DH309" s="59"/>
      <c r="DI309" s="60">
        <f>COUNTIF(I309:DH309,"&lt;"&amp;$G$2)</f>
        <v>0</v>
      </c>
      <c r="DJ309" s="61">
        <f>COUNTIF(I309:DH309,$G$2)</f>
        <v>0</v>
      </c>
      <c r="DK309" s="61">
        <f>+DJ309+DI309</f>
        <v>0</v>
      </c>
      <c r="DL309" s="62">
        <f>IF(F309=0,0,(DJ309/F309)*100)</f>
        <v>0</v>
      </c>
      <c r="DM309" s="62">
        <f t="shared" si="113"/>
        <v>0</v>
      </c>
      <c r="DN309" s="64" t="str">
        <f>IFERROR(DK309/F309*E309,"")</f>
        <v/>
      </c>
      <c r="DO309" s="252" t="b">
        <f t="shared" si="104"/>
        <v>0</v>
      </c>
      <c r="DP309" s="188"/>
      <c r="DS309" s="62">
        <f>IF('SERVIÇOS EXECUTADOS'!$F309=0,0,(COUNTIF('SERVIÇOS EXECUTADOS'!$I309:$DH309,DS$10)/'SERVIÇOS EXECUTADOS'!$F309*100))</f>
        <v>0</v>
      </c>
      <c r="DT309" s="62">
        <f>IF('SERVIÇOS EXECUTADOS'!$F309=0,0,(COUNTIF('SERVIÇOS EXECUTADOS'!$I309:$DH309,DT$10)/'SERVIÇOS EXECUTADOS'!$F309*100))</f>
        <v>0</v>
      </c>
      <c r="DU309" s="62">
        <f>IF('SERVIÇOS EXECUTADOS'!$F309=0,0,(COUNTIF('SERVIÇOS EXECUTADOS'!$I309:$DH309,DU$10)/'SERVIÇOS EXECUTADOS'!$F309*100))</f>
        <v>0</v>
      </c>
      <c r="DV309" s="62">
        <f>IF('SERVIÇOS EXECUTADOS'!$F309=0,0,(COUNTIF('SERVIÇOS EXECUTADOS'!$I309:$DH309,DV$10)/'SERVIÇOS EXECUTADOS'!$F309*100))</f>
        <v>0</v>
      </c>
      <c r="DW309" s="62">
        <f>IF('SERVIÇOS EXECUTADOS'!$F309=0,0,(COUNTIF('SERVIÇOS EXECUTADOS'!$I309:$DH309,DW$10)/'SERVIÇOS EXECUTADOS'!$F309*100))</f>
        <v>0</v>
      </c>
      <c r="DX309" s="62">
        <f>IF('SERVIÇOS EXECUTADOS'!$F309=0,0,(COUNTIF('SERVIÇOS EXECUTADOS'!$I309:$DH309,DX$10)/'SERVIÇOS EXECUTADOS'!$F309*100))</f>
        <v>0</v>
      </c>
      <c r="DY309" s="62">
        <f>IF('SERVIÇOS EXECUTADOS'!$F309=0,0,(COUNTIF('SERVIÇOS EXECUTADOS'!$I309:$DH309,DY$10)/'SERVIÇOS EXECUTADOS'!$F309*100))</f>
        <v>0</v>
      </c>
      <c r="DZ309" s="62">
        <f>IF('SERVIÇOS EXECUTADOS'!$F309=0,0,(COUNTIF('SERVIÇOS EXECUTADOS'!$I309:$DH309,DZ$10)/'SERVIÇOS EXECUTADOS'!$F309*100))</f>
        <v>0</v>
      </c>
      <c r="EA309" s="62">
        <f>IF('SERVIÇOS EXECUTADOS'!$F309=0,0,(COUNTIF('SERVIÇOS EXECUTADOS'!$I309:$DH309,EA$10)/'SERVIÇOS EXECUTADOS'!$F309*100))</f>
        <v>0</v>
      </c>
      <c r="EB309" s="62">
        <f>IF('SERVIÇOS EXECUTADOS'!$F309=0,0,(COUNTIF('SERVIÇOS EXECUTADOS'!$I309:$DH309,EB$10)/'SERVIÇOS EXECUTADOS'!$F309*100))</f>
        <v>0</v>
      </c>
      <c r="EC309" s="62">
        <f>IF('SERVIÇOS EXECUTADOS'!$F309=0,0,(COUNTIF('SERVIÇOS EXECUTADOS'!$I309:$DH309,EC$10)/'SERVIÇOS EXECUTADOS'!$F309*100))</f>
        <v>0</v>
      </c>
      <c r="ED309" s="62">
        <f>IF('SERVIÇOS EXECUTADOS'!$F309=0,0,(COUNTIF('SERVIÇOS EXECUTADOS'!$I309:$DH309,ED$10)/'SERVIÇOS EXECUTADOS'!$F309*100))</f>
        <v>0</v>
      </c>
      <c r="EE309" s="62">
        <f>IF('SERVIÇOS EXECUTADOS'!$F309=0,0,(COUNTIF('SERVIÇOS EXECUTADOS'!$I309:$DH309,EE$10)/'SERVIÇOS EXECUTADOS'!$F309*100))</f>
        <v>0</v>
      </c>
      <c r="EF309" s="62">
        <f>IF('SERVIÇOS EXECUTADOS'!$F309=0,0,(COUNTIF('SERVIÇOS EXECUTADOS'!$I309:$DH309,EF$10)/'SERVIÇOS EXECUTADOS'!$F309*100))</f>
        <v>0</v>
      </c>
      <c r="EG309" s="62">
        <f>IF('SERVIÇOS EXECUTADOS'!$F309=0,0,(COUNTIF('SERVIÇOS EXECUTADOS'!$I309:$DH309,EG$10)/'SERVIÇOS EXECUTADOS'!$F309*100))</f>
        <v>0</v>
      </c>
      <c r="EH309" s="62">
        <f>IF('SERVIÇOS EXECUTADOS'!$F309=0,0,(COUNTIF('SERVIÇOS EXECUTADOS'!$I309:$DH309,EH$10)/'SERVIÇOS EXECUTADOS'!$F309*100))</f>
        <v>0</v>
      </c>
      <c r="EI309" s="62">
        <f>IF('SERVIÇOS EXECUTADOS'!$F309=0,0,(COUNTIF('SERVIÇOS EXECUTADOS'!$I309:$DH309,EI$10)/'SERVIÇOS EXECUTADOS'!$F309*100))</f>
        <v>0</v>
      </c>
      <c r="EJ309" s="62">
        <f>IF('SERVIÇOS EXECUTADOS'!$F309=0,0,(COUNTIF('SERVIÇOS EXECUTADOS'!$I309:$DH309,EJ$10)/'SERVIÇOS EXECUTADOS'!$F309*100))</f>
        <v>0</v>
      </c>
      <c r="EK309" s="62">
        <f>IF('SERVIÇOS EXECUTADOS'!$F309=0,0,(COUNTIF('SERVIÇOS EXECUTADOS'!$I309:$DH309,EK$10)/'SERVIÇOS EXECUTADOS'!$F309*100))</f>
        <v>0</v>
      </c>
      <c r="EL309" s="62">
        <f>IF('SERVIÇOS EXECUTADOS'!$F309=0,0,(COUNTIF('SERVIÇOS EXECUTADOS'!$I309:$DH309,EL$10)/'SERVIÇOS EXECUTADOS'!$F309*100))</f>
        <v>0</v>
      </c>
      <c r="EM309" s="62">
        <f>IF('SERVIÇOS EXECUTADOS'!$F309=0,0,(COUNTIF('SERVIÇOS EXECUTADOS'!$I309:$DH309,EM$10)/'SERVIÇOS EXECUTADOS'!$F309*100))</f>
        <v>0</v>
      </c>
      <c r="EN309" s="62">
        <f>IF('SERVIÇOS EXECUTADOS'!$F309=0,0,(COUNTIF('SERVIÇOS EXECUTADOS'!$I309:$DH309,EN$10)/'SERVIÇOS EXECUTADOS'!$F309*100))</f>
        <v>0</v>
      </c>
      <c r="EO309" s="62">
        <f>IF('SERVIÇOS EXECUTADOS'!$F309=0,0,(COUNTIF('SERVIÇOS EXECUTADOS'!$I309:$DH309,EO$10)/'SERVIÇOS EXECUTADOS'!$F309*100))</f>
        <v>0</v>
      </c>
      <c r="EP309" s="62">
        <f>IF('SERVIÇOS EXECUTADOS'!$F309=0,0,(COUNTIF('SERVIÇOS EXECUTADOS'!$I309:$DH309,EP$10)/'SERVIÇOS EXECUTADOS'!$F309*100))</f>
        <v>0</v>
      </c>
      <c r="EQ309" s="62">
        <f>IF('SERVIÇOS EXECUTADOS'!$F309=0,0,(COUNTIF('SERVIÇOS EXECUTADOS'!$I309:$DH309,EQ$10)/'SERVIÇOS EXECUTADOS'!$F309*100))</f>
        <v>0</v>
      </c>
      <c r="ER309" s="62">
        <f>IF('SERVIÇOS EXECUTADOS'!$F309=0,0,(COUNTIF('SERVIÇOS EXECUTADOS'!$I309:$DH309,ER$10)/'SERVIÇOS EXECUTADOS'!$F309*100))</f>
        <v>0</v>
      </c>
      <c r="ES309" s="62">
        <f>IF('SERVIÇOS EXECUTADOS'!$F309=0,0,(COUNTIF('SERVIÇOS EXECUTADOS'!$I309:$DH309,ES$10)/'SERVIÇOS EXECUTADOS'!$F309*100))</f>
        <v>0</v>
      </c>
      <c r="ET309" s="62">
        <f>IF('SERVIÇOS EXECUTADOS'!$F309=0,0,(COUNTIF('SERVIÇOS EXECUTADOS'!$I309:$DH309,ET$10)/'SERVIÇOS EXECUTADOS'!$F309*100))</f>
        <v>0</v>
      </c>
      <c r="EU309" s="62">
        <f>IF('SERVIÇOS EXECUTADOS'!$F309=0,0,(COUNTIF('SERVIÇOS EXECUTADOS'!$I309:$DH309,EU$10)/'SERVIÇOS EXECUTADOS'!$F309*100))</f>
        <v>0</v>
      </c>
      <c r="EV309" s="62">
        <f>IF('SERVIÇOS EXECUTADOS'!$F309=0,0,(COUNTIF('SERVIÇOS EXECUTADOS'!$I309:$DH309,EV$10)/'SERVIÇOS EXECUTADOS'!$F309*100))</f>
        <v>0</v>
      </c>
      <c r="EW309" s="62">
        <f>IF('SERVIÇOS EXECUTADOS'!$F309=0,0,(COUNTIF('SERVIÇOS EXECUTADOS'!$I309:$DH309,EW$10)/'SERVIÇOS EXECUTADOS'!$F309*100))</f>
        <v>0</v>
      </c>
    </row>
    <row r="310" spans="1:153" ht="12" customHeight="1" outlineLevel="1">
      <c r="A310" s="1"/>
      <c r="B310" s="305" t="s">
        <v>502</v>
      </c>
      <c r="C310" s="306" t="s">
        <v>503</v>
      </c>
      <c r="D310" s="307">
        <f>SUM(D311:D312)</f>
        <v>0</v>
      </c>
      <c r="E310" s="308">
        <f t="shared" si="98"/>
        <v>0</v>
      </c>
      <c r="F310" s="312"/>
      <c r="G310" s="312"/>
      <c r="H310" s="364">
        <f t="shared" si="106"/>
        <v>0</v>
      </c>
      <c r="I310" s="310"/>
      <c r="J310" s="310"/>
      <c r="K310" s="310"/>
      <c r="L310" s="310"/>
      <c r="M310" s="310"/>
      <c r="N310" s="310"/>
      <c r="O310" s="310"/>
      <c r="P310" s="310"/>
      <c r="Q310" s="310"/>
      <c r="R310" s="310"/>
      <c r="S310" s="310"/>
      <c r="T310" s="310"/>
      <c r="U310" s="310"/>
      <c r="V310" s="310"/>
      <c r="W310" s="310"/>
      <c r="X310" s="310"/>
      <c r="Y310" s="310"/>
      <c r="Z310" s="310"/>
      <c r="AA310" s="310"/>
      <c r="AB310" s="310"/>
      <c r="AC310" s="310"/>
      <c r="AD310" s="310"/>
      <c r="AE310" s="310"/>
      <c r="AF310" s="310"/>
      <c r="AG310" s="310"/>
      <c r="AH310" s="310"/>
      <c r="AI310" s="310"/>
      <c r="AJ310" s="310"/>
      <c r="AK310" s="310"/>
      <c r="AL310" s="310"/>
      <c r="AM310" s="310"/>
      <c r="AN310" s="310"/>
      <c r="AO310" s="310"/>
      <c r="AP310" s="310"/>
      <c r="AQ310" s="310"/>
      <c r="AR310" s="310"/>
      <c r="AS310" s="310"/>
      <c r="AT310" s="310"/>
      <c r="AU310" s="310"/>
      <c r="AV310" s="310"/>
      <c r="AW310" s="310"/>
      <c r="AX310" s="310"/>
      <c r="AY310" s="310"/>
      <c r="AZ310" s="310"/>
      <c r="BA310" s="310"/>
      <c r="BB310" s="310"/>
      <c r="BC310" s="310"/>
      <c r="BD310" s="310"/>
      <c r="BE310" s="310"/>
      <c r="BF310" s="310"/>
      <c r="BG310" s="310"/>
      <c r="BH310" s="310"/>
      <c r="BI310" s="310"/>
      <c r="BJ310" s="310"/>
      <c r="BK310" s="310"/>
      <c r="BL310" s="310"/>
      <c r="BM310" s="310"/>
      <c r="BN310" s="310"/>
      <c r="BO310" s="310"/>
      <c r="BP310" s="310"/>
      <c r="BQ310" s="310"/>
      <c r="BR310" s="310"/>
      <c r="BS310" s="310"/>
      <c r="BT310" s="310"/>
      <c r="BU310" s="310"/>
      <c r="BV310" s="310"/>
      <c r="BW310" s="310"/>
      <c r="BX310" s="310"/>
      <c r="BY310" s="310"/>
      <c r="BZ310" s="310"/>
      <c r="CA310" s="310"/>
      <c r="CB310" s="310"/>
      <c r="CC310" s="310"/>
      <c r="CD310" s="310"/>
      <c r="CE310" s="310"/>
      <c r="CF310" s="310"/>
      <c r="CG310" s="310"/>
      <c r="CH310" s="310"/>
      <c r="CI310" s="310"/>
      <c r="CJ310" s="310"/>
      <c r="CK310" s="310"/>
      <c r="CL310" s="310"/>
      <c r="CM310" s="310"/>
      <c r="CN310" s="310"/>
      <c r="CO310" s="310"/>
      <c r="CP310" s="310"/>
      <c r="CQ310" s="310"/>
      <c r="CR310" s="310"/>
      <c r="CS310" s="310"/>
      <c r="CT310" s="310"/>
      <c r="CU310" s="310"/>
      <c r="CV310" s="310"/>
      <c r="CW310" s="310"/>
      <c r="CX310" s="310"/>
      <c r="CY310" s="310"/>
      <c r="CZ310" s="310"/>
      <c r="DA310" s="310"/>
      <c r="DB310" s="310"/>
      <c r="DC310" s="310"/>
      <c r="DD310" s="310"/>
      <c r="DE310" s="310"/>
      <c r="DF310" s="310"/>
      <c r="DG310" s="310"/>
      <c r="DH310" s="310"/>
      <c r="DI310" s="311"/>
      <c r="DJ310" s="312"/>
      <c r="DK310" s="309"/>
      <c r="DL310" s="313"/>
      <c r="DM310" s="313">
        <f t="shared" si="113"/>
        <v>0</v>
      </c>
      <c r="DN310" s="350">
        <f>SUM(DN311:DN312)</f>
        <v>0</v>
      </c>
      <c r="DO310" s="314" t="b">
        <f t="shared" si="104"/>
        <v>1</v>
      </c>
      <c r="DP310" s="315"/>
      <c r="DQ310" s="316"/>
      <c r="DR310" s="316"/>
      <c r="DS310" s="317">
        <f>IF('SERVIÇOS EXECUTADOS'!$F310=0,0,(COUNTIF('SERVIÇOS EXECUTADOS'!$I310:$DH310,DS$10)/'SERVIÇOS EXECUTADOS'!$F310*100))</f>
        <v>0</v>
      </c>
      <c r="DT310" s="317">
        <f>IF('SERVIÇOS EXECUTADOS'!$F310=0,0,(COUNTIF('SERVIÇOS EXECUTADOS'!$I310:$DH310,DT$10)/'SERVIÇOS EXECUTADOS'!$F310*100))</f>
        <v>0</v>
      </c>
      <c r="DU310" s="317">
        <f>IF('SERVIÇOS EXECUTADOS'!$F310=0,0,(COUNTIF('SERVIÇOS EXECUTADOS'!$I310:$DH310,DU$10)/'SERVIÇOS EXECUTADOS'!$F310*100))</f>
        <v>0</v>
      </c>
      <c r="DV310" s="317">
        <f>IF('SERVIÇOS EXECUTADOS'!$F310=0,0,(COUNTIF('SERVIÇOS EXECUTADOS'!$I310:$DH310,DV$10)/'SERVIÇOS EXECUTADOS'!$F310*100))</f>
        <v>0</v>
      </c>
      <c r="DW310" s="317">
        <f>IF('SERVIÇOS EXECUTADOS'!$F310=0,0,(COUNTIF('SERVIÇOS EXECUTADOS'!$I310:$DH310,DW$10)/'SERVIÇOS EXECUTADOS'!$F310*100))</f>
        <v>0</v>
      </c>
      <c r="DX310" s="317">
        <f>IF('SERVIÇOS EXECUTADOS'!$F310=0,0,(COUNTIF('SERVIÇOS EXECUTADOS'!$I310:$DH310,DX$10)/'SERVIÇOS EXECUTADOS'!$F310*100))</f>
        <v>0</v>
      </c>
      <c r="DY310" s="317">
        <f>IF('SERVIÇOS EXECUTADOS'!$F310=0,0,(COUNTIF('SERVIÇOS EXECUTADOS'!$I310:$DH310,DY$10)/'SERVIÇOS EXECUTADOS'!$F310*100))</f>
        <v>0</v>
      </c>
      <c r="DZ310" s="317">
        <f>IF('SERVIÇOS EXECUTADOS'!$F310=0,0,(COUNTIF('SERVIÇOS EXECUTADOS'!$I310:$DH310,DZ$10)/'SERVIÇOS EXECUTADOS'!$F310*100))</f>
        <v>0</v>
      </c>
      <c r="EA310" s="317">
        <f>IF('SERVIÇOS EXECUTADOS'!$F310=0,0,(COUNTIF('SERVIÇOS EXECUTADOS'!$I310:$DH310,EA$10)/'SERVIÇOS EXECUTADOS'!$F310*100))</f>
        <v>0</v>
      </c>
      <c r="EB310" s="317">
        <f>IF('SERVIÇOS EXECUTADOS'!$F310=0,0,(COUNTIF('SERVIÇOS EXECUTADOS'!$I310:$DH310,EB$10)/'SERVIÇOS EXECUTADOS'!$F310*100))</f>
        <v>0</v>
      </c>
      <c r="EC310" s="317">
        <f>IF('SERVIÇOS EXECUTADOS'!$F310=0,0,(COUNTIF('SERVIÇOS EXECUTADOS'!$I310:$DH310,EC$10)/'SERVIÇOS EXECUTADOS'!$F310*100))</f>
        <v>0</v>
      </c>
      <c r="ED310" s="317">
        <f>IF('SERVIÇOS EXECUTADOS'!$F310=0,0,(COUNTIF('SERVIÇOS EXECUTADOS'!$I310:$DH310,ED$10)/'SERVIÇOS EXECUTADOS'!$F310*100))</f>
        <v>0</v>
      </c>
      <c r="EE310" s="317">
        <f>IF('SERVIÇOS EXECUTADOS'!$F310=0,0,(COUNTIF('SERVIÇOS EXECUTADOS'!$I310:$DH310,EE$10)/'SERVIÇOS EXECUTADOS'!$F310*100))</f>
        <v>0</v>
      </c>
      <c r="EF310" s="317">
        <f>IF('SERVIÇOS EXECUTADOS'!$F310=0,0,(COUNTIF('SERVIÇOS EXECUTADOS'!$I310:$DH310,EF$10)/'SERVIÇOS EXECUTADOS'!$F310*100))</f>
        <v>0</v>
      </c>
      <c r="EG310" s="317">
        <f>IF('SERVIÇOS EXECUTADOS'!$F310=0,0,(COUNTIF('SERVIÇOS EXECUTADOS'!$I310:$DH310,EG$10)/'SERVIÇOS EXECUTADOS'!$F310*100))</f>
        <v>0</v>
      </c>
      <c r="EH310" s="317">
        <f>IF('SERVIÇOS EXECUTADOS'!$F310=0,0,(COUNTIF('SERVIÇOS EXECUTADOS'!$I310:$DH310,EH$10)/'SERVIÇOS EXECUTADOS'!$F310*100))</f>
        <v>0</v>
      </c>
      <c r="EI310" s="317">
        <f>IF('SERVIÇOS EXECUTADOS'!$F310=0,0,(COUNTIF('SERVIÇOS EXECUTADOS'!$I310:$DH310,EI$10)/'SERVIÇOS EXECUTADOS'!$F310*100))</f>
        <v>0</v>
      </c>
      <c r="EJ310" s="317">
        <f>IF('SERVIÇOS EXECUTADOS'!$F310=0,0,(COUNTIF('SERVIÇOS EXECUTADOS'!$I310:$DH310,EJ$10)/'SERVIÇOS EXECUTADOS'!$F310*100))</f>
        <v>0</v>
      </c>
      <c r="EK310" s="317">
        <f>IF('SERVIÇOS EXECUTADOS'!$F310=0,0,(COUNTIF('SERVIÇOS EXECUTADOS'!$I310:$DH310,EK$10)/'SERVIÇOS EXECUTADOS'!$F310*100))</f>
        <v>0</v>
      </c>
      <c r="EL310" s="317">
        <f>IF('SERVIÇOS EXECUTADOS'!$F310=0,0,(COUNTIF('SERVIÇOS EXECUTADOS'!$I310:$DH310,EL$10)/'SERVIÇOS EXECUTADOS'!$F310*100))</f>
        <v>0</v>
      </c>
      <c r="EM310" s="317">
        <f>IF('SERVIÇOS EXECUTADOS'!$F310=0,0,(COUNTIF('SERVIÇOS EXECUTADOS'!$I310:$DH310,EM$10)/'SERVIÇOS EXECUTADOS'!$F310*100))</f>
        <v>0</v>
      </c>
      <c r="EN310" s="317">
        <f>IF('SERVIÇOS EXECUTADOS'!$F310=0,0,(COUNTIF('SERVIÇOS EXECUTADOS'!$I310:$DH310,EN$10)/'SERVIÇOS EXECUTADOS'!$F310*100))</f>
        <v>0</v>
      </c>
      <c r="EO310" s="317">
        <f>IF('SERVIÇOS EXECUTADOS'!$F310=0,0,(COUNTIF('SERVIÇOS EXECUTADOS'!$I310:$DH310,EO$10)/'SERVIÇOS EXECUTADOS'!$F310*100))</f>
        <v>0</v>
      </c>
      <c r="EP310" s="317">
        <f>IF('SERVIÇOS EXECUTADOS'!$F310=0,0,(COUNTIF('SERVIÇOS EXECUTADOS'!$I310:$DH310,EP$10)/'SERVIÇOS EXECUTADOS'!$F310*100))</f>
        <v>0</v>
      </c>
      <c r="EQ310" s="317">
        <f>IF('SERVIÇOS EXECUTADOS'!$F310=0,0,(COUNTIF('SERVIÇOS EXECUTADOS'!$I310:$DH310,EQ$10)/'SERVIÇOS EXECUTADOS'!$F310*100))</f>
        <v>0</v>
      </c>
      <c r="ER310" s="317">
        <f>IF('SERVIÇOS EXECUTADOS'!$F310=0,0,(COUNTIF('SERVIÇOS EXECUTADOS'!$I310:$DH310,ER$10)/'SERVIÇOS EXECUTADOS'!$F310*100))</f>
        <v>0</v>
      </c>
      <c r="ES310" s="317">
        <f>IF('SERVIÇOS EXECUTADOS'!$F310=0,0,(COUNTIF('SERVIÇOS EXECUTADOS'!$I310:$DH310,ES$10)/'SERVIÇOS EXECUTADOS'!$F310*100))</f>
        <v>0</v>
      </c>
      <c r="ET310" s="317">
        <f>IF('SERVIÇOS EXECUTADOS'!$F310=0,0,(COUNTIF('SERVIÇOS EXECUTADOS'!$I310:$DH310,ET$10)/'SERVIÇOS EXECUTADOS'!$F310*100))</f>
        <v>0</v>
      </c>
      <c r="EU310" s="317">
        <f>IF('SERVIÇOS EXECUTADOS'!$F310=0,0,(COUNTIF('SERVIÇOS EXECUTADOS'!$I310:$DH310,EU$10)/'SERVIÇOS EXECUTADOS'!$F310*100))</f>
        <v>0</v>
      </c>
      <c r="EV310" s="317">
        <f>IF('SERVIÇOS EXECUTADOS'!$F310=0,0,(COUNTIF('SERVIÇOS EXECUTADOS'!$I310:$DH310,EV$10)/'SERVIÇOS EXECUTADOS'!$F310*100))</f>
        <v>0</v>
      </c>
      <c r="EW310" s="317">
        <f>IF('SERVIÇOS EXECUTADOS'!$F310=0,0,(COUNTIF('SERVIÇOS EXECUTADOS'!$I310:$DH310,EW$10)/'SERVIÇOS EXECUTADOS'!$F310*100))</f>
        <v>0</v>
      </c>
    </row>
    <row r="311" spans="1:153" ht="12" customHeight="1" outlineLevel="2">
      <c r="A311" s="1"/>
      <c r="B311" s="197" t="s">
        <v>504</v>
      </c>
      <c r="C311" s="196" t="s">
        <v>505</v>
      </c>
      <c r="D311" s="486"/>
      <c r="E311" s="192">
        <f t="shared" si="98"/>
        <v>0</v>
      </c>
      <c r="F311" s="489"/>
      <c r="G311" s="271" t="s">
        <v>42</v>
      </c>
      <c r="H311" s="216">
        <f t="shared" si="106"/>
        <v>0</v>
      </c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  <c r="AX311" s="59"/>
      <c r="AY311" s="59"/>
      <c r="AZ311" s="59"/>
      <c r="BA311" s="59"/>
      <c r="BB311" s="59"/>
      <c r="BC311" s="59"/>
      <c r="BD311" s="59"/>
      <c r="BE311" s="59"/>
      <c r="BF311" s="59"/>
      <c r="BG311" s="59"/>
      <c r="BH311" s="59"/>
      <c r="BI311" s="59"/>
      <c r="BJ311" s="59"/>
      <c r="BK311" s="59"/>
      <c r="BL311" s="59"/>
      <c r="BM311" s="59"/>
      <c r="BN311" s="59"/>
      <c r="BO311" s="59"/>
      <c r="BP311" s="59"/>
      <c r="BQ311" s="59"/>
      <c r="BR311" s="59"/>
      <c r="BS311" s="59"/>
      <c r="BT311" s="59"/>
      <c r="BU311" s="59"/>
      <c r="BV311" s="59"/>
      <c r="BW311" s="59"/>
      <c r="BX311" s="59"/>
      <c r="BY311" s="59"/>
      <c r="BZ311" s="59"/>
      <c r="CA311" s="59"/>
      <c r="CB311" s="59"/>
      <c r="CC311" s="59"/>
      <c r="CD311" s="59"/>
      <c r="CE311" s="59"/>
      <c r="CF311" s="59"/>
      <c r="CG311" s="59"/>
      <c r="CH311" s="59"/>
      <c r="CI311" s="59"/>
      <c r="CJ311" s="59"/>
      <c r="CK311" s="59"/>
      <c r="CL311" s="59"/>
      <c r="CM311" s="59"/>
      <c r="CN311" s="59"/>
      <c r="CO311" s="59"/>
      <c r="CP311" s="59"/>
      <c r="CQ311" s="59"/>
      <c r="CR311" s="59"/>
      <c r="CS311" s="59"/>
      <c r="CT311" s="59"/>
      <c r="CU311" s="59"/>
      <c r="CV311" s="59"/>
      <c r="CW311" s="59"/>
      <c r="CX311" s="59"/>
      <c r="CY311" s="59"/>
      <c r="CZ311" s="59"/>
      <c r="DA311" s="59"/>
      <c r="DB311" s="59"/>
      <c r="DC311" s="59"/>
      <c r="DD311" s="59"/>
      <c r="DE311" s="59"/>
      <c r="DF311" s="59"/>
      <c r="DG311" s="59"/>
      <c r="DH311" s="59"/>
      <c r="DI311" s="60">
        <f>COUNTIF(I311:DH311,"&lt;"&amp;$G$2)</f>
        <v>0</v>
      </c>
      <c r="DJ311" s="61">
        <f>COUNTIF(I311:DH311,$G$2)</f>
        <v>0</v>
      </c>
      <c r="DK311" s="61">
        <f>+DJ311+DI311</f>
        <v>0</v>
      </c>
      <c r="DL311" s="62">
        <f>IF(F311=0,0,(DJ311/F311)*100)</f>
        <v>0</v>
      </c>
      <c r="DM311" s="62">
        <f t="shared" si="113"/>
        <v>0</v>
      </c>
      <c r="DN311" s="64" t="str">
        <f>IFERROR(DK311/F311*E311,"")</f>
        <v/>
      </c>
      <c r="DO311" s="252" t="b">
        <f t="shared" si="104"/>
        <v>0</v>
      </c>
      <c r="DP311" s="188"/>
      <c r="DS311" s="62">
        <f>IF('SERVIÇOS EXECUTADOS'!$F311=0,0,(COUNTIF('SERVIÇOS EXECUTADOS'!$I311:$DH311,DS$10)/'SERVIÇOS EXECUTADOS'!$F311*100))</f>
        <v>0</v>
      </c>
      <c r="DT311" s="62">
        <f>IF('SERVIÇOS EXECUTADOS'!$F311=0,0,(COUNTIF('SERVIÇOS EXECUTADOS'!$I311:$DH311,DT$10)/'SERVIÇOS EXECUTADOS'!$F311*100))</f>
        <v>0</v>
      </c>
      <c r="DU311" s="62">
        <f>IF('SERVIÇOS EXECUTADOS'!$F311=0,0,(COUNTIF('SERVIÇOS EXECUTADOS'!$I311:$DH311,DU$10)/'SERVIÇOS EXECUTADOS'!$F311*100))</f>
        <v>0</v>
      </c>
      <c r="DV311" s="62">
        <f>IF('SERVIÇOS EXECUTADOS'!$F311=0,0,(COUNTIF('SERVIÇOS EXECUTADOS'!$I311:$DH311,DV$10)/'SERVIÇOS EXECUTADOS'!$F311*100))</f>
        <v>0</v>
      </c>
      <c r="DW311" s="62">
        <f>IF('SERVIÇOS EXECUTADOS'!$F311=0,0,(COUNTIF('SERVIÇOS EXECUTADOS'!$I311:$DH311,DW$10)/'SERVIÇOS EXECUTADOS'!$F311*100))</f>
        <v>0</v>
      </c>
      <c r="DX311" s="62">
        <f>IF('SERVIÇOS EXECUTADOS'!$F311=0,0,(COUNTIF('SERVIÇOS EXECUTADOS'!$I311:$DH311,DX$10)/'SERVIÇOS EXECUTADOS'!$F311*100))</f>
        <v>0</v>
      </c>
      <c r="DY311" s="62">
        <f>IF('SERVIÇOS EXECUTADOS'!$F311=0,0,(COUNTIF('SERVIÇOS EXECUTADOS'!$I311:$DH311,DY$10)/'SERVIÇOS EXECUTADOS'!$F311*100))</f>
        <v>0</v>
      </c>
      <c r="DZ311" s="62">
        <f>IF('SERVIÇOS EXECUTADOS'!$F311=0,0,(COUNTIF('SERVIÇOS EXECUTADOS'!$I311:$DH311,DZ$10)/'SERVIÇOS EXECUTADOS'!$F311*100))</f>
        <v>0</v>
      </c>
      <c r="EA311" s="62">
        <f>IF('SERVIÇOS EXECUTADOS'!$F311=0,0,(COUNTIF('SERVIÇOS EXECUTADOS'!$I311:$DH311,EA$10)/'SERVIÇOS EXECUTADOS'!$F311*100))</f>
        <v>0</v>
      </c>
      <c r="EB311" s="62">
        <f>IF('SERVIÇOS EXECUTADOS'!$F311=0,0,(COUNTIF('SERVIÇOS EXECUTADOS'!$I311:$DH311,EB$10)/'SERVIÇOS EXECUTADOS'!$F311*100))</f>
        <v>0</v>
      </c>
      <c r="EC311" s="62">
        <f>IF('SERVIÇOS EXECUTADOS'!$F311=0,0,(COUNTIF('SERVIÇOS EXECUTADOS'!$I311:$DH311,EC$10)/'SERVIÇOS EXECUTADOS'!$F311*100))</f>
        <v>0</v>
      </c>
      <c r="ED311" s="62">
        <f>IF('SERVIÇOS EXECUTADOS'!$F311=0,0,(COUNTIF('SERVIÇOS EXECUTADOS'!$I311:$DH311,ED$10)/'SERVIÇOS EXECUTADOS'!$F311*100))</f>
        <v>0</v>
      </c>
      <c r="EE311" s="62">
        <f>IF('SERVIÇOS EXECUTADOS'!$F311=0,0,(COUNTIF('SERVIÇOS EXECUTADOS'!$I311:$DH311,EE$10)/'SERVIÇOS EXECUTADOS'!$F311*100))</f>
        <v>0</v>
      </c>
      <c r="EF311" s="62">
        <f>IF('SERVIÇOS EXECUTADOS'!$F311=0,0,(COUNTIF('SERVIÇOS EXECUTADOS'!$I311:$DH311,EF$10)/'SERVIÇOS EXECUTADOS'!$F311*100))</f>
        <v>0</v>
      </c>
      <c r="EG311" s="62">
        <f>IF('SERVIÇOS EXECUTADOS'!$F311=0,0,(COUNTIF('SERVIÇOS EXECUTADOS'!$I311:$DH311,EG$10)/'SERVIÇOS EXECUTADOS'!$F311*100))</f>
        <v>0</v>
      </c>
      <c r="EH311" s="62">
        <f>IF('SERVIÇOS EXECUTADOS'!$F311=0,0,(COUNTIF('SERVIÇOS EXECUTADOS'!$I311:$DH311,EH$10)/'SERVIÇOS EXECUTADOS'!$F311*100))</f>
        <v>0</v>
      </c>
      <c r="EI311" s="62">
        <f>IF('SERVIÇOS EXECUTADOS'!$F311=0,0,(COUNTIF('SERVIÇOS EXECUTADOS'!$I311:$DH311,EI$10)/'SERVIÇOS EXECUTADOS'!$F311*100))</f>
        <v>0</v>
      </c>
      <c r="EJ311" s="62">
        <f>IF('SERVIÇOS EXECUTADOS'!$F311=0,0,(COUNTIF('SERVIÇOS EXECUTADOS'!$I311:$DH311,EJ$10)/'SERVIÇOS EXECUTADOS'!$F311*100))</f>
        <v>0</v>
      </c>
      <c r="EK311" s="62">
        <f>IF('SERVIÇOS EXECUTADOS'!$F311=0,0,(COUNTIF('SERVIÇOS EXECUTADOS'!$I311:$DH311,EK$10)/'SERVIÇOS EXECUTADOS'!$F311*100))</f>
        <v>0</v>
      </c>
      <c r="EL311" s="62">
        <f>IF('SERVIÇOS EXECUTADOS'!$F311=0,0,(COUNTIF('SERVIÇOS EXECUTADOS'!$I311:$DH311,EL$10)/'SERVIÇOS EXECUTADOS'!$F311*100))</f>
        <v>0</v>
      </c>
      <c r="EM311" s="62">
        <f>IF('SERVIÇOS EXECUTADOS'!$F311=0,0,(COUNTIF('SERVIÇOS EXECUTADOS'!$I311:$DH311,EM$10)/'SERVIÇOS EXECUTADOS'!$F311*100))</f>
        <v>0</v>
      </c>
      <c r="EN311" s="62">
        <f>IF('SERVIÇOS EXECUTADOS'!$F311=0,0,(COUNTIF('SERVIÇOS EXECUTADOS'!$I311:$DH311,EN$10)/'SERVIÇOS EXECUTADOS'!$F311*100))</f>
        <v>0</v>
      </c>
      <c r="EO311" s="62">
        <f>IF('SERVIÇOS EXECUTADOS'!$F311=0,0,(COUNTIF('SERVIÇOS EXECUTADOS'!$I311:$DH311,EO$10)/'SERVIÇOS EXECUTADOS'!$F311*100))</f>
        <v>0</v>
      </c>
      <c r="EP311" s="62">
        <f>IF('SERVIÇOS EXECUTADOS'!$F311=0,0,(COUNTIF('SERVIÇOS EXECUTADOS'!$I311:$DH311,EP$10)/'SERVIÇOS EXECUTADOS'!$F311*100))</f>
        <v>0</v>
      </c>
      <c r="EQ311" s="62">
        <f>IF('SERVIÇOS EXECUTADOS'!$F311=0,0,(COUNTIF('SERVIÇOS EXECUTADOS'!$I311:$DH311,EQ$10)/'SERVIÇOS EXECUTADOS'!$F311*100))</f>
        <v>0</v>
      </c>
      <c r="ER311" s="62">
        <f>IF('SERVIÇOS EXECUTADOS'!$F311=0,0,(COUNTIF('SERVIÇOS EXECUTADOS'!$I311:$DH311,ER$10)/'SERVIÇOS EXECUTADOS'!$F311*100))</f>
        <v>0</v>
      </c>
      <c r="ES311" s="62">
        <f>IF('SERVIÇOS EXECUTADOS'!$F311=0,0,(COUNTIF('SERVIÇOS EXECUTADOS'!$I311:$DH311,ES$10)/'SERVIÇOS EXECUTADOS'!$F311*100))</f>
        <v>0</v>
      </c>
      <c r="ET311" s="62">
        <f>IF('SERVIÇOS EXECUTADOS'!$F311=0,0,(COUNTIF('SERVIÇOS EXECUTADOS'!$I311:$DH311,ET$10)/'SERVIÇOS EXECUTADOS'!$F311*100))</f>
        <v>0</v>
      </c>
      <c r="EU311" s="62">
        <f>IF('SERVIÇOS EXECUTADOS'!$F311=0,0,(COUNTIF('SERVIÇOS EXECUTADOS'!$I311:$DH311,EU$10)/'SERVIÇOS EXECUTADOS'!$F311*100))</f>
        <v>0</v>
      </c>
      <c r="EV311" s="62">
        <f>IF('SERVIÇOS EXECUTADOS'!$F311=0,0,(COUNTIF('SERVIÇOS EXECUTADOS'!$I311:$DH311,EV$10)/'SERVIÇOS EXECUTADOS'!$F311*100))</f>
        <v>0</v>
      </c>
      <c r="EW311" s="62">
        <f>IF('SERVIÇOS EXECUTADOS'!$F311=0,0,(COUNTIF('SERVIÇOS EXECUTADOS'!$I311:$DH311,EW$10)/'SERVIÇOS EXECUTADOS'!$F311*100))</f>
        <v>0</v>
      </c>
    </row>
    <row r="312" spans="1:153" ht="12" customHeight="1" outlineLevel="2">
      <c r="A312" s="1"/>
      <c r="B312" s="197" t="s">
        <v>506</v>
      </c>
      <c r="C312" s="196" t="s">
        <v>507</v>
      </c>
      <c r="D312" s="486"/>
      <c r="E312" s="192">
        <f t="shared" si="98"/>
        <v>0</v>
      </c>
      <c r="F312" s="489"/>
      <c r="G312" s="271" t="s">
        <v>42</v>
      </c>
      <c r="H312" s="216">
        <f t="shared" si="106"/>
        <v>0</v>
      </c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  <c r="AQ312" s="59"/>
      <c r="AR312" s="59"/>
      <c r="AS312" s="59"/>
      <c r="AT312" s="59"/>
      <c r="AU312" s="59"/>
      <c r="AV312" s="59"/>
      <c r="AW312" s="59"/>
      <c r="AX312" s="59"/>
      <c r="AY312" s="59"/>
      <c r="AZ312" s="59"/>
      <c r="BA312" s="59"/>
      <c r="BB312" s="59"/>
      <c r="BC312" s="59"/>
      <c r="BD312" s="59"/>
      <c r="BE312" s="59"/>
      <c r="BF312" s="59"/>
      <c r="BG312" s="59"/>
      <c r="BH312" s="59"/>
      <c r="BI312" s="59"/>
      <c r="BJ312" s="59"/>
      <c r="BK312" s="59"/>
      <c r="BL312" s="59"/>
      <c r="BM312" s="59"/>
      <c r="BN312" s="59"/>
      <c r="BO312" s="59"/>
      <c r="BP312" s="59"/>
      <c r="BQ312" s="59"/>
      <c r="BR312" s="59"/>
      <c r="BS312" s="59"/>
      <c r="BT312" s="59"/>
      <c r="BU312" s="59"/>
      <c r="BV312" s="59"/>
      <c r="BW312" s="59"/>
      <c r="BX312" s="59"/>
      <c r="BY312" s="59"/>
      <c r="BZ312" s="59"/>
      <c r="CA312" s="59"/>
      <c r="CB312" s="59"/>
      <c r="CC312" s="59"/>
      <c r="CD312" s="59"/>
      <c r="CE312" s="59"/>
      <c r="CF312" s="59"/>
      <c r="CG312" s="59"/>
      <c r="CH312" s="59"/>
      <c r="CI312" s="59"/>
      <c r="CJ312" s="59"/>
      <c r="CK312" s="59"/>
      <c r="CL312" s="59"/>
      <c r="CM312" s="59"/>
      <c r="CN312" s="59"/>
      <c r="CO312" s="59"/>
      <c r="CP312" s="59"/>
      <c r="CQ312" s="59"/>
      <c r="CR312" s="59"/>
      <c r="CS312" s="59"/>
      <c r="CT312" s="59"/>
      <c r="CU312" s="59"/>
      <c r="CV312" s="59"/>
      <c r="CW312" s="59"/>
      <c r="CX312" s="59"/>
      <c r="CY312" s="59"/>
      <c r="CZ312" s="59"/>
      <c r="DA312" s="59"/>
      <c r="DB312" s="59"/>
      <c r="DC312" s="59"/>
      <c r="DD312" s="59"/>
      <c r="DE312" s="59"/>
      <c r="DF312" s="59"/>
      <c r="DG312" s="59"/>
      <c r="DH312" s="59"/>
      <c r="DI312" s="60">
        <f>COUNTIF(I312:DH312,"&lt;"&amp;$G$2)</f>
        <v>0</v>
      </c>
      <c r="DJ312" s="61">
        <f>COUNTIF(I312:DH312,$G$2)</f>
        <v>0</v>
      </c>
      <c r="DK312" s="61">
        <f>+DJ312+DI312</f>
        <v>0</v>
      </c>
      <c r="DL312" s="62">
        <f>IF(F312=0,0,(DJ312/F312)*100)</f>
        <v>0</v>
      </c>
      <c r="DM312" s="62">
        <f t="shared" si="113"/>
        <v>0</v>
      </c>
      <c r="DN312" s="64" t="str">
        <f>IFERROR(DK312/F312*E312,"")</f>
        <v/>
      </c>
      <c r="DO312" s="252" t="b">
        <f t="shared" si="104"/>
        <v>0</v>
      </c>
      <c r="DP312" s="188"/>
      <c r="DS312" s="62">
        <f>IF('SERVIÇOS EXECUTADOS'!$F312=0,0,(COUNTIF('SERVIÇOS EXECUTADOS'!$I312:$DH312,DS$10)/'SERVIÇOS EXECUTADOS'!$F312*100))</f>
        <v>0</v>
      </c>
      <c r="DT312" s="62">
        <f>IF('SERVIÇOS EXECUTADOS'!$F312=0,0,(COUNTIF('SERVIÇOS EXECUTADOS'!$I312:$DH312,DT$10)/'SERVIÇOS EXECUTADOS'!$F312*100))</f>
        <v>0</v>
      </c>
      <c r="DU312" s="62">
        <f>IF('SERVIÇOS EXECUTADOS'!$F312=0,0,(COUNTIF('SERVIÇOS EXECUTADOS'!$I312:$DH312,DU$10)/'SERVIÇOS EXECUTADOS'!$F312*100))</f>
        <v>0</v>
      </c>
      <c r="DV312" s="62">
        <f>IF('SERVIÇOS EXECUTADOS'!$F312=0,0,(COUNTIF('SERVIÇOS EXECUTADOS'!$I312:$DH312,DV$10)/'SERVIÇOS EXECUTADOS'!$F312*100))</f>
        <v>0</v>
      </c>
      <c r="DW312" s="62">
        <f>IF('SERVIÇOS EXECUTADOS'!$F312=0,0,(COUNTIF('SERVIÇOS EXECUTADOS'!$I312:$DH312,DW$10)/'SERVIÇOS EXECUTADOS'!$F312*100))</f>
        <v>0</v>
      </c>
      <c r="DX312" s="62">
        <f>IF('SERVIÇOS EXECUTADOS'!$F312=0,0,(COUNTIF('SERVIÇOS EXECUTADOS'!$I312:$DH312,DX$10)/'SERVIÇOS EXECUTADOS'!$F312*100))</f>
        <v>0</v>
      </c>
      <c r="DY312" s="62">
        <f>IF('SERVIÇOS EXECUTADOS'!$F312=0,0,(COUNTIF('SERVIÇOS EXECUTADOS'!$I312:$DH312,DY$10)/'SERVIÇOS EXECUTADOS'!$F312*100))</f>
        <v>0</v>
      </c>
      <c r="DZ312" s="62">
        <f>IF('SERVIÇOS EXECUTADOS'!$F312=0,0,(COUNTIF('SERVIÇOS EXECUTADOS'!$I312:$DH312,DZ$10)/'SERVIÇOS EXECUTADOS'!$F312*100))</f>
        <v>0</v>
      </c>
      <c r="EA312" s="62">
        <f>IF('SERVIÇOS EXECUTADOS'!$F312=0,0,(COUNTIF('SERVIÇOS EXECUTADOS'!$I312:$DH312,EA$10)/'SERVIÇOS EXECUTADOS'!$F312*100))</f>
        <v>0</v>
      </c>
      <c r="EB312" s="62">
        <f>IF('SERVIÇOS EXECUTADOS'!$F312=0,0,(COUNTIF('SERVIÇOS EXECUTADOS'!$I312:$DH312,EB$10)/'SERVIÇOS EXECUTADOS'!$F312*100))</f>
        <v>0</v>
      </c>
      <c r="EC312" s="62">
        <f>IF('SERVIÇOS EXECUTADOS'!$F312=0,0,(COUNTIF('SERVIÇOS EXECUTADOS'!$I312:$DH312,EC$10)/'SERVIÇOS EXECUTADOS'!$F312*100))</f>
        <v>0</v>
      </c>
      <c r="ED312" s="62">
        <f>IF('SERVIÇOS EXECUTADOS'!$F312=0,0,(COUNTIF('SERVIÇOS EXECUTADOS'!$I312:$DH312,ED$10)/'SERVIÇOS EXECUTADOS'!$F312*100))</f>
        <v>0</v>
      </c>
      <c r="EE312" s="62">
        <f>IF('SERVIÇOS EXECUTADOS'!$F312=0,0,(COUNTIF('SERVIÇOS EXECUTADOS'!$I312:$DH312,EE$10)/'SERVIÇOS EXECUTADOS'!$F312*100))</f>
        <v>0</v>
      </c>
      <c r="EF312" s="62">
        <f>IF('SERVIÇOS EXECUTADOS'!$F312=0,0,(COUNTIF('SERVIÇOS EXECUTADOS'!$I312:$DH312,EF$10)/'SERVIÇOS EXECUTADOS'!$F312*100))</f>
        <v>0</v>
      </c>
      <c r="EG312" s="62">
        <f>IF('SERVIÇOS EXECUTADOS'!$F312=0,0,(COUNTIF('SERVIÇOS EXECUTADOS'!$I312:$DH312,EG$10)/'SERVIÇOS EXECUTADOS'!$F312*100))</f>
        <v>0</v>
      </c>
      <c r="EH312" s="62">
        <f>IF('SERVIÇOS EXECUTADOS'!$F312=0,0,(COUNTIF('SERVIÇOS EXECUTADOS'!$I312:$DH312,EH$10)/'SERVIÇOS EXECUTADOS'!$F312*100))</f>
        <v>0</v>
      </c>
      <c r="EI312" s="62">
        <f>IF('SERVIÇOS EXECUTADOS'!$F312=0,0,(COUNTIF('SERVIÇOS EXECUTADOS'!$I312:$DH312,EI$10)/'SERVIÇOS EXECUTADOS'!$F312*100))</f>
        <v>0</v>
      </c>
      <c r="EJ312" s="62">
        <f>IF('SERVIÇOS EXECUTADOS'!$F312=0,0,(COUNTIF('SERVIÇOS EXECUTADOS'!$I312:$DH312,EJ$10)/'SERVIÇOS EXECUTADOS'!$F312*100))</f>
        <v>0</v>
      </c>
      <c r="EK312" s="62">
        <f>IF('SERVIÇOS EXECUTADOS'!$F312=0,0,(COUNTIF('SERVIÇOS EXECUTADOS'!$I312:$DH312,EK$10)/'SERVIÇOS EXECUTADOS'!$F312*100))</f>
        <v>0</v>
      </c>
      <c r="EL312" s="62">
        <f>IF('SERVIÇOS EXECUTADOS'!$F312=0,0,(COUNTIF('SERVIÇOS EXECUTADOS'!$I312:$DH312,EL$10)/'SERVIÇOS EXECUTADOS'!$F312*100))</f>
        <v>0</v>
      </c>
      <c r="EM312" s="62">
        <f>IF('SERVIÇOS EXECUTADOS'!$F312=0,0,(COUNTIF('SERVIÇOS EXECUTADOS'!$I312:$DH312,EM$10)/'SERVIÇOS EXECUTADOS'!$F312*100))</f>
        <v>0</v>
      </c>
      <c r="EN312" s="62">
        <f>IF('SERVIÇOS EXECUTADOS'!$F312=0,0,(COUNTIF('SERVIÇOS EXECUTADOS'!$I312:$DH312,EN$10)/'SERVIÇOS EXECUTADOS'!$F312*100))</f>
        <v>0</v>
      </c>
      <c r="EO312" s="62">
        <f>IF('SERVIÇOS EXECUTADOS'!$F312=0,0,(COUNTIF('SERVIÇOS EXECUTADOS'!$I312:$DH312,EO$10)/'SERVIÇOS EXECUTADOS'!$F312*100))</f>
        <v>0</v>
      </c>
      <c r="EP312" s="62">
        <f>IF('SERVIÇOS EXECUTADOS'!$F312=0,0,(COUNTIF('SERVIÇOS EXECUTADOS'!$I312:$DH312,EP$10)/'SERVIÇOS EXECUTADOS'!$F312*100))</f>
        <v>0</v>
      </c>
      <c r="EQ312" s="62">
        <f>IF('SERVIÇOS EXECUTADOS'!$F312=0,0,(COUNTIF('SERVIÇOS EXECUTADOS'!$I312:$DH312,EQ$10)/'SERVIÇOS EXECUTADOS'!$F312*100))</f>
        <v>0</v>
      </c>
      <c r="ER312" s="62">
        <f>IF('SERVIÇOS EXECUTADOS'!$F312=0,0,(COUNTIF('SERVIÇOS EXECUTADOS'!$I312:$DH312,ER$10)/'SERVIÇOS EXECUTADOS'!$F312*100))</f>
        <v>0</v>
      </c>
      <c r="ES312" s="62">
        <f>IF('SERVIÇOS EXECUTADOS'!$F312=0,0,(COUNTIF('SERVIÇOS EXECUTADOS'!$I312:$DH312,ES$10)/'SERVIÇOS EXECUTADOS'!$F312*100))</f>
        <v>0</v>
      </c>
      <c r="ET312" s="62">
        <f>IF('SERVIÇOS EXECUTADOS'!$F312=0,0,(COUNTIF('SERVIÇOS EXECUTADOS'!$I312:$DH312,ET$10)/'SERVIÇOS EXECUTADOS'!$F312*100))</f>
        <v>0</v>
      </c>
      <c r="EU312" s="62">
        <f>IF('SERVIÇOS EXECUTADOS'!$F312=0,0,(COUNTIF('SERVIÇOS EXECUTADOS'!$I312:$DH312,EU$10)/'SERVIÇOS EXECUTADOS'!$F312*100))</f>
        <v>0</v>
      </c>
      <c r="EV312" s="62">
        <f>IF('SERVIÇOS EXECUTADOS'!$F312=0,0,(COUNTIF('SERVIÇOS EXECUTADOS'!$I312:$DH312,EV$10)/'SERVIÇOS EXECUTADOS'!$F312*100))</f>
        <v>0</v>
      </c>
      <c r="EW312" s="62">
        <f>IF('SERVIÇOS EXECUTADOS'!$F312=0,0,(COUNTIF('SERVIÇOS EXECUTADOS'!$I312:$DH312,EW$10)/'SERVIÇOS EXECUTADOS'!$F312*100))</f>
        <v>0</v>
      </c>
    </row>
    <row r="313" spans="1:153" ht="12" customHeight="1" outlineLevel="1">
      <c r="A313" s="1"/>
      <c r="B313" s="305" t="s">
        <v>508</v>
      </c>
      <c r="C313" s="306" t="s">
        <v>509</v>
      </c>
      <c r="D313" s="307">
        <f>SUM(D314:D319)</f>
        <v>0</v>
      </c>
      <c r="E313" s="308">
        <f t="shared" si="98"/>
        <v>0</v>
      </c>
      <c r="F313" s="312"/>
      <c r="G313" s="312"/>
      <c r="H313" s="364">
        <f t="shared" si="106"/>
        <v>0</v>
      </c>
      <c r="I313" s="310"/>
      <c r="J313" s="310"/>
      <c r="K313" s="310"/>
      <c r="L313" s="310"/>
      <c r="M313" s="310"/>
      <c r="N313" s="310"/>
      <c r="O313" s="310"/>
      <c r="P313" s="310"/>
      <c r="Q313" s="310"/>
      <c r="R313" s="310"/>
      <c r="S313" s="310"/>
      <c r="T313" s="310"/>
      <c r="U313" s="310"/>
      <c r="V313" s="310"/>
      <c r="W313" s="310"/>
      <c r="X313" s="310"/>
      <c r="Y313" s="310"/>
      <c r="Z313" s="310"/>
      <c r="AA313" s="310"/>
      <c r="AB313" s="310"/>
      <c r="AC313" s="310"/>
      <c r="AD313" s="310"/>
      <c r="AE313" s="310"/>
      <c r="AF313" s="310"/>
      <c r="AG313" s="310"/>
      <c r="AH313" s="310"/>
      <c r="AI313" s="310"/>
      <c r="AJ313" s="310"/>
      <c r="AK313" s="310"/>
      <c r="AL313" s="310"/>
      <c r="AM313" s="310"/>
      <c r="AN313" s="310"/>
      <c r="AO313" s="310"/>
      <c r="AP313" s="310"/>
      <c r="AQ313" s="310"/>
      <c r="AR313" s="310"/>
      <c r="AS313" s="310"/>
      <c r="AT313" s="310"/>
      <c r="AU313" s="310"/>
      <c r="AV313" s="310"/>
      <c r="AW313" s="310"/>
      <c r="AX313" s="310"/>
      <c r="AY313" s="310"/>
      <c r="AZ313" s="310"/>
      <c r="BA313" s="310"/>
      <c r="BB313" s="310"/>
      <c r="BC313" s="310"/>
      <c r="BD313" s="310"/>
      <c r="BE313" s="310"/>
      <c r="BF313" s="310"/>
      <c r="BG313" s="310"/>
      <c r="BH313" s="310"/>
      <c r="BI313" s="310"/>
      <c r="BJ313" s="310"/>
      <c r="BK313" s="310"/>
      <c r="BL313" s="310"/>
      <c r="BM313" s="310"/>
      <c r="BN313" s="310"/>
      <c r="BO313" s="310"/>
      <c r="BP313" s="310"/>
      <c r="BQ313" s="310"/>
      <c r="BR313" s="310"/>
      <c r="BS313" s="310"/>
      <c r="BT313" s="310"/>
      <c r="BU313" s="310"/>
      <c r="BV313" s="310"/>
      <c r="BW313" s="310"/>
      <c r="BX313" s="310"/>
      <c r="BY313" s="310"/>
      <c r="BZ313" s="310"/>
      <c r="CA313" s="310"/>
      <c r="CB313" s="310"/>
      <c r="CC313" s="310"/>
      <c r="CD313" s="310"/>
      <c r="CE313" s="310"/>
      <c r="CF313" s="310"/>
      <c r="CG313" s="310"/>
      <c r="CH313" s="310"/>
      <c r="CI313" s="310"/>
      <c r="CJ313" s="310"/>
      <c r="CK313" s="310"/>
      <c r="CL313" s="310"/>
      <c r="CM313" s="310"/>
      <c r="CN313" s="310"/>
      <c r="CO313" s="310"/>
      <c r="CP313" s="310"/>
      <c r="CQ313" s="310"/>
      <c r="CR313" s="310"/>
      <c r="CS313" s="310"/>
      <c r="CT313" s="310"/>
      <c r="CU313" s="310"/>
      <c r="CV313" s="310"/>
      <c r="CW313" s="310"/>
      <c r="CX313" s="310"/>
      <c r="CY313" s="310"/>
      <c r="CZ313" s="310"/>
      <c r="DA313" s="310"/>
      <c r="DB313" s="310"/>
      <c r="DC313" s="310"/>
      <c r="DD313" s="310"/>
      <c r="DE313" s="310"/>
      <c r="DF313" s="310"/>
      <c r="DG313" s="310"/>
      <c r="DH313" s="310"/>
      <c r="DI313" s="311"/>
      <c r="DJ313" s="312"/>
      <c r="DK313" s="309"/>
      <c r="DL313" s="313"/>
      <c r="DM313" s="313">
        <f t="shared" si="113"/>
        <v>0</v>
      </c>
      <c r="DN313" s="350">
        <f>SUM(DN314:DN319)</f>
        <v>0</v>
      </c>
      <c r="DO313" s="314" t="b">
        <f t="shared" si="104"/>
        <v>1</v>
      </c>
      <c r="DP313" s="315"/>
      <c r="DQ313" s="316"/>
      <c r="DR313" s="316"/>
      <c r="DS313" s="317">
        <f>IF('SERVIÇOS EXECUTADOS'!$F313=0,0,(COUNTIF('SERVIÇOS EXECUTADOS'!$I313:$DH313,DS$10)/'SERVIÇOS EXECUTADOS'!$F313*100))</f>
        <v>0</v>
      </c>
      <c r="DT313" s="317">
        <f>IF('SERVIÇOS EXECUTADOS'!$F313=0,0,(COUNTIF('SERVIÇOS EXECUTADOS'!$I313:$DH313,DT$10)/'SERVIÇOS EXECUTADOS'!$F313*100))</f>
        <v>0</v>
      </c>
      <c r="DU313" s="317">
        <f>IF('SERVIÇOS EXECUTADOS'!$F313=0,0,(COUNTIF('SERVIÇOS EXECUTADOS'!$I313:$DH313,DU$10)/'SERVIÇOS EXECUTADOS'!$F313*100))</f>
        <v>0</v>
      </c>
      <c r="DV313" s="317">
        <f>IF('SERVIÇOS EXECUTADOS'!$F313=0,0,(COUNTIF('SERVIÇOS EXECUTADOS'!$I313:$DH313,DV$10)/'SERVIÇOS EXECUTADOS'!$F313*100))</f>
        <v>0</v>
      </c>
      <c r="DW313" s="317">
        <f>IF('SERVIÇOS EXECUTADOS'!$F313=0,0,(COUNTIF('SERVIÇOS EXECUTADOS'!$I313:$DH313,DW$10)/'SERVIÇOS EXECUTADOS'!$F313*100))</f>
        <v>0</v>
      </c>
      <c r="DX313" s="317">
        <f>IF('SERVIÇOS EXECUTADOS'!$F313=0,0,(COUNTIF('SERVIÇOS EXECUTADOS'!$I313:$DH313,DX$10)/'SERVIÇOS EXECUTADOS'!$F313*100))</f>
        <v>0</v>
      </c>
      <c r="DY313" s="317">
        <f>IF('SERVIÇOS EXECUTADOS'!$F313=0,0,(COUNTIF('SERVIÇOS EXECUTADOS'!$I313:$DH313,DY$10)/'SERVIÇOS EXECUTADOS'!$F313*100))</f>
        <v>0</v>
      </c>
      <c r="DZ313" s="317">
        <f>IF('SERVIÇOS EXECUTADOS'!$F313=0,0,(COUNTIF('SERVIÇOS EXECUTADOS'!$I313:$DH313,DZ$10)/'SERVIÇOS EXECUTADOS'!$F313*100))</f>
        <v>0</v>
      </c>
      <c r="EA313" s="317">
        <f>IF('SERVIÇOS EXECUTADOS'!$F313=0,0,(COUNTIF('SERVIÇOS EXECUTADOS'!$I313:$DH313,EA$10)/'SERVIÇOS EXECUTADOS'!$F313*100))</f>
        <v>0</v>
      </c>
      <c r="EB313" s="317">
        <f>IF('SERVIÇOS EXECUTADOS'!$F313=0,0,(COUNTIF('SERVIÇOS EXECUTADOS'!$I313:$DH313,EB$10)/'SERVIÇOS EXECUTADOS'!$F313*100))</f>
        <v>0</v>
      </c>
      <c r="EC313" s="317">
        <f>IF('SERVIÇOS EXECUTADOS'!$F313=0,0,(COUNTIF('SERVIÇOS EXECUTADOS'!$I313:$DH313,EC$10)/'SERVIÇOS EXECUTADOS'!$F313*100))</f>
        <v>0</v>
      </c>
      <c r="ED313" s="317">
        <f>IF('SERVIÇOS EXECUTADOS'!$F313=0,0,(COUNTIF('SERVIÇOS EXECUTADOS'!$I313:$DH313,ED$10)/'SERVIÇOS EXECUTADOS'!$F313*100))</f>
        <v>0</v>
      </c>
      <c r="EE313" s="317">
        <f>IF('SERVIÇOS EXECUTADOS'!$F313=0,0,(COUNTIF('SERVIÇOS EXECUTADOS'!$I313:$DH313,EE$10)/'SERVIÇOS EXECUTADOS'!$F313*100))</f>
        <v>0</v>
      </c>
      <c r="EF313" s="317">
        <f>IF('SERVIÇOS EXECUTADOS'!$F313=0,0,(COUNTIF('SERVIÇOS EXECUTADOS'!$I313:$DH313,EF$10)/'SERVIÇOS EXECUTADOS'!$F313*100))</f>
        <v>0</v>
      </c>
      <c r="EG313" s="317">
        <f>IF('SERVIÇOS EXECUTADOS'!$F313=0,0,(COUNTIF('SERVIÇOS EXECUTADOS'!$I313:$DH313,EG$10)/'SERVIÇOS EXECUTADOS'!$F313*100))</f>
        <v>0</v>
      </c>
      <c r="EH313" s="317">
        <f>IF('SERVIÇOS EXECUTADOS'!$F313=0,0,(COUNTIF('SERVIÇOS EXECUTADOS'!$I313:$DH313,EH$10)/'SERVIÇOS EXECUTADOS'!$F313*100))</f>
        <v>0</v>
      </c>
      <c r="EI313" s="317">
        <f>IF('SERVIÇOS EXECUTADOS'!$F313=0,0,(COUNTIF('SERVIÇOS EXECUTADOS'!$I313:$DH313,EI$10)/'SERVIÇOS EXECUTADOS'!$F313*100))</f>
        <v>0</v>
      </c>
      <c r="EJ313" s="317">
        <f>IF('SERVIÇOS EXECUTADOS'!$F313=0,0,(COUNTIF('SERVIÇOS EXECUTADOS'!$I313:$DH313,EJ$10)/'SERVIÇOS EXECUTADOS'!$F313*100))</f>
        <v>0</v>
      </c>
      <c r="EK313" s="317">
        <f>IF('SERVIÇOS EXECUTADOS'!$F313=0,0,(COUNTIF('SERVIÇOS EXECUTADOS'!$I313:$DH313,EK$10)/'SERVIÇOS EXECUTADOS'!$F313*100))</f>
        <v>0</v>
      </c>
      <c r="EL313" s="317">
        <f>IF('SERVIÇOS EXECUTADOS'!$F313=0,0,(COUNTIF('SERVIÇOS EXECUTADOS'!$I313:$DH313,EL$10)/'SERVIÇOS EXECUTADOS'!$F313*100))</f>
        <v>0</v>
      </c>
      <c r="EM313" s="317">
        <f>IF('SERVIÇOS EXECUTADOS'!$F313=0,0,(COUNTIF('SERVIÇOS EXECUTADOS'!$I313:$DH313,EM$10)/'SERVIÇOS EXECUTADOS'!$F313*100))</f>
        <v>0</v>
      </c>
      <c r="EN313" s="317">
        <f>IF('SERVIÇOS EXECUTADOS'!$F313=0,0,(COUNTIF('SERVIÇOS EXECUTADOS'!$I313:$DH313,EN$10)/'SERVIÇOS EXECUTADOS'!$F313*100))</f>
        <v>0</v>
      </c>
      <c r="EO313" s="317">
        <f>IF('SERVIÇOS EXECUTADOS'!$F313=0,0,(COUNTIF('SERVIÇOS EXECUTADOS'!$I313:$DH313,EO$10)/'SERVIÇOS EXECUTADOS'!$F313*100))</f>
        <v>0</v>
      </c>
      <c r="EP313" s="317">
        <f>IF('SERVIÇOS EXECUTADOS'!$F313=0,0,(COUNTIF('SERVIÇOS EXECUTADOS'!$I313:$DH313,EP$10)/'SERVIÇOS EXECUTADOS'!$F313*100))</f>
        <v>0</v>
      </c>
      <c r="EQ313" s="317">
        <f>IF('SERVIÇOS EXECUTADOS'!$F313=0,0,(COUNTIF('SERVIÇOS EXECUTADOS'!$I313:$DH313,EQ$10)/'SERVIÇOS EXECUTADOS'!$F313*100))</f>
        <v>0</v>
      </c>
      <c r="ER313" s="317">
        <f>IF('SERVIÇOS EXECUTADOS'!$F313=0,0,(COUNTIF('SERVIÇOS EXECUTADOS'!$I313:$DH313,ER$10)/'SERVIÇOS EXECUTADOS'!$F313*100))</f>
        <v>0</v>
      </c>
      <c r="ES313" s="317">
        <f>IF('SERVIÇOS EXECUTADOS'!$F313=0,0,(COUNTIF('SERVIÇOS EXECUTADOS'!$I313:$DH313,ES$10)/'SERVIÇOS EXECUTADOS'!$F313*100))</f>
        <v>0</v>
      </c>
      <c r="ET313" s="317">
        <f>IF('SERVIÇOS EXECUTADOS'!$F313=0,0,(COUNTIF('SERVIÇOS EXECUTADOS'!$I313:$DH313,ET$10)/'SERVIÇOS EXECUTADOS'!$F313*100))</f>
        <v>0</v>
      </c>
      <c r="EU313" s="317">
        <f>IF('SERVIÇOS EXECUTADOS'!$F313=0,0,(COUNTIF('SERVIÇOS EXECUTADOS'!$I313:$DH313,EU$10)/'SERVIÇOS EXECUTADOS'!$F313*100))</f>
        <v>0</v>
      </c>
      <c r="EV313" s="317">
        <f>IF('SERVIÇOS EXECUTADOS'!$F313=0,0,(COUNTIF('SERVIÇOS EXECUTADOS'!$I313:$DH313,EV$10)/'SERVIÇOS EXECUTADOS'!$F313*100))</f>
        <v>0</v>
      </c>
      <c r="EW313" s="317">
        <f>IF('SERVIÇOS EXECUTADOS'!$F313=0,0,(COUNTIF('SERVIÇOS EXECUTADOS'!$I313:$DH313,EW$10)/'SERVIÇOS EXECUTADOS'!$F313*100))</f>
        <v>0</v>
      </c>
    </row>
    <row r="314" spans="1:153" ht="12" customHeight="1" outlineLevel="2">
      <c r="A314" s="1"/>
      <c r="B314" s="197" t="s">
        <v>510</v>
      </c>
      <c r="C314" s="196" t="s">
        <v>511</v>
      </c>
      <c r="D314" s="486"/>
      <c r="E314" s="192">
        <f t="shared" si="98"/>
        <v>0</v>
      </c>
      <c r="F314" s="489"/>
      <c r="G314" s="271" t="s">
        <v>42</v>
      </c>
      <c r="H314" s="216">
        <f t="shared" si="106"/>
        <v>0</v>
      </c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  <c r="AP314" s="59"/>
      <c r="AQ314" s="59"/>
      <c r="AR314" s="59"/>
      <c r="AS314" s="59"/>
      <c r="AT314" s="59"/>
      <c r="AU314" s="59"/>
      <c r="AV314" s="59"/>
      <c r="AW314" s="59"/>
      <c r="AX314" s="59"/>
      <c r="AY314" s="59"/>
      <c r="AZ314" s="59"/>
      <c r="BA314" s="59"/>
      <c r="BB314" s="59"/>
      <c r="BC314" s="59"/>
      <c r="BD314" s="59"/>
      <c r="BE314" s="59"/>
      <c r="BF314" s="59"/>
      <c r="BG314" s="59"/>
      <c r="BH314" s="59"/>
      <c r="BI314" s="59"/>
      <c r="BJ314" s="59"/>
      <c r="BK314" s="59"/>
      <c r="BL314" s="59"/>
      <c r="BM314" s="59"/>
      <c r="BN314" s="59"/>
      <c r="BO314" s="59"/>
      <c r="BP314" s="59"/>
      <c r="BQ314" s="59"/>
      <c r="BR314" s="59"/>
      <c r="BS314" s="59"/>
      <c r="BT314" s="59"/>
      <c r="BU314" s="59"/>
      <c r="BV314" s="59"/>
      <c r="BW314" s="59"/>
      <c r="BX314" s="59"/>
      <c r="BY314" s="59"/>
      <c r="BZ314" s="59"/>
      <c r="CA314" s="59"/>
      <c r="CB314" s="59"/>
      <c r="CC314" s="59"/>
      <c r="CD314" s="59"/>
      <c r="CE314" s="59"/>
      <c r="CF314" s="59"/>
      <c r="CG314" s="59"/>
      <c r="CH314" s="59"/>
      <c r="CI314" s="59"/>
      <c r="CJ314" s="59"/>
      <c r="CK314" s="59"/>
      <c r="CL314" s="59"/>
      <c r="CM314" s="59"/>
      <c r="CN314" s="59"/>
      <c r="CO314" s="59"/>
      <c r="CP314" s="59"/>
      <c r="CQ314" s="59"/>
      <c r="CR314" s="59"/>
      <c r="CS314" s="59"/>
      <c r="CT314" s="59"/>
      <c r="CU314" s="59"/>
      <c r="CV314" s="59"/>
      <c r="CW314" s="59"/>
      <c r="CX314" s="59"/>
      <c r="CY314" s="59"/>
      <c r="CZ314" s="59"/>
      <c r="DA314" s="59"/>
      <c r="DB314" s="59"/>
      <c r="DC314" s="59"/>
      <c r="DD314" s="59"/>
      <c r="DE314" s="59"/>
      <c r="DF314" s="59"/>
      <c r="DG314" s="59"/>
      <c r="DH314" s="59"/>
      <c r="DI314" s="60">
        <f t="shared" ref="DI314:DI319" si="114">COUNTIF(I314:DH314,"&lt;"&amp;$G$2)</f>
        <v>0</v>
      </c>
      <c r="DJ314" s="61">
        <f t="shared" ref="DJ314:DJ319" si="115">COUNTIF(I314:DH314,$G$2)</f>
        <v>0</v>
      </c>
      <c r="DK314" s="61">
        <f t="shared" ref="DK314:DK319" si="116">+DJ314+DI314</f>
        <v>0</v>
      </c>
      <c r="DL314" s="62">
        <f t="shared" ref="DL314:DL319" si="117">IF(F314=0,0,(DJ314/F314)*100)</f>
        <v>0</v>
      </c>
      <c r="DM314" s="62">
        <f t="shared" si="113"/>
        <v>0</v>
      </c>
      <c r="DN314" s="64" t="str">
        <f t="shared" ref="DN314:DN319" si="118">IFERROR(DK314/F314*E314,"")</f>
        <v/>
      </c>
      <c r="DO314" s="252" t="b">
        <f t="shared" si="104"/>
        <v>0</v>
      </c>
      <c r="DP314" s="188"/>
      <c r="DS314" s="62">
        <f>IF('SERVIÇOS EXECUTADOS'!$F314=0,0,(COUNTIF('SERVIÇOS EXECUTADOS'!$I314:$DH314,DS$10)/'SERVIÇOS EXECUTADOS'!$F314*100))</f>
        <v>0</v>
      </c>
      <c r="DT314" s="62">
        <f>IF('SERVIÇOS EXECUTADOS'!$F314=0,0,(COUNTIF('SERVIÇOS EXECUTADOS'!$I314:$DH314,DT$10)/'SERVIÇOS EXECUTADOS'!$F314*100))</f>
        <v>0</v>
      </c>
      <c r="DU314" s="62">
        <f>IF('SERVIÇOS EXECUTADOS'!$F314=0,0,(COUNTIF('SERVIÇOS EXECUTADOS'!$I314:$DH314,DU$10)/'SERVIÇOS EXECUTADOS'!$F314*100))</f>
        <v>0</v>
      </c>
      <c r="DV314" s="62">
        <f>IF('SERVIÇOS EXECUTADOS'!$F314=0,0,(COUNTIF('SERVIÇOS EXECUTADOS'!$I314:$DH314,DV$10)/'SERVIÇOS EXECUTADOS'!$F314*100))</f>
        <v>0</v>
      </c>
      <c r="DW314" s="62">
        <f>IF('SERVIÇOS EXECUTADOS'!$F314=0,0,(COUNTIF('SERVIÇOS EXECUTADOS'!$I314:$DH314,DW$10)/'SERVIÇOS EXECUTADOS'!$F314*100))</f>
        <v>0</v>
      </c>
      <c r="DX314" s="62">
        <f>IF('SERVIÇOS EXECUTADOS'!$F314=0,0,(COUNTIF('SERVIÇOS EXECUTADOS'!$I314:$DH314,DX$10)/'SERVIÇOS EXECUTADOS'!$F314*100))</f>
        <v>0</v>
      </c>
      <c r="DY314" s="62">
        <f>IF('SERVIÇOS EXECUTADOS'!$F314=0,0,(COUNTIF('SERVIÇOS EXECUTADOS'!$I314:$DH314,DY$10)/'SERVIÇOS EXECUTADOS'!$F314*100))</f>
        <v>0</v>
      </c>
      <c r="DZ314" s="62">
        <f>IF('SERVIÇOS EXECUTADOS'!$F314=0,0,(COUNTIF('SERVIÇOS EXECUTADOS'!$I314:$DH314,DZ$10)/'SERVIÇOS EXECUTADOS'!$F314*100))</f>
        <v>0</v>
      </c>
      <c r="EA314" s="62">
        <f>IF('SERVIÇOS EXECUTADOS'!$F314=0,0,(COUNTIF('SERVIÇOS EXECUTADOS'!$I314:$DH314,EA$10)/'SERVIÇOS EXECUTADOS'!$F314*100))</f>
        <v>0</v>
      </c>
      <c r="EB314" s="62">
        <f>IF('SERVIÇOS EXECUTADOS'!$F314=0,0,(COUNTIF('SERVIÇOS EXECUTADOS'!$I314:$DH314,EB$10)/'SERVIÇOS EXECUTADOS'!$F314*100))</f>
        <v>0</v>
      </c>
      <c r="EC314" s="62">
        <f>IF('SERVIÇOS EXECUTADOS'!$F314=0,0,(COUNTIF('SERVIÇOS EXECUTADOS'!$I314:$DH314,EC$10)/'SERVIÇOS EXECUTADOS'!$F314*100))</f>
        <v>0</v>
      </c>
      <c r="ED314" s="62">
        <f>IF('SERVIÇOS EXECUTADOS'!$F314=0,0,(COUNTIF('SERVIÇOS EXECUTADOS'!$I314:$DH314,ED$10)/'SERVIÇOS EXECUTADOS'!$F314*100))</f>
        <v>0</v>
      </c>
      <c r="EE314" s="62">
        <f>IF('SERVIÇOS EXECUTADOS'!$F314=0,0,(COUNTIF('SERVIÇOS EXECUTADOS'!$I314:$DH314,EE$10)/'SERVIÇOS EXECUTADOS'!$F314*100))</f>
        <v>0</v>
      </c>
      <c r="EF314" s="62">
        <f>IF('SERVIÇOS EXECUTADOS'!$F314=0,0,(COUNTIF('SERVIÇOS EXECUTADOS'!$I314:$DH314,EF$10)/'SERVIÇOS EXECUTADOS'!$F314*100))</f>
        <v>0</v>
      </c>
      <c r="EG314" s="62">
        <f>IF('SERVIÇOS EXECUTADOS'!$F314=0,0,(COUNTIF('SERVIÇOS EXECUTADOS'!$I314:$DH314,EG$10)/'SERVIÇOS EXECUTADOS'!$F314*100))</f>
        <v>0</v>
      </c>
      <c r="EH314" s="62">
        <f>IF('SERVIÇOS EXECUTADOS'!$F314=0,0,(COUNTIF('SERVIÇOS EXECUTADOS'!$I314:$DH314,EH$10)/'SERVIÇOS EXECUTADOS'!$F314*100))</f>
        <v>0</v>
      </c>
      <c r="EI314" s="62">
        <f>IF('SERVIÇOS EXECUTADOS'!$F314=0,0,(COUNTIF('SERVIÇOS EXECUTADOS'!$I314:$DH314,EI$10)/'SERVIÇOS EXECUTADOS'!$F314*100))</f>
        <v>0</v>
      </c>
      <c r="EJ314" s="62">
        <f>IF('SERVIÇOS EXECUTADOS'!$F314=0,0,(COUNTIF('SERVIÇOS EXECUTADOS'!$I314:$DH314,EJ$10)/'SERVIÇOS EXECUTADOS'!$F314*100))</f>
        <v>0</v>
      </c>
      <c r="EK314" s="62">
        <f>IF('SERVIÇOS EXECUTADOS'!$F314=0,0,(COUNTIF('SERVIÇOS EXECUTADOS'!$I314:$DH314,EK$10)/'SERVIÇOS EXECUTADOS'!$F314*100))</f>
        <v>0</v>
      </c>
      <c r="EL314" s="62">
        <f>IF('SERVIÇOS EXECUTADOS'!$F314=0,0,(COUNTIF('SERVIÇOS EXECUTADOS'!$I314:$DH314,EL$10)/'SERVIÇOS EXECUTADOS'!$F314*100))</f>
        <v>0</v>
      </c>
      <c r="EM314" s="62">
        <f>IF('SERVIÇOS EXECUTADOS'!$F314=0,0,(COUNTIF('SERVIÇOS EXECUTADOS'!$I314:$DH314,EM$10)/'SERVIÇOS EXECUTADOS'!$F314*100))</f>
        <v>0</v>
      </c>
      <c r="EN314" s="62">
        <f>IF('SERVIÇOS EXECUTADOS'!$F314=0,0,(COUNTIF('SERVIÇOS EXECUTADOS'!$I314:$DH314,EN$10)/'SERVIÇOS EXECUTADOS'!$F314*100))</f>
        <v>0</v>
      </c>
      <c r="EO314" s="62">
        <f>IF('SERVIÇOS EXECUTADOS'!$F314=0,0,(COUNTIF('SERVIÇOS EXECUTADOS'!$I314:$DH314,EO$10)/'SERVIÇOS EXECUTADOS'!$F314*100))</f>
        <v>0</v>
      </c>
      <c r="EP314" s="62">
        <f>IF('SERVIÇOS EXECUTADOS'!$F314=0,0,(COUNTIF('SERVIÇOS EXECUTADOS'!$I314:$DH314,EP$10)/'SERVIÇOS EXECUTADOS'!$F314*100))</f>
        <v>0</v>
      </c>
      <c r="EQ314" s="62">
        <f>IF('SERVIÇOS EXECUTADOS'!$F314=0,0,(COUNTIF('SERVIÇOS EXECUTADOS'!$I314:$DH314,EQ$10)/'SERVIÇOS EXECUTADOS'!$F314*100))</f>
        <v>0</v>
      </c>
      <c r="ER314" s="62">
        <f>IF('SERVIÇOS EXECUTADOS'!$F314=0,0,(COUNTIF('SERVIÇOS EXECUTADOS'!$I314:$DH314,ER$10)/'SERVIÇOS EXECUTADOS'!$F314*100))</f>
        <v>0</v>
      </c>
      <c r="ES314" s="62">
        <f>IF('SERVIÇOS EXECUTADOS'!$F314=0,0,(COUNTIF('SERVIÇOS EXECUTADOS'!$I314:$DH314,ES$10)/'SERVIÇOS EXECUTADOS'!$F314*100))</f>
        <v>0</v>
      </c>
      <c r="ET314" s="62">
        <f>IF('SERVIÇOS EXECUTADOS'!$F314=0,0,(COUNTIF('SERVIÇOS EXECUTADOS'!$I314:$DH314,ET$10)/'SERVIÇOS EXECUTADOS'!$F314*100))</f>
        <v>0</v>
      </c>
      <c r="EU314" s="62">
        <f>IF('SERVIÇOS EXECUTADOS'!$F314=0,0,(COUNTIF('SERVIÇOS EXECUTADOS'!$I314:$DH314,EU$10)/'SERVIÇOS EXECUTADOS'!$F314*100))</f>
        <v>0</v>
      </c>
      <c r="EV314" s="62">
        <f>IF('SERVIÇOS EXECUTADOS'!$F314=0,0,(COUNTIF('SERVIÇOS EXECUTADOS'!$I314:$DH314,EV$10)/'SERVIÇOS EXECUTADOS'!$F314*100))</f>
        <v>0</v>
      </c>
      <c r="EW314" s="62">
        <f>IF('SERVIÇOS EXECUTADOS'!$F314=0,0,(COUNTIF('SERVIÇOS EXECUTADOS'!$I314:$DH314,EW$10)/'SERVIÇOS EXECUTADOS'!$F314*100))</f>
        <v>0</v>
      </c>
    </row>
    <row r="315" spans="1:153" ht="12" customHeight="1" outlineLevel="2">
      <c r="A315" s="1"/>
      <c r="B315" s="197" t="s">
        <v>512</v>
      </c>
      <c r="C315" s="196" t="s">
        <v>513</v>
      </c>
      <c r="D315" s="486"/>
      <c r="E315" s="192">
        <f t="shared" si="98"/>
        <v>0</v>
      </c>
      <c r="F315" s="489"/>
      <c r="G315" s="271" t="s">
        <v>42</v>
      </c>
      <c r="H315" s="216">
        <f t="shared" si="106"/>
        <v>0</v>
      </c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  <c r="AQ315" s="59"/>
      <c r="AR315" s="59"/>
      <c r="AS315" s="59"/>
      <c r="AT315" s="59"/>
      <c r="AU315" s="59"/>
      <c r="AV315" s="59"/>
      <c r="AW315" s="59"/>
      <c r="AX315" s="59"/>
      <c r="AY315" s="59"/>
      <c r="AZ315" s="59"/>
      <c r="BA315" s="59"/>
      <c r="BB315" s="59"/>
      <c r="BC315" s="59"/>
      <c r="BD315" s="59"/>
      <c r="BE315" s="59"/>
      <c r="BF315" s="59"/>
      <c r="BG315" s="59"/>
      <c r="BH315" s="59"/>
      <c r="BI315" s="59"/>
      <c r="BJ315" s="59"/>
      <c r="BK315" s="59"/>
      <c r="BL315" s="59"/>
      <c r="BM315" s="59"/>
      <c r="BN315" s="59"/>
      <c r="BO315" s="59"/>
      <c r="BP315" s="59"/>
      <c r="BQ315" s="59"/>
      <c r="BR315" s="59"/>
      <c r="BS315" s="59"/>
      <c r="BT315" s="59"/>
      <c r="BU315" s="59"/>
      <c r="BV315" s="59"/>
      <c r="BW315" s="59"/>
      <c r="BX315" s="59"/>
      <c r="BY315" s="59"/>
      <c r="BZ315" s="59"/>
      <c r="CA315" s="59"/>
      <c r="CB315" s="59"/>
      <c r="CC315" s="59"/>
      <c r="CD315" s="59"/>
      <c r="CE315" s="59"/>
      <c r="CF315" s="59"/>
      <c r="CG315" s="59"/>
      <c r="CH315" s="59"/>
      <c r="CI315" s="59"/>
      <c r="CJ315" s="59"/>
      <c r="CK315" s="59"/>
      <c r="CL315" s="59"/>
      <c r="CM315" s="59"/>
      <c r="CN315" s="59"/>
      <c r="CO315" s="59"/>
      <c r="CP315" s="59"/>
      <c r="CQ315" s="59"/>
      <c r="CR315" s="59"/>
      <c r="CS315" s="59"/>
      <c r="CT315" s="59"/>
      <c r="CU315" s="59"/>
      <c r="CV315" s="59"/>
      <c r="CW315" s="59"/>
      <c r="CX315" s="59"/>
      <c r="CY315" s="59"/>
      <c r="CZ315" s="59"/>
      <c r="DA315" s="59"/>
      <c r="DB315" s="59"/>
      <c r="DC315" s="59"/>
      <c r="DD315" s="59"/>
      <c r="DE315" s="59"/>
      <c r="DF315" s="59"/>
      <c r="DG315" s="59"/>
      <c r="DH315" s="59"/>
      <c r="DI315" s="60">
        <f t="shared" si="114"/>
        <v>0</v>
      </c>
      <c r="DJ315" s="61">
        <f t="shared" si="115"/>
        <v>0</v>
      </c>
      <c r="DK315" s="61">
        <f t="shared" si="116"/>
        <v>0</v>
      </c>
      <c r="DL315" s="62">
        <f t="shared" si="117"/>
        <v>0</v>
      </c>
      <c r="DM315" s="62">
        <f t="shared" si="113"/>
        <v>0</v>
      </c>
      <c r="DN315" s="64" t="str">
        <f t="shared" si="118"/>
        <v/>
      </c>
      <c r="DO315" s="252" t="b">
        <f t="shared" si="104"/>
        <v>0</v>
      </c>
      <c r="DP315" s="188"/>
      <c r="DS315" s="62">
        <f>IF('SERVIÇOS EXECUTADOS'!$F315=0,0,(COUNTIF('SERVIÇOS EXECUTADOS'!$I315:$DH315,DS$10)/'SERVIÇOS EXECUTADOS'!$F315*100))</f>
        <v>0</v>
      </c>
      <c r="DT315" s="62">
        <f>IF('SERVIÇOS EXECUTADOS'!$F315=0,0,(COUNTIF('SERVIÇOS EXECUTADOS'!$I315:$DH315,DT$10)/'SERVIÇOS EXECUTADOS'!$F315*100))</f>
        <v>0</v>
      </c>
      <c r="DU315" s="62">
        <f>IF('SERVIÇOS EXECUTADOS'!$F315=0,0,(COUNTIF('SERVIÇOS EXECUTADOS'!$I315:$DH315,DU$10)/'SERVIÇOS EXECUTADOS'!$F315*100))</f>
        <v>0</v>
      </c>
      <c r="DV315" s="62">
        <f>IF('SERVIÇOS EXECUTADOS'!$F315=0,0,(COUNTIF('SERVIÇOS EXECUTADOS'!$I315:$DH315,DV$10)/'SERVIÇOS EXECUTADOS'!$F315*100))</f>
        <v>0</v>
      </c>
      <c r="DW315" s="62">
        <f>IF('SERVIÇOS EXECUTADOS'!$F315=0,0,(COUNTIF('SERVIÇOS EXECUTADOS'!$I315:$DH315,DW$10)/'SERVIÇOS EXECUTADOS'!$F315*100))</f>
        <v>0</v>
      </c>
      <c r="DX315" s="62">
        <f>IF('SERVIÇOS EXECUTADOS'!$F315=0,0,(COUNTIF('SERVIÇOS EXECUTADOS'!$I315:$DH315,DX$10)/'SERVIÇOS EXECUTADOS'!$F315*100))</f>
        <v>0</v>
      </c>
      <c r="DY315" s="62">
        <f>IF('SERVIÇOS EXECUTADOS'!$F315=0,0,(COUNTIF('SERVIÇOS EXECUTADOS'!$I315:$DH315,DY$10)/'SERVIÇOS EXECUTADOS'!$F315*100))</f>
        <v>0</v>
      </c>
      <c r="DZ315" s="62">
        <f>IF('SERVIÇOS EXECUTADOS'!$F315=0,0,(COUNTIF('SERVIÇOS EXECUTADOS'!$I315:$DH315,DZ$10)/'SERVIÇOS EXECUTADOS'!$F315*100))</f>
        <v>0</v>
      </c>
      <c r="EA315" s="62">
        <f>IF('SERVIÇOS EXECUTADOS'!$F315=0,0,(COUNTIF('SERVIÇOS EXECUTADOS'!$I315:$DH315,EA$10)/'SERVIÇOS EXECUTADOS'!$F315*100))</f>
        <v>0</v>
      </c>
      <c r="EB315" s="62">
        <f>IF('SERVIÇOS EXECUTADOS'!$F315=0,0,(COUNTIF('SERVIÇOS EXECUTADOS'!$I315:$DH315,EB$10)/'SERVIÇOS EXECUTADOS'!$F315*100))</f>
        <v>0</v>
      </c>
      <c r="EC315" s="62">
        <f>IF('SERVIÇOS EXECUTADOS'!$F315=0,0,(COUNTIF('SERVIÇOS EXECUTADOS'!$I315:$DH315,EC$10)/'SERVIÇOS EXECUTADOS'!$F315*100))</f>
        <v>0</v>
      </c>
      <c r="ED315" s="62">
        <f>IF('SERVIÇOS EXECUTADOS'!$F315=0,0,(COUNTIF('SERVIÇOS EXECUTADOS'!$I315:$DH315,ED$10)/'SERVIÇOS EXECUTADOS'!$F315*100))</f>
        <v>0</v>
      </c>
      <c r="EE315" s="62">
        <f>IF('SERVIÇOS EXECUTADOS'!$F315=0,0,(COUNTIF('SERVIÇOS EXECUTADOS'!$I315:$DH315,EE$10)/'SERVIÇOS EXECUTADOS'!$F315*100))</f>
        <v>0</v>
      </c>
      <c r="EF315" s="62">
        <f>IF('SERVIÇOS EXECUTADOS'!$F315=0,0,(COUNTIF('SERVIÇOS EXECUTADOS'!$I315:$DH315,EF$10)/'SERVIÇOS EXECUTADOS'!$F315*100))</f>
        <v>0</v>
      </c>
      <c r="EG315" s="62">
        <f>IF('SERVIÇOS EXECUTADOS'!$F315=0,0,(COUNTIF('SERVIÇOS EXECUTADOS'!$I315:$DH315,EG$10)/'SERVIÇOS EXECUTADOS'!$F315*100))</f>
        <v>0</v>
      </c>
      <c r="EH315" s="62">
        <f>IF('SERVIÇOS EXECUTADOS'!$F315=0,0,(COUNTIF('SERVIÇOS EXECUTADOS'!$I315:$DH315,EH$10)/'SERVIÇOS EXECUTADOS'!$F315*100))</f>
        <v>0</v>
      </c>
      <c r="EI315" s="62">
        <f>IF('SERVIÇOS EXECUTADOS'!$F315=0,0,(COUNTIF('SERVIÇOS EXECUTADOS'!$I315:$DH315,EI$10)/'SERVIÇOS EXECUTADOS'!$F315*100))</f>
        <v>0</v>
      </c>
      <c r="EJ315" s="62">
        <f>IF('SERVIÇOS EXECUTADOS'!$F315=0,0,(COUNTIF('SERVIÇOS EXECUTADOS'!$I315:$DH315,EJ$10)/'SERVIÇOS EXECUTADOS'!$F315*100))</f>
        <v>0</v>
      </c>
      <c r="EK315" s="62">
        <f>IF('SERVIÇOS EXECUTADOS'!$F315=0,0,(COUNTIF('SERVIÇOS EXECUTADOS'!$I315:$DH315,EK$10)/'SERVIÇOS EXECUTADOS'!$F315*100))</f>
        <v>0</v>
      </c>
      <c r="EL315" s="62">
        <f>IF('SERVIÇOS EXECUTADOS'!$F315=0,0,(COUNTIF('SERVIÇOS EXECUTADOS'!$I315:$DH315,EL$10)/'SERVIÇOS EXECUTADOS'!$F315*100))</f>
        <v>0</v>
      </c>
      <c r="EM315" s="62">
        <f>IF('SERVIÇOS EXECUTADOS'!$F315=0,0,(COUNTIF('SERVIÇOS EXECUTADOS'!$I315:$DH315,EM$10)/'SERVIÇOS EXECUTADOS'!$F315*100))</f>
        <v>0</v>
      </c>
      <c r="EN315" s="62">
        <f>IF('SERVIÇOS EXECUTADOS'!$F315=0,0,(COUNTIF('SERVIÇOS EXECUTADOS'!$I315:$DH315,EN$10)/'SERVIÇOS EXECUTADOS'!$F315*100))</f>
        <v>0</v>
      </c>
      <c r="EO315" s="62">
        <f>IF('SERVIÇOS EXECUTADOS'!$F315=0,0,(COUNTIF('SERVIÇOS EXECUTADOS'!$I315:$DH315,EO$10)/'SERVIÇOS EXECUTADOS'!$F315*100))</f>
        <v>0</v>
      </c>
      <c r="EP315" s="62">
        <f>IF('SERVIÇOS EXECUTADOS'!$F315=0,0,(COUNTIF('SERVIÇOS EXECUTADOS'!$I315:$DH315,EP$10)/'SERVIÇOS EXECUTADOS'!$F315*100))</f>
        <v>0</v>
      </c>
      <c r="EQ315" s="62">
        <f>IF('SERVIÇOS EXECUTADOS'!$F315=0,0,(COUNTIF('SERVIÇOS EXECUTADOS'!$I315:$DH315,EQ$10)/'SERVIÇOS EXECUTADOS'!$F315*100))</f>
        <v>0</v>
      </c>
      <c r="ER315" s="62">
        <f>IF('SERVIÇOS EXECUTADOS'!$F315=0,0,(COUNTIF('SERVIÇOS EXECUTADOS'!$I315:$DH315,ER$10)/'SERVIÇOS EXECUTADOS'!$F315*100))</f>
        <v>0</v>
      </c>
      <c r="ES315" s="62">
        <f>IF('SERVIÇOS EXECUTADOS'!$F315=0,0,(COUNTIF('SERVIÇOS EXECUTADOS'!$I315:$DH315,ES$10)/'SERVIÇOS EXECUTADOS'!$F315*100))</f>
        <v>0</v>
      </c>
      <c r="ET315" s="62">
        <f>IF('SERVIÇOS EXECUTADOS'!$F315=0,0,(COUNTIF('SERVIÇOS EXECUTADOS'!$I315:$DH315,ET$10)/'SERVIÇOS EXECUTADOS'!$F315*100))</f>
        <v>0</v>
      </c>
      <c r="EU315" s="62">
        <f>IF('SERVIÇOS EXECUTADOS'!$F315=0,0,(COUNTIF('SERVIÇOS EXECUTADOS'!$I315:$DH315,EU$10)/'SERVIÇOS EXECUTADOS'!$F315*100))</f>
        <v>0</v>
      </c>
      <c r="EV315" s="62">
        <f>IF('SERVIÇOS EXECUTADOS'!$F315=0,0,(COUNTIF('SERVIÇOS EXECUTADOS'!$I315:$DH315,EV$10)/'SERVIÇOS EXECUTADOS'!$F315*100))</f>
        <v>0</v>
      </c>
      <c r="EW315" s="62">
        <f>IF('SERVIÇOS EXECUTADOS'!$F315=0,0,(COUNTIF('SERVIÇOS EXECUTADOS'!$I315:$DH315,EW$10)/'SERVIÇOS EXECUTADOS'!$F315*100))</f>
        <v>0</v>
      </c>
    </row>
    <row r="316" spans="1:153" ht="12" customHeight="1" outlineLevel="2">
      <c r="A316" s="1"/>
      <c r="B316" s="197" t="s">
        <v>514</v>
      </c>
      <c r="C316" s="196" t="s">
        <v>515</v>
      </c>
      <c r="D316" s="486"/>
      <c r="E316" s="192">
        <f t="shared" si="98"/>
        <v>0</v>
      </c>
      <c r="F316" s="489"/>
      <c r="G316" s="271" t="s">
        <v>42</v>
      </c>
      <c r="H316" s="216">
        <f t="shared" si="106"/>
        <v>0</v>
      </c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  <c r="AN316" s="59"/>
      <c r="AO316" s="59"/>
      <c r="AP316" s="59"/>
      <c r="AQ316" s="59"/>
      <c r="AR316" s="59"/>
      <c r="AS316" s="59"/>
      <c r="AT316" s="59"/>
      <c r="AU316" s="59"/>
      <c r="AV316" s="59"/>
      <c r="AW316" s="59"/>
      <c r="AX316" s="59"/>
      <c r="AY316" s="59"/>
      <c r="AZ316" s="59"/>
      <c r="BA316" s="59"/>
      <c r="BB316" s="59"/>
      <c r="BC316" s="59"/>
      <c r="BD316" s="59"/>
      <c r="BE316" s="59"/>
      <c r="BF316" s="59"/>
      <c r="BG316" s="59"/>
      <c r="BH316" s="59"/>
      <c r="BI316" s="59"/>
      <c r="BJ316" s="59"/>
      <c r="BK316" s="59"/>
      <c r="BL316" s="59"/>
      <c r="BM316" s="59"/>
      <c r="BN316" s="59"/>
      <c r="BO316" s="59"/>
      <c r="BP316" s="59"/>
      <c r="BQ316" s="59"/>
      <c r="BR316" s="59"/>
      <c r="BS316" s="59"/>
      <c r="BT316" s="59"/>
      <c r="BU316" s="59"/>
      <c r="BV316" s="59"/>
      <c r="BW316" s="59"/>
      <c r="BX316" s="59"/>
      <c r="BY316" s="59"/>
      <c r="BZ316" s="59"/>
      <c r="CA316" s="59"/>
      <c r="CB316" s="59"/>
      <c r="CC316" s="59"/>
      <c r="CD316" s="59"/>
      <c r="CE316" s="59"/>
      <c r="CF316" s="59"/>
      <c r="CG316" s="59"/>
      <c r="CH316" s="59"/>
      <c r="CI316" s="59"/>
      <c r="CJ316" s="59"/>
      <c r="CK316" s="59"/>
      <c r="CL316" s="59"/>
      <c r="CM316" s="59"/>
      <c r="CN316" s="59"/>
      <c r="CO316" s="59"/>
      <c r="CP316" s="59"/>
      <c r="CQ316" s="59"/>
      <c r="CR316" s="59"/>
      <c r="CS316" s="59"/>
      <c r="CT316" s="59"/>
      <c r="CU316" s="59"/>
      <c r="CV316" s="59"/>
      <c r="CW316" s="59"/>
      <c r="CX316" s="59"/>
      <c r="CY316" s="59"/>
      <c r="CZ316" s="59"/>
      <c r="DA316" s="59"/>
      <c r="DB316" s="59"/>
      <c r="DC316" s="59"/>
      <c r="DD316" s="59"/>
      <c r="DE316" s="59"/>
      <c r="DF316" s="59"/>
      <c r="DG316" s="59"/>
      <c r="DH316" s="59"/>
      <c r="DI316" s="60">
        <f t="shared" si="114"/>
        <v>0</v>
      </c>
      <c r="DJ316" s="61">
        <f t="shared" si="115"/>
        <v>0</v>
      </c>
      <c r="DK316" s="61">
        <f t="shared" si="116"/>
        <v>0</v>
      </c>
      <c r="DL316" s="62">
        <f t="shared" si="117"/>
        <v>0</v>
      </c>
      <c r="DM316" s="62">
        <f t="shared" si="113"/>
        <v>0</v>
      </c>
      <c r="DN316" s="64" t="str">
        <f t="shared" si="118"/>
        <v/>
      </c>
      <c r="DO316" s="252" t="b">
        <f t="shared" si="104"/>
        <v>0</v>
      </c>
      <c r="DP316" s="188"/>
      <c r="DS316" s="62">
        <f>IF('SERVIÇOS EXECUTADOS'!$F316=0,0,(COUNTIF('SERVIÇOS EXECUTADOS'!$I316:$DH316,DS$10)/'SERVIÇOS EXECUTADOS'!$F316*100))</f>
        <v>0</v>
      </c>
      <c r="DT316" s="62">
        <f>IF('SERVIÇOS EXECUTADOS'!$F316=0,0,(COUNTIF('SERVIÇOS EXECUTADOS'!$I316:$DH316,DT$10)/'SERVIÇOS EXECUTADOS'!$F316*100))</f>
        <v>0</v>
      </c>
      <c r="DU316" s="62">
        <f>IF('SERVIÇOS EXECUTADOS'!$F316=0,0,(COUNTIF('SERVIÇOS EXECUTADOS'!$I316:$DH316,DU$10)/'SERVIÇOS EXECUTADOS'!$F316*100))</f>
        <v>0</v>
      </c>
      <c r="DV316" s="62">
        <f>IF('SERVIÇOS EXECUTADOS'!$F316=0,0,(COUNTIF('SERVIÇOS EXECUTADOS'!$I316:$DH316,DV$10)/'SERVIÇOS EXECUTADOS'!$F316*100))</f>
        <v>0</v>
      </c>
      <c r="DW316" s="62">
        <f>IF('SERVIÇOS EXECUTADOS'!$F316=0,0,(COUNTIF('SERVIÇOS EXECUTADOS'!$I316:$DH316,DW$10)/'SERVIÇOS EXECUTADOS'!$F316*100))</f>
        <v>0</v>
      </c>
      <c r="DX316" s="62">
        <f>IF('SERVIÇOS EXECUTADOS'!$F316=0,0,(COUNTIF('SERVIÇOS EXECUTADOS'!$I316:$DH316,DX$10)/'SERVIÇOS EXECUTADOS'!$F316*100))</f>
        <v>0</v>
      </c>
      <c r="DY316" s="62">
        <f>IF('SERVIÇOS EXECUTADOS'!$F316=0,0,(COUNTIF('SERVIÇOS EXECUTADOS'!$I316:$DH316,DY$10)/'SERVIÇOS EXECUTADOS'!$F316*100))</f>
        <v>0</v>
      </c>
      <c r="DZ316" s="62">
        <f>IF('SERVIÇOS EXECUTADOS'!$F316=0,0,(COUNTIF('SERVIÇOS EXECUTADOS'!$I316:$DH316,DZ$10)/'SERVIÇOS EXECUTADOS'!$F316*100))</f>
        <v>0</v>
      </c>
      <c r="EA316" s="62">
        <f>IF('SERVIÇOS EXECUTADOS'!$F316=0,0,(COUNTIF('SERVIÇOS EXECUTADOS'!$I316:$DH316,EA$10)/'SERVIÇOS EXECUTADOS'!$F316*100))</f>
        <v>0</v>
      </c>
      <c r="EB316" s="62">
        <f>IF('SERVIÇOS EXECUTADOS'!$F316=0,0,(COUNTIF('SERVIÇOS EXECUTADOS'!$I316:$DH316,EB$10)/'SERVIÇOS EXECUTADOS'!$F316*100))</f>
        <v>0</v>
      </c>
      <c r="EC316" s="62">
        <f>IF('SERVIÇOS EXECUTADOS'!$F316=0,0,(COUNTIF('SERVIÇOS EXECUTADOS'!$I316:$DH316,EC$10)/'SERVIÇOS EXECUTADOS'!$F316*100))</f>
        <v>0</v>
      </c>
      <c r="ED316" s="62">
        <f>IF('SERVIÇOS EXECUTADOS'!$F316=0,0,(COUNTIF('SERVIÇOS EXECUTADOS'!$I316:$DH316,ED$10)/'SERVIÇOS EXECUTADOS'!$F316*100))</f>
        <v>0</v>
      </c>
      <c r="EE316" s="62">
        <f>IF('SERVIÇOS EXECUTADOS'!$F316=0,0,(COUNTIF('SERVIÇOS EXECUTADOS'!$I316:$DH316,EE$10)/'SERVIÇOS EXECUTADOS'!$F316*100))</f>
        <v>0</v>
      </c>
      <c r="EF316" s="62">
        <f>IF('SERVIÇOS EXECUTADOS'!$F316=0,0,(COUNTIF('SERVIÇOS EXECUTADOS'!$I316:$DH316,EF$10)/'SERVIÇOS EXECUTADOS'!$F316*100))</f>
        <v>0</v>
      </c>
      <c r="EG316" s="62">
        <f>IF('SERVIÇOS EXECUTADOS'!$F316=0,0,(COUNTIF('SERVIÇOS EXECUTADOS'!$I316:$DH316,EG$10)/'SERVIÇOS EXECUTADOS'!$F316*100))</f>
        <v>0</v>
      </c>
      <c r="EH316" s="62">
        <f>IF('SERVIÇOS EXECUTADOS'!$F316=0,0,(COUNTIF('SERVIÇOS EXECUTADOS'!$I316:$DH316,EH$10)/'SERVIÇOS EXECUTADOS'!$F316*100))</f>
        <v>0</v>
      </c>
      <c r="EI316" s="62">
        <f>IF('SERVIÇOS EXECUTADOS'!$F316=0,0,(COUNTIF('SERVIÇOS EXECUTADOS'!$I316:$DH316,EI$10)/'SERVIÇOS EXECUTADOS'!$F316*100))</f>
        <v>0</v>
      </c>
      <c r="EJ316" s="62">
        <f>IF('SERVIÇOS EXECUTADOS'!$F316=0,0,(COUNTIF('SERVIÇOS EXECUTADOS'!$I316:$DH316,EJ$10)/'SERVIÇOS EXECUTADOS'!$F316*100))</f>
        <v>0</v>
      </c>
      <c r="EK316" s="62">
        <f>IF('SERVIÇOS EXECUTADOS'!$F316=0,0,(COUNTIF('SERVIÇOS EXECUTADOS'!$I316:$DH316,EK$10)/'SERVIÇOS EXECUTADOS'!$F316*100))</f>
        <v>0</v>
      </c>
      <c r="EL316" s="62">
        <f>IF('SERVIÇOS EXECUTADOS'!$F316=0,0,(COUNTIF('SERVIÇOS EXECUTADOS'!$I316:$DH316,EL$10)/'SERVIÇOS EXECUTADOS'!$F316*100))</f>
        <v>0</v>
      </c>
      <c r="EM316" s="62">
        <f>IF('SERVIÇOS EXECUTADOS'!$F316=0,0,(COUNTIF('SERVIÇOS EXECUTADOS'!$I316:$DH316,EM$10)/'SERVIÇOS EXECUTADOS'!$F316*100))</f>
        <v>0</v>
      </c>
      <c r="EN316" s="62">
        <f>IF('SERVIÇOS EXECUTADOS'!$F316=0,0,(COUNTIF('SERVIÇOS EXECUTADOS'!$I316:$DH316,EN$10)/'SERVIÇOS EXECUTADOS'!$F316*100))</f>
        <v>0</v>
      </c>
      <c r="EO316" s="62">
        <f>IF('SERVIÇOS EXECUTADOS'!$F316=0,0,(COUNTIF('SERVIÇOS EXECUTADOS'!$I316:$DH316,EO$10)/'SERVIÇOS EXECUTADOS'!$F316*100))</f>
        <v>0</v>
      </c>
      <c r="EP316" s="62">
        <f>IF('SERVIÇOS EXECUTADOS'!$F316=0,0,(COUNTIF('SERVIÇOS EXECUTADOS'!$I316:$DH316,EP$10)/'SERVIÇOS EXECUTADOS'!$F316*100))</f>
        <v>0</v>
      </c>
      <c r="EQ316" s="62">
        <f>IF('SERVIÇOS EXECUTADOS'!$F316=0,0,(COUNTIF('SERVIÇOS EXECUTADOS'!$I316:$DH316,EQ$10)/'SERVIÇOS EXECUTADOS'!$F316*100))</f>
        <v>0</v>
      </c>
      <c r="ER316" s="62">
        <f>IF('SERVIÇOS EXECUTADOS'!$F316=0,0,(COUNTIF('SERVIÇOS EXECUTADOS'!$I316:$DH316,ER$10)/'SERVIÇOS EXECUTADOS'!$F316*100))</f>
        <v>0</v>
      </c>
      <c r="ES316" s="62">
        <f>IF('SERVIÇOS EXECUTADOS'!$F316=0,0,(COUNTIF('SERVIÇOS EXECUTADOS'!$I316:$DH316,ES$10)/'SERVIÇOS EXECUTADOS'!$F316*100))</f>
        <v>0</v>
      </c>
      <c r="ET316" s="62">
        <f>IF('SERVIÇOS EXECUTADOS'!$F316=0,0,(COUNTIF('SERVIÇOS EXECUTADOS'!$I316:$DH316,ET$10)/'SERVIÇOS EXECUTADOS'!$F316*100))</f>
        <v>0</v>
      </c>
      <c r="EU316" s="62">
        <f>IF('SERVIÇOS EXECUTADOS'!$F316=0,0,(COUNTIF('SERVIÇOS EXECUTADOS'!$I316:$DH316,EU$10)/'SERVIÇOS EXECUTADOS'!$F316*100))</f>
        <v>0</v>
      </c>
      <c r="EV316" s="62">
        <f>IF('SERVIÇOS EXECUTADOS'!$F316=0,0,(COUNTIF('SERVIÇOS EXECUTADOS'!$I316:$DH316,EV$10)/'SERVIÇOS EXECUTADOS'!$F316*100))</f>
        <v>0</v>
      </c>
      <c r="EW316" s="62">
        <f>IF('SERVIÇOS EXECUTADOS'!$F316=0,0,(COUNTIF('SERVIÇOS EXECUTADOS'!$I316:$DH316,EW$10)/'SERVIÇOS EXECUTADOS'!$F316*100))</f>
        <v>0</v>
      </c>
    </row>
    <row r="317" spans="1:153" ht="12" customHeight="1" outlineLevel="2">
      <c r="A317" s="1"/>
      <c r="B317" s="197" t="s">
        <v>516</v>
      </c>
      <c r="C317" s="196" t="s">
        <v>517</v>
      </c>
      <c r="D317" s="486"/>
      <c r="E317" s="192">
        <f t="shared" si="98"/>
        <v>0</v>
      </c>
      <c r="F317" s="489"/>
      <c r="G317" s="271" t="s">
        <v>42</v>
      </c>
      <c r="H317" s="216">
        <f t="shared" si="106"/>
        <v>0</v>
      </c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  <c r="AQ317" s="59"/>
      <c r="AR317" s="59"/>
      <c r="AS317" s="59"/>
      <c r="AT317" s="59"/>
      <c r="AU317" s="59"/>
      <c r="AV317" s="59"/>
      <c r="AW317" s="59"/>
      <c r="AX317" s="59"/>
      <c r="AY317" s="59"/>
      <c r="AZ317" s="59"/>
      <c r="BA317" s="59"/>
      <c r="BB317" s="59"/>
      <c r="BC317" s="59"/>
      <c r="BD317" s="59"/>
      <c r="BE317" s="59"/>
      <c r="BF317" s="59"/>
      <c r="BG317" s="59"/>
      <c r="BH317" s="59"/>
      <c r="BI317" s="59"/>
      <c r="BJ317" s="59"/>
      <c r="BK317" s="59"/>
      <c r="BL317" s="59"/>
      <c r="BM317" s="59"/>
      <c r="BN317" s="59"/>
      <c r="BO317" s="59"/>
      <c r="BP317" s="59"/>
      <c r="BQ317" s="59"/>
      <c r="BR317" s="59"/>
      <c r="BS317" s="59"/>
      <c r="BT317" s="59"/>
      <c r="BU317" s="59"/>
      <c r="BV317" s="59"/>
      <c r="BW317" s="59"/>
      <c r="BX317" s="59"/>
      <c r="BY317" s="59"/>
      <c r="BZ317" s="59"/>
      <c r="CA317" s="59"/>
      <c r="CB317" s="59"/>
      <c r="CC317" s="59"/>
      <c r="CD317" s="59"/>
      <c r="CE317" s="59"/>
      <c r="CF317" s="59"/>
      <c r="CG317" s="59"/>
      <c r="CH317" s="59"/>
      <c r="CI317" s="59"/>
      <c r="CJ317" s="59"/>
      <c r="CK317" s="59"/>
      <c r="CL317" s="59"/>
      <c r="CM317" s="59"/>
      <c r="CN317" s="59"/>
      <c r="CO317" s="59"/>
      <c r="CP317" s="59"/>
      <c r="CQ317" s="59"/>
      <c r="CR317" s="59"/>
      <c r="CS317" s="59"/>
      <c r="CT317" s="59"/>
      <c r="CU317" s="59"/>
      <c r="CV317" s="59"/>
      <c r="CW317" s="59"/>
      <c r="CX317" s="59"/>
      <c r="CY317" s="59"/>
      <c r="CZ317" s="59"/>
      <c r="DA317" s="59"/>
      <c r="DB317" s="59"/>
      <c r="DC317" s="59"/>
      <c r="DD317" s="59"/>
      <c r="DE317" s="59"/>
      <c r="DF317" s="59"/>
      <c r="DG317" s="59"/>
      <c r="DH317" s="59"/>
      <c r="DI317" s="60">
        <f t="shared" si="114"/>
        <v>0</v>
      </c>
      <c r="DJ317" s="61">
        <f t="shared" si="115"/>
        <v>0</v>
      </c>
      <c r="DK317" s="61">
        <f t="shared" si="116"/>
        <v>0</v>
      </c>
      <c r="DL317" s="62">
        <f t="shared" si="117"/>
        <v>0</v>
      </c>
      <c r="DM317" s="62">
        <f t="shared" si="113"/>
        <v>0</v>
      </c>
      <c r="DN317" s="64" t="str">
        <f t="shared" si="118"/>
        <v/>
      </c>
      <c r="DO317" s="252" t="b">
        <f t="shared" si="104"/>
        <v>0</v>
      </c>
      <c r="DP317" s="188"/>
      <c r="DS317" s="62">
        <f>IF('SERVIÇOS EXECUTADOS'!$F317=0,0,(COUNTIF('SERVIÇOS EXECUTADOS'!$I317:$DH317,DS$10)/'SERVIÇOS EXECUTADOS'!$F317*100))</f>
        <v>0</v>
      </c>
      <c r="DT317" s="62">
        <f>IF('SERVIÇOS EXECUTADOS'!$F317=0,0,(COUNTIF('SERVIÇOS EXECUTADOS'!$I317:$DH317,DT$10)/'SERVIÇOS EXECUTADOS'!$F317*100))</f>
        <v>0</v>
      </c>
      <c r="DU317" s="62">
        <f>IF('SERVIÇOS EXECUTADOS'!$F317=0,0,(COUNTIF('SERVIÇOS EXECUTADOS'!$I317:$DH317,DU$10)/'SERVIÇOS EXECUTADOS'!$F317*100))</f>
        <v>0</v>
      </c>
      <c r="DV317" s="62">
        <f>IF('SERVIÇOS EXECUTADOS'!$F317=0,0,(COUNTIF('SERVIÇOS EXECUTADOS'!$I317:$DH317,DV$10)/'SERVIÇOS EXECUTADOS'!$F317*100))</f>
        <v>0</v>
      </c>
      <c r="DW317" s="62">
        <f>IF('SERVIÇOS EXECUTADOS'!$F317=0,0,(COUNTIF('SERVIÇOS EXECUTADOS'!$I317:$DH317,DW$10)/'SERVIÇOS EXECUTADOS'!$F317*100))</f>
        <v>0</v>
      </c>
      <c r="DX317" s="62">
        <f>IF('SERVIÇOS EXECUTADOS'!$F317=0,0,(COUNTIF('SERVIÇOS EXECUTADOS'!$I317:$DH317,DX$10)/'SERVIÇOS EXECUTADOS'!$F317*100))</f>
        <v>0</v>
      </c>
      <c r="DY317" s="62">
        <f>IF('SERVIÇOS EXECUTADOS'!$F317=0,0,(COUNTIF('SERVIÇOS EXECUTADOS'!$I317:$DH317,DY$10)/'SERVIÇOS EXECUTADOS'!$F317*100))</f>
        <v>0</v>
      </c>
      <c r="DZ317" s="62">
        <f>IF('SERVIÇOS EXECUTADOS'!$F317=0,0,(COUNTIF('SERVIÇOS EXECUTADOS'!$I317:$DH317,DZ$10)/'SERVIÇOS EXECUTADOS'!$F317*100))</f>
        <v>0</v>
      </c>
      <c r="EA317" s="62">
        <f>IF('SERVIÇOS EXECUTADOS'!$F317=0,0,(COUNTIF('SERVIÇOS EXECUTADOS'!$I317:$DH317,EA$10)/'SERVIÇOS EXECUTADOS'!$F317*100))</f>
        <v>0</v>
      </c>
      <c r="EB317" s="62">
        <f>IF('SERVIÇOS EXECUTADOS'!$F317=0,0,(COUNTIF('SERVIÇOS EXECUTADOS'!$I317:$DH317,EB$10)/'SERVIÇOS EXECUTADOS'!$F317*100))</f>
        <v>0</v>
      </c>
      <c r="EC317" s="62">
        <f>IF('SERVIÇOS EXECUTADOS'!$F317=0,0,(COUNTIF('SERVIÇOS EXECUTADOS'!$I317:$DH317,EC$10)/'SERVIÇOS EXECUTADOS'!$F317*100))</f>
        <v>0</v>
      </c>
      <c r="ED317" s="62">
        <f>IF('SERVIÇOS EXECUTADOS'!$F317=0,0,(COUNTIF('SERVIÇOS EXECUTADOS'!$I317:$DH317,ED$10)/'SERVIÇOS EXECUTADOS'!$F317*100))</f>
        <v>0</v>
      </c>
      <c r="EE317" s="62">
        <f>IF('SERVIÇOS EXECUTADOS'!$F317=0,0,(COUNTIF('SERVIÇOS EXECUTADOS'!$I317:$DH317,EE$10)/'SERVIÇOS EXECUTADOS'!$F317*100))</f>
        <v>0</v>
      </c>
      <c r="EF317" s="62">
        <f>IF('SERVIÇOS EXECUTADOS'!$F317=0,0,(COUNTIF('SERVIÇOS EXECUTADOS'!$I317:$DH317,EF$10)/'SERVIÇOS EXECUTADOS'!$F317*100))</f>
        <v>0</v>
      </c>
      <c r="EG317" s="62">
        <f>IF('SERVIÇOS EXECUTADOS'!$F317=0,0,(COUNTIF('SERVIÇOS EXECUTADOS'!$I317:$DH317,EG$10)/'SERVIÇOS EXECUTADOS'!$F317*100))</f>
        <v>0</v>
      </c>
      <c r="EH317" s="62">
        <f>IF('SERVIÇOS EXECUTADOS'!$F317=0,0,(COUNTIF('SERVIÇOS EXECUTADOS'!$I317:$DH317,EH$10)/'SERVIÇOS EXECUTADOS'!$F317*100))</f>
        <v>0</v>
      </c>
      <c r="EI317" s="62">
        <f>IF('SERVIÇOS EXECUTADOS'!$F317=0,0,(COUNTIF('SERVIÇOS EXECUTADOS'!$I317:$DH317,EI$10)/'SERVIÇOS EXECUTADOS'!$F317*100))</f>
        <v>0</v>
      </c>
      <c r="EJ317" s="62">
        <f>IF('SERVIÇOS EXECUTADOS'!$F317=0,0,(COUNTIF('SERVIÇOS EXECUTADOS'!$I317:$DH317,EJ$10)/'SERVIÇOS EXECUTADOS'!$F317*100))</f>
        <v>0</v>
      </c>
      <c r="EK317" s="62">
        <f>IF('SERVIÇOS EXECUTADOS'!$F317=0,0,(COUNTIF('SERVIÇOS EXECUTADOS'!$I317:$DH317,EK$10)/'SERVIÇOS EXECUTADOS'!$F317*100))</f>
        <v>0</v>
      </c>
      <c r="EL317" s="62">
        <f>IF('SERVIÇOS EXECUTADOS'!$F317=0,0,(COUNTIF('SERVIÇOS EXECUTADOS'!$I317:$DH317,EL$10)/'SERVIÇOS EXECUTADOS'!$F317*100))</f>
        <v>0</v>
      </c>
      <c r="EM317" s="62">
        <f>IF('SERVIÇOS EXECUTADOS'!$F317=0,0,(COUNTIF('SERVIÇOS EXECUTADOS'!$I317:$DH317,EM$10)/'SERVIÇOS EXECUTADOS'!$F317*100))</f>
        <v>0</v>
      </c>
      <c r="EN317" s="62">
        <f>IF('SERVIÇOS EXECUTADOS'!$F317=0,0,(COUNTIF('SERVIÇOS EXECUTADOS'!$I317:$DH317,EN$10)/'SERVIÇOS EXECUTADOS'!$F317*100))</f>
        <v>0</v>
      </c>
      <c r="EO317" s="62">
        <f>IF('SERVIÇOS EXECUTADOS'!$F317=0,0,(COUNTIF('SERVIÇOS EXECUTADOS'!$I317:$DH317,EO$10)/'SERVIÇOS EXECUTADOS'!$F317*100))</f>
        <v>0</v>
      </c>
      <c r="EP317" s="62">
        <f>IF('SERVIÇOS EXECUTADOS'!$F317=0,0,(COUNTIF('SERVIÇOS EXECUTADOS'!$I317:$DH317,EP$10)/'SERVIÇOS EXECUTADOS'!$F317*100))</f>
        <v>0</v>
      </c>
      <c r="EQ317" s="62">
        <f>IF('SERVIÇOS EXECUTADOS'!$F317=0,0,(COUNTIF('SERVIÇOS EXECUTADOS'!$I317:$DH317,EQ$10)/'SERVIÇOS EXECUTADOS'!$F317*100))</f>
        <v>0</v>
      </c>
      <c r="ER317" s="62">
        <f>IF('SERVIÇOS EXECUTADOS'!$F317=0,0,(COUNTIF('SERVIÇOS EXECUTADOS'!$I317:$DH317,ER$10)/'SERVIÇOS EXECUTADOS'!$F317*100))</f>
        <v>0</v>
      </c>
      <c r="ES317" s="62">
        <f>IF('SERVIÇOS EXECUTADOS'!$F317=0,0,(COUNTIF('SERVIÇOS EXECUTADOS'!$I317:$DH317,ES$10)/'SERVIÇOS EXECUTADOS'!$F317*100))</f>
        <v>0</v>
      </c>
      <c r="ET317" s="62">
        <f>IF('SERVIÇOS EXECUTADOS'!$F317=0,0,(COUNTIF('SERVIÇOS EXECUTADOS'!$I317:$DH317,ET$10)/'SERVIÇOS EXECUTADOS'!$F317*100))</f>
        <v>0</v>
      </c>
      <c r="EU317" s="62">
        <f>IF('SERVIÇOS EXECUTADOS'!$F317=0,0,(COUNTIF('SERVIÇOS EXECUTADOS'!$I317:$DH317,EU$10)/'SERVIÇOS EXECUTADOS'!$F317*100))</f>
        <v>0</v>
      </c>
      <c r="EV317" s="62">
        <f>IF('SERVIÇOS EXECUTADOS'!$F317=0,0,(COUNTIF('SERVIÇOS EXECUTADOS'!$I317:$DH317,EV$10)/'SERVIÇOS EXECUTADOS'!$F317*100))</f>
        <v>0</v>
      </c>
      <c r="EW317" s="62">
        <f>IF('SERVIÇOS EXECUTADOS'!$F317=0,0,(COUNTIF('SERVIÇOS EXECUTADOS'!$I317:$DH317,EW$10)/'SERVIÇOS EXECUTADOS'!$F317*100))</f>
        <v>0</v>
      </c>
    </row>
    <row r="318" spans="1:153" ht="12" customHeight="1" outlineLevel="2">
      <c r="A318" s="1"/>
      <c r="B318" s="197" t="s">
        <v>518</v>
      </c>
      <c r="C318" s="196" t="s">
        <v>519</v>
      </c>
      <c r="D318" s="486"/>
      <c r="E318" s="192">
        <f t="shared" si="98"/>
        <v>0</v>
      </c>
      <c r="F318" s="489"/>
      <c r="G318" s="271" t="s">
        <v>42</v>
      </c>
      <c r="H318" s="216">
        <f t="shared" si="106"/>
        <v>0</v>
      </c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  <c r="AP318" s="59"/>
      <c r="AQ318" s="59"/>
      <c r="AR318" s="59"/>
      <c r="AS318" s="59"/>
      <c r="AT318" s="59"/>
      <c r="AU318" s="59"/>
      <c r="AV318" s="59"/>
      <c r="AW318" s="59"/>
      <c r="AX318" s="59"/>
      <c r="AY318" s="59"/>
      <c r="AZ318" s="59"/>
      <c r="BA318" s="59"/>
      <c r="BB318" s="59"/>
      <c r="BC318" s="59"/>
      <c r="BD318" s="59"/>
      <c r="BE318" s="59"/>
      <c r="BF318" s="59"/>
      <c r="BG318" s="59"/>
      <c r="BH318" s="59"/>
      <c r="BI318" s="59"/>
      <c r="BJ318" s="59"/>
      <c r="BK318" s="59"/>
      <c r="BL318" s="59"/>
      <c r="BM318" s="59"/>
      <c r="BN318" s="59"/>
      <c r="BO318" s="59"/>
      <c r="BP318" s="59"/>
      <c r="BQ318" s="59"/>
      <c r="BR318" s="59"/>
      <c r="BS318" s="59"/>
      <c r="BT318" s="59"/>
      <c r="BU318" s="59"/>
      <c r="BV318" s="59"/>
      <c r="BW318" s="59"/>
      <c r="BX318" s="59"/>
      <c r="BY318" s="59"/>
      <c r="BZ318" s="59"/>
      <c r="CA318" s="59"/>
      <c r="CB318" s="59"/>
      <c r="CC318" s="59"/>
      <c r="CD318" s="59"/>
      <c r="CE318" s="59"/>
      <c r="CF318" s="59"/>
      <c r="CG318" s="59"/>
      <c r="CH318" s="59"/>
      <c r="CI318" s="59"/>
      <c r="CJ318" s="59"/>
      <c r="CK318" s="59"/>
      <c r="CL318" s="59"/>
      <c r="CM318" s="59"/>
      <c r="CN318" s="59"/>
      <c r="CO318" s="59"/>
      <c r="CP318" s="59"/>
      <c r="CQ318" s="59"/>
      <c r="CR318" s="59"/>
      <c r="CS318" s="59"/>
      <c r="CT318" s="59"/>
      <c r="CU318" s="59"/>
      <c r="CV318" s="59"/>
      <c r="CW318" s="59"/>
      <c r="CX318" s="59"/>
      <c r="CY318" s="59"/>
      <c r="CZ318" s="59"/>
      <c r="DA318" s="59"/>
      <c r="DB318" s="59"/>
      <c r="DC318" s="59"/>
      <c r="DD318" s="59"/>
      <c r="DE318" s="59"/>
      <c r="DF318" s="59"/>
      <c r="DG318" s="59"/>
      <c r="DH318" s="59"/>
      <c r="DI318" s="60">
        <f t="shared" si="114"/>
        <v>0</v>
      </c>
      <c r="DJ318" s="61">
        <f t="shared" si="115"/>
        <v>0</v>
      </c>
      <c r="DK318" s="61">
        <f t="shared" si="116"/>
        <v>0</v>
      </c>
      <c r="DL318" s="62">
        <f t="shared" si="117"/>
        <v>0</v>
      </c>
      <c r="DM318" s="62">
        <f t="shared" si="113"/>
        <v>0</v>
      </c>
      <c r="DN318" s="64" t="str">
        <f t="shared" si="118"/>
        <v/>
      </c>
      <c r="DO318" s="252" t="b">
        <f t="shared" si="104"/>
        <v>0</v>
      </c>
      <c r="DP318" s="188"/>
      <c r="DS318" s="62">
        <f>IF('SERVIÇOS EXECUTADOS'!$F318=0,0,(COUNTIF('SERVIÇOS EXECUTADOS'!$I318:$DH318,DS$10)/'SERVIÇOS EXECUTADOS'!$F318*100))</f>
        <v>0</v>
      </c>
      <c r="DT318" s="62">
        <f>IF('SERVIÇOS EXECUTADOS'!$F318=0,0,(COUNTIF('SERVIÇOS EXECUTADOS'!$I318:$DH318,DT$10)/'SERVIÇOS EXECUTADOS'!$F318*100))</f>
        <v>0</v>
      </c>
      <c r="DU318" s="62">
        <f>IF('SERVIÇOS EXECUTADOS'!$F318=0,0,(COUNTIF('SERVIÇOS EXECUTADOS'!$I318:$DH318,DU$10)/'SERVIÇOS EXECUTADOS'!$F318*100))</f>
        <v>0</v>
      </c>
      <c r="DV318" s="62">
        <f>IF('SERVIÇOS EXECUTADOS'!$F318=0,0,(COUNTIF('SERVIÇOS EXECUTADOS'!$I318:$DH318,DV$10)/'SERVIÇOS EXECUTADOS'!$F318*100))</f>
        <v>0</v>
      </c>
      <c r="DW318" s="62">
        <f>IF('SERVIÇOS EXECUTADOS'!$F318=0,0,(COUNTIF('SERVIÇOS EXECUTADOS'!$I318:$DH318,DW$10)/'SERVIÇOS EXECUTADOS'!$F318*100))</f>
        <v>0</v>
      </c>
      <c r="DX318" s="62">
        <f>IF('SERVIÇOS EXECUTADOS'!$F318=0,0,(COUNTIF('SERVIÇOS EXECUTADOS'!$I318:$DH318,DX$10)/'SERVIÇOS EXECUTADOS'!$F318*100))</f>
        <v>0</v>
      </c>
      <c r="DY318" s="62">
        <f>IF('SERVIÇOS EXECUTADOS'!$F318=0,0,(COUNTIF('SERVIÇOS EXECUTADOS'!$I318:$DH318,DY$10)/'SERVIÇOS EXECUTADOS'!$F318*100))</f>
        <v>0</v>
      </c>
      <c r="DZ318" s="62">
        <f>IF('SERVIÇOS EXECUTADOS'!$F318=0,0,(COUNTIF('SERVIÇOS EXECUTADOS'!$I318:$DH318,DZ$10)/'SERVIÇOS EXECUTADOS'!$F318*100))</f>
        <v>0</v>
      </c>
      <c r="EA318" s="62">
        <f>IF('SERVIÇOS EXECUTADOS'!$F318=0,0,(COUNTIF('SERVIÇOS EXECUTADOS'!$I318:$DH318,EA$10)/'SERVIÇOS EXECUTADOS'!$F318*100))</f>
        <v>0</v>
      </c>
      <c r="EB318" s="62">
        <f>IF('SERVIÇOS EXECUTADOS'!$F318=0,0,(COUNTIF('SERVIÇOS EXECUTADOS'!$I318:$DH318,EB$10)/'SERVIÇOS EXECUTADOS'!$F318*100))</f>
        <v>0</v>
      </c>
      <c r="EC318" s="62">
        <f>IF('SERVIÇOS EXECUTADOS'!$F318=0,0,(COUNTIF('SERVIÇOS EXECUTADOS'!$I318:$DH318,EC$10)/'SERVIÇOS EXECUTADOS'!$F318*100))</f>
        <v>0</v>
      </c>
      <c r="ED318" s="62">
        <f>IF('SERVIÇOS EXECUTADOS'!$F318=0,0,(COUNTIF('SERVIÇOS EXECUTADOS'!$I318:$DH318,ED$10)/'SERVIÇOS EXECUTADOS'!$F318*100))</f>
        <v>0</v>
      </c>
      <c r="EE318" s="62">
        <f>IF('SERVIÇOS EXECUTADOS'!$F318=0,0,(COUNTIF('SERVIÇOS EXECUTADOS'!$I318:$DH318,EE$10)/'SERVIÇOS EXECUTADOS'!$F318*100))</f>
        <v>0</v>
      </c>
      <c r="EF318" s="62">
        <f>IF('SERVIÇOS EXECUTADOS'!$F318=0,0,(COUNTIF('SERVIÇOS EXECUTADOS'!$I318:$DH318,EF$10)/'SERVIÇOS EXECUTADOS'!$F318*100))</f>
        <v>0</v>
      </c>
      <c r="EG318" s="62">
        <f>IF('SERVIÇOS EXECUTADOS'!$F318=0,0,(COUNTIF('SERVIÇOS EXECUTADOS'!$I318:$DH318,EG$10)/'SERVIÇOS EXECUTADOS'!$F318*100))</f>
        <v>0</v>
      </c>
      <c r="EH318" s="62">
        <f>IF('SERVIÇOS EXECUTADOS'!$F318=0,0,(COUNTIF('SERVIÇOS EXECUTADOS'!$I318:$DH318,EH$10)/'SERVIÇOS EXECUTADOS'!$F318*100))</f>
        <v>0</v>
      </c>
      <c r="EI318" s="62">
        <f>IF('SERVIÇOS EXECUTADOS'!$F318=0,0,(COUNTIF('SERVIÇOS EXECUTADOS'!$I318:$DH318,EI$10)/'SERVIÇOS EXECUTADOS'!$F318*100))</f>
        <v>0</v>
      </c>
      <c r="EJ318" s="62">
        <f>IF('SERVIÇOS EXECUTADOS'!$F318=0,0,(COUNTIF('SERVIÇOS EXECUTADOS'!$I318:$DH318,EJ$10)/'SERVIÇOS EXECUTADOS'!$F318*100))</f>
        <v>0</v>
      </c>
      <c r="EK318" s="62">
        <f>IF('SERVIÇOS EXECUTADOS'!$F318=0,0,(COUNTIF('SERVIÇOS EXECUTADOS'!$I318:$DH318,EK$10)/'SERVIÇOS EXECUTADOS'!$F318*100))</f>
        <v>0</v>
      </c>
      <c r="EL318" s="62">
        <f>IF('SERVIÇOS EXECUTADOS'!$F318=0,0,(COUNTIF('SERVIÇOS EXECUTADOS'!$I318:$DH318,EL$10)/'SERVIÇOS EXECUTADOS'!$F318*100))</f>
        <v>0</v>
      </c>
      <c r="EM318" s="62">
        <f>IF('SERVIÇOS EXECUTADOS'!$F318=0,0,(COUNTIF('SERVIÇOS EXECUTADOS'!$I318:$DH318,EM$10)/'SERVIÇOS EXECUTADOS'!$F318*100))</f>
        <v>0</v>
      </c>
      <c r="EN318" s="62">
        <f>IF('SERVIÇOS EXECUTADOS'!$F318=0,0,(COUNTIF('SERVIÇOS EXECUTADOS'!$I318:$DH318,EN$10)/'SERVIÇOS EXECUTADOS'!$F318*100))</f>
        <v>0</v>
      </c>
      <c r="EO318" s="62">
        <f>IF('SERVIÇOS EXECUTADOS'!$F318=0,0,(COUNTIF('SERVIÇOS EXECUTADOS'!$I318:$DH318,EO$10)/'SERVIÇOS EXECUTADOS'!$F318*100))</f>
        <v>0</v>
      </c>
      <c r="EP318" s="62">
        <f>IF('SERVIÇOS EXECUTADOS'!$F318=0,0,(COUNTIF('SERVIÇOS EXECUTADOS'!$I318:$DH318,EP$10)/'SERVIÇOS EXECUTADOS'!$F318*100))</f>
        <v>0</v>
      </c>
      <c r="EQ318" s="62">
        <f>IF('SERVIÇOS EXECUTADOS'!$F318=0,0,(COUNTIF('SERVIÇOS EXECUTADOS'!$I318:$DH318,EQ$10)/'SERVIÇOS EXECUTADOS'!$F318*100))</f>
        <v>0</v>
      </c>
      <c r="ER318" s="62">
        <f>IF('SERVIÇOS EXECUTADOS'!$F318=0,0,(COUNTIF('SERVIÇOS EXECUTADOS'!$I318:$DH318,ER$10)/'SERVIÇOS EXECUTADOS'!$F318*100))</f>
        <v>0</v>
      </c>
      <c r="ES318" s="62">
        <f>IF('SERVIÇOS EXECUTADOS'!$F318=0,0,(COUNTIF('SERVIÇOS EXECUTADOS'!$I318:$DH318,ES$10)/'SERVIÇOS EXECUTADOS'!$F318*100))</f>
        <v>0</v>
      </c>
      <c r="ET318" s="62">
        <f>IF('SERVIÇOS EXECUTADOS'!$F318=0,0,(COUNTIF('SERVIÇOS EXECUTADOS'!$I318:$DH318,ET$10)/'SERVIÇOS EXECUTADOS'!$F318*100))</f>
        <v>0</v>
      </c>
      <c r="EU318" s="62">
        <f>IF('SERVIÇOS EXECUTADOS'!$F318=0,0,(COUNTIF('SERVIÇOS EXECUTADOS'!$I318:$DH318,EU$10)/'SERVIÇOS EXECUTADOS'!$F318*100))</f>
        <v>0</v>
      </c>
      <c r="EV318" s="62">
        <f>IF('SERVIÇOS EXECUTADOS'!$F318=0,0,(COUNTIF('SERVIÇOS EXECUTADOS'!$I318:$DH318,EV$10)/'SERVIÇOS EXECUTADOS'!$F318*100))</f>
        <v>0</v>
      </c>
      <c r="EW318" s="62">
        <f>IF('SERVIÇOS EXECUTADOS'!$F318=0,0,(COUNTIF('SERVIÇOS EXECUTADOS'!$I318:$DH318,EW$10)/'SERVIÇOS EXECUTADOS'!$F318*100))</f>
        <v>0</v>
      </c>
    </row>
    <row r="319" spans="1:153" ht="12" customHeight="1" outlineLevel="2">
      <c r="A319" s="1"/>
      <c r="B319" s="197" t="s">
        <v>520</v>
      </c>
      <c r="C319" s="196" t="s">
        <v>521</v>
      </c>
      <c r="D319" s="486"/>
      <c r="E319" s="192">
        <f t="shared" si="98"/>
        <v>0</v>
      </c>
      <c r="F319" s="489"/>
      <c r="G319" s="271" t="s">
        <v>42</v>
      </c>
      <c r="H319" s="216">
        <f t="shared" si="106"/>
        <v>0</v>
      </c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  <c r="AQ319" s="59"/>
      <c r="AR319" s="59"/>
      <c r="AS319" s="59"/>
      <c r="AT319" s="59"/>
      <c r="AU319" s="59"/>
      <c r="AV319" s="59"/>
      <c r="AW319" s="59"/>
      <c r="AX319" s="59"/>
      <c r="AY319" s="59"/>
      <c r="AZ319" s="59"/>
      <c r="BA319" s="59"/>
      <c r="BB319" s="59"/>
      <c r="BC319" s="59"/>
      <c r="BD319" s="59"/>
      <c r="BE319" s="59"/>
      <c r="BF319" s="59"/>
      <c r="BG319" s="59"/>
      <c r="BH319" s="59"/>
      <c r="BI319" s="59"/>
      <c r="BJ319" s="59"/>
      <c r="BK319" s="59"/>
      <c r="BL319" s="59"/>
      <c r="BM319" s="59"/>
      <c r="BN319" s="59"/>
      <c r="BO319" s="59"/>
      <c r="BP319" s="59"/>
      <c r="BQ319" s="59"/>
      <c r="BR319" s="59"/>
      <c r="BS319" s="59"/>
      <c r="BT319" s="59"/>
      <c r="BU319" s="59"/>
      <c r="BV319" s="59"/>
      <c r="BW319" s="59"/>
      <c r="BX319" s="59"/>
      <c r="BY319" s="59"/>
      <c r="BZ319" s="59"/>
      <c r="CA319" s="59"/>
      <c r="CB319" s="59"/>
      <c r="CC319" s="59"/>
      <c r="CD319" s="59"/>
      <c r="CE319" s="59"/>
      <c r="CF319" s="59"/>
      <c r="CG319" s="59"/>
      <c r="CH319" s="59"/>
      <c r="CI319" s="59"/>
      <c r="CJ319" s="59"/>
      <c r="CK319" s="59"/>
      <c r="CL319" s="59"/>
      <c r="CM319" s="59"/>
      <c r="CN319" s="59"/>
      <c r="CO319" s="59"/>
      <c r="CP319" s="59"/>
      <c r="CQ319" s="59"/>
      <c r="CR319" s="59"/>
      <c r="CS319" s="59"/>
      <c r="CT319" s="59"/>
      <c r="CU319" s="59"/>
      <c r="CV319" s="59"/>
      <c r="CW319" s="59"/>
      <c r="CX319" s="59"/>
      <c r="CY319" s="59"/>
      <c r="CZ319" s="59"/>
      <c r="DA319" s="59"/>
      <c r="DB319" s="59"/>
      <c r="DC319" s="59"/>
      <c r="DD319" s="59"/>
      <c r="DE319" s="59"/>
      <c r="DF319" s="59"/>
      <c r="DG319" s="59"/>
      <c r="DH319" s="59"/>
      <c r="DI319" s="60">
        <f t="shared" si="114"/>
        <v>0</v>
      </c>
      <c r="DJ319" s="61">
        <f t="shared" si="115"/>
        <v>0</v>
      </c>
      <c r="DK319" s="61">
        <f t="shared" si="116"/>
        <v>0</v>
      </c>
      <c r="DL319" s="62">
        <f t="shared" si="117"/>
        <v>0</v>
      </c>
      <c r="DM319" s="62">
        <f t="shared" si="113"/>
        <v>0</v>
      </c>
      <c r="DN319" s="64" t="str">
        <f t="shared" si="118"/>
        <v/>
      </c>
      <c r="DO319" s="252" t="b">
        <f t="shared" si="104"/>
        <v>0</v>
      </c>
      <c r="DP319" s="188"/>
      <c r="DS319" s="62">
        <f>IF('SERVIÇOS EXECUTADOS'!$F319=0,0,(COUNTIF('SERVIÇOS EXECUTADOS'!$I319:$DH319,DS$10)/'SERVIÇOS EXECUTADOS'!$F319*100))</f>
        <v>0</v>
      </c>
      <c r="DT319" s="62">
        <f>IF('SERVIÇOS EXECUTADOS'!$F319=0,0,(COUNTIF('SERVIÇOS EXECUTADOS'!$I319:$DH319,DT$10)/'SERVIÇOS EXECUTADOS'!$F319*100))</f>
        <v>0</v>
      </c>
      <c r="DU319" s="62">
        <f>IF('SERVIÇOS EXECUTADOS'!$F319=0,0,(COUNTIF('SERVIÇOS EXECUTADOS'!$I319:$DH319,DU$10)/'SERVIÇOS EXECUTADOS'!$F319*100))</f>
        <v>0</v>
      </c>
      <c r="DV319" s="62">
        <f>IF('SERVIÇOS EXECUTADOS'!$F319=0,0,(COUNTIF('SERVIÇOS EXECUTADOS'!$I319:$DH319,DV$10)/'SERVIÇOS EXECUTADOS'!$F319*100))</f>
        <v>0</v>
      </c>
      <c r="DW319" s="62">
        <f>IF('SERVIÇOS EXECUTADOS'!$F319=0,0,(COUNTIF('SERVIÇOS EXECUTADOS'!$I319:$DH319,DW$10)/'SERVIÇOS EXECUTADOS'!$F319*100))</f>
        <v>0</v>
      </c>
      <c r="DX319" s="62">
        <f>IF('SERVIÇOS EXECUTADOS'!$F319=0,0,(COUNTIF('SERVIÇOS EXECUTADOS'!$I319:$DH319,DX$10)/'SERVIÇOS EXECUTADOS'!$F319*100))</f>
        <v>0</v>
      </c>
      <c r="DY319" s="62">
        <f>IF('SERVIÇOS EXECUTADOS'!$F319=0,0,(COUNTIF('SERVIÇOS EXECUTADOS'!$I319:$DH319,DY$10)/'SERVIÇOS EXECUTADOS'!$F319*100))</f>
        <v>0</v>
      </c>
      <c r="DZ319" s="62">
        <f>IF('SERVIÇOS EXECUTADOS'!$F319=0,0,(COUNTIF('SERVIÇOS EXECUTADOS'!$I319:$DH319,DZ$10)/'SERVIÇOS EXECUTADOS'!$F319*100))</f>
        <v>0</v>
      </c>
      <c r="EA319" s="62">
        <f>IF('SERVIÇOS EXECUTADOS'!$F319=0,0,(COUNTIF('SERVIÇOS EXECUTADOS'!$I319:$DH319,EA$10)/'SERVIÇOS EXECUTADOS'!$F319*100))</f>
        <v>0</v>
      </c>
      <c r="EB319" s="62">
        <f>IF('SERVIÇOS EXECUTADOS'!$F319=0,0,(COUNTIF('SERVIÇOS EXECUTADOS'!$I319:$DH319,EB$10)/'SERVIÇOS EXECUTADOS'!$F319*100))</f>
        <v>0</v>
      </c>
      <c r="EC319" s="62">
        <f>IF('SERVIÇOS EXECUTADOS'!$F319=0,0,(COUNTIF('SERVIÇOS EXECUTADOS'!$I319:$DH319,EC$10)/'SERVIÇOS EXECUTADOS'!$F319*100))</f>
        <v>0</v>
      </c>
      <c r="ED319" s="62">
        <f>IF('SERVIÇOS EXECUTADOS'!$F319=0,0,(COUNTIF('SERVIÇOS EXECUTADOS'!$I319:$DH319,ED$10)/'SERVIÇOS EXECUTADOS'!$F319*100))</f>
        <v>0</v>
      </c>
      <c r="EE319" s="62">
        <f>IF('SERVIÇOS EXECUTADOS'!$F319=0,0,(COUNTIF('SERVIÇOS EXECUTADOS'!$I319:$DH319,EE$10)/'SERVIÇOS EXECUTADOS'!$F319*100))</f>
        <v>0</v>
      </c>
      <c r="EF319" s="62">
        <f>IF('SERVIÇOS EXECUTADOS'!$F319=0,0,(COUNTIF('SERVIÇOS EXECUTADOS'!$I319:$DH319,EF$10)/'SERVIÇOS EXECUTADOS'!$F319*100))</f>
        <v>0</v>
      </c>
      <c r="EG319" s="62">
        <f>IF('SERVIÇOS EXECUTADOS'!$F319=0,0,(COUNTIF('SERVIÇOS EXECUTADOS'!$I319:$DH319,EG$10)/'SERVIÇOS EXECUTADOS'!$F319*100))</f>
        <v>0</v>
      </c>
      <c r="EH319" s="62">
        <f>IF('SERVIÇOS EXECUTADOS'!$F319=0,0,(COUNTIF('SERVIÇOS EXECUTADOS'!$I319:$DH319,EH$10)/'SERVIÇOS EXECUTADOS'!$F319*100))</f>
        <v>0</v>
      </c>
      <c r="EI319" s="62">
        <f>IF('SERVIÇOS EXECUTADOS'!$F319=0,0,(COUNTIF('SERVIÇOS EXECUTADOS'!$I319:$DH319,EI$10)/'SERVIÇOS EXECUTADOS'!$F319*100))</f>
        <v>0</v>
      </c>
      <c r="EJ319" s="62">
        <f>IF('SERVIÇOS EXECUTADOS'!$F319=0,0,(COUNTIF('SERVIÇOS EXECUTADOS'!$I319:$DH319,EJ$10)/'SERVIÇOS EXECUTADOS'!$F319*100))</f>
        <v>0</v>
      </c>
      <c r="EK319" s="62">
        <f>IF('SERVIÇOS EXECUTADOS'!$F319=0,0,(COUNTIF('SERVIÇOS EXECUTADOS'!$I319:$DH319,EK$10)/'SERVIÇOS EXECUTADOS'!$F319*100))</f>
        <v>0</v>
      </c>
      <c r="EL319" s="62">
        <f>IF('SERVIÇOS EXECUTADOS'!$F319=0,0,(COUNTIF('SERVIÇOS EXECUTADOS'!$I319:$DH319,EL$10)/'SERVIÇOS EXECUTADOS'!$F319*100))</f>
        <v>0</v>
      </c>
      <c r="EM319" s="62">
        <f>IF('SERVIÇOS EXECUTADOS'!$F319=0,0,(COUNTIF('SERVIÇOS EXECUTADOS'!$I319:$DH319,EM$10)/'SERVIÇOS EXECUTADOS'!$F319*100))</f>
        <v>0</v>
      </c>
      <c r="EN319" s="62">
        <f>IF('SERVIÇOS EXECUTADOS'!$F319=0,0,(COUNTIF('SERVIÇOS EXECUTADOS'!$I319:$DH319,EN$10)/'SERVIÇOS EXECUTADOS'!$F319*100))</f>
        <v>0</v>
      </c>
      <c r="EO319" s="62">
        <f>IF('SERVIÇOS EXECUTADOS'!$F319=0,0,(COUNTIF('SERVIÇOS EXECUTADOS'!$I319:$DH319,EO$10)/'SERVIÇOS EXECUTADOS'!$F319*100))</f>
        <v>0</v>
      </c>
      <c r="EP319" s="62">
        <f>IF('SERVIÇOS EXECUTADOS'!$F319=0,0,(COUNTIF('SERVIÇOS EXECUTADOS'!$I319:$DH319,EP$10)/'SERVIÇOS EXECUTADOS'!$F319*100))</f>
        <v>0</v>
      </c>
      <c r="EQ319" s="62">
        <f>IF('SERVIÇOS EXECUTADOS'!$F319=0,0,(COUNTIF('SERVIÇOS EXECUTADOS'!$I319:$DH319,EQ$10)/'SERVIÇOS EXECUTADOS'!$F319*100))</f>
        <v>0</v>
      </c>
      <c r="ER319" s="62">
        <f>IF('SERVIÇOS EXECUTADOS'!$F319=0,0,(COUNTIF('SERVIÇOS EXECUTADOS'!$I319:$DH319,ER$10)/'SERVIÇOS EXECUTADOS'!$F319*100))</f>
        <v>0</v>
      </c>
      <c r="ES319" s="62">
        <f>IF('SERVIÇOS EXECUTADOS'!$F319=0,0,(COUNTIF('SERVIÇOS EXECUTADOS'!$I319:$DH319,ES$10)/'SERVIÇOS EXECUTADOS'!$F319*100))</f>
        <v>0</v>
      </c>
      <c r="ET319" s="62">
        <f>IF('SERVIÇOS EXECUTADOS'!$F319=0,0,(COUNTIF('SERVIÇOS EXECUTADOS'!$I319:$DH319,ET$10)/'SERVIÇOS EXECUTADOS'!$F319*100))</f>
        <v>0</v>
      </c>
      <c r="EU319" s="62">
        <f>IF('SERVIÇOS EXECUTADOS'!$F319=0,0,(COUNTIF('SERVIÇOS EXECUTADOS'!$I319:$DH319,EU$10)/'SERVIÇOS EXECUTADOS'!$F319*100))</f>
        <v>0</v>
      </c>
      <c r="EV319" s="62">
        <f>IF('SERVIÇOS EXECUTADOS'!$F319=0,0,(COUNTIF('SERVIÇOS EXECUTADOS'!$I319:$DH319,EV$10)/'SERVIÇOS EXECUTADOS'!$F319*100))</f>
        <v>0</v>
      </c>
      <c r="EW319" s="62">
        <f>IF('SERVIÇOS EXECUTADOS'!$F319=0,0,(COUNTIF('SERVIÇOS EXECUTADOS'!$I319:$DH319,EW$10)/'SERVIÇOS EXECUTADOS'!$F319*100))</f>
        <v>0</v>
      </c>
    </row>
    <row r="320" spans="1:153" ht="12" customHeight="1" outlineLevel="1">
      <c r="A320" s="1"/>
      <c r="B320" s="305" t="s">
        <v>522</v>
      </c>
      <c r="C320" s="306" t="s">
        <v>523</v>
      </c>
      <c r="D320" s="307">
        <f>SUM(D321:D326)</f>
        <v>0</v>
      </c>
      <c r="E320" s="308">
        <f t="shared" si="98"/>
        <v>0</v>
      </c>
      <c r="F320" s="312"/>
      <c r="G320" s="312"/>
      <c r="H320" s="364">
        <f t="shared" si="106"/>
        <v>0</v>
      </c>
      <c r="I320" s="310"/>
      <c r="J320" s="310"/>
      <c r="K320" s="310"/>
      <c r="L320" s="310"/>
      <c r="M320" s="310"/>
      <c r="N320" s="310"/>
      <c r="O320" s="310"/>
      <c r="P320" s="310"/>
      <c r="Q320" s="310"/>
      <c r="R320" s="310"/>
      <c r="S320" s="310"/>
      <c r="T320" s="310"/>
      <c r="U320" s="310"/>
      <c r="V320" s="310"/>
      <c r="W320" s="310"/>
      <c r="X320" s="310"/>
      <c r="Y320" s="310"/>
      <c r="Z320" s="310"/>
      <c r="AA320" s="310"/>
      <c r="AB320" s="310"/>
      <c r="AC320" s="310"/>
      <c r="AD320" s="310"/>
      <c r="AE320" s="310"/>
      <c r="AF320" s="310"/>
      <c r="AG320" s="310"/>
      <c r="AH320" s="310"/>
      <c r="AI320" s="310"/>
      <c r="AJ320" s="310"/>
      <c r="AK320" s="310"/>
      <c r="AL320" s="310"/>
      <c r="AM320" s="310"/>
      <c r="AN320" s="310"/>
      <c r="AO320" s="310"/>
      <c r="AP320" s="310"/>
      <c r="AQ320" s="310"/>
      <c r="AR320" s="310"/>
      <c r="AS320" s="310"/>
      <c r="AT320" s="310"/>
      <c r="AU320" s="310"/>
      <c r="AV320" s="310"/>
      <c r="AW320" s="310"/>
      <c r="AX320" s="310"/>
      <c r="AY320" s="310"/>
      <c r="AZ320" s="310"/>
      <c r="BA320" s="310"/>
      <c r="BB320" s="310"/>
      <c r="BC320" s="310"/>
      <c r="BD320" s="310"/>
      <c r="BE320" s="310"/>
      <c r="BF320" s="310"/>
      <c r="BG320" s="310"/>
      <c r="BH320" s="310"/>
      <c r="BI320" s="310"/>
      <c r="BJ320" s="310"/>
      <c r="BK320" s="310"/>
      <c r="BL320" s="310"/>
      <c r="BM320" s="310"/>
      <c r="BN320" s="310"/>
      <c r="BO320" s="310"/>
      <c r="BP320" s="310"/>
      <c r="BQ320" s="310"/>
      <c r="BR320" s="310"/>
      <c r="BS320" s="310"/>
      <c r="BT320" s="310"/>
      <c r="BU320" s="310"/>
      <c r="BV320" s="310"/>
      <c r="BW320" s="310"/>
      <c r="BX320" s="310"/>
      <c r="BY320" s="310"/>
      <c r="BZ320" s="310"/>
      <c r="CA320" s="310"/>
      <c r="CB320" s="310"/>
      <c r="CC320" s="310"/>
      <c r="CD320" s="310"/>
      <c r="CE320" s="310"/>
      <c r="CF320" s="310"/>
      <c r="CG320" s="310"/>
      <c r="CH320" s="310"/>
      <c r="CI320" s="310"/>
      <c r="CJ320" s="310"/>
      <c r="CK320" s="310"/>
      <c r="CL320" s="310"/>
      <c r="CM320" s="310"/>
      <c r="CN320" s="310"/>
      <c r="CO320" s="310"/>
      <c r="CP320" s="310"/>
      <c r="CQ320" s="310"/>
      <c r="CR320" s="310"/>
      <c r="CS320" s="310"/>
      <c r="CT320" s="310"/>
      <c r="CU320" s="310"/>
      <c r="CV320" s="310"/>
      <c r="CW320" s="310"/>
      <c r="CX320" s="310"/>
      <c r="CY320" s="310"/>
      <c r="CZ320" s="310"/>
      <c r="DA320" s="310"/>
      <c r="DB320" s="310"/>
      <c r="DC320" s="310"/>
      <c r="DD320" s="310"/>
      <c r="DE320" s="310"/>
      <c r="DF320" s="310"/>
      <c r="DG320" s="310"/>
      <c r="DH320" s="310"/>
      <c r="DI320" s="311"/>
      <c r="DJ320" s="312"/>
      <c r="DK320" s="309"/>
      <c r="DL320" s="313"/>
      <c r="DM320" s="313">
        <f t="shared" si="113"/>
        <v>0</v>
      </c>
      <c r="DN320" s="350">
        <f>SUM(DN321:DN326)</f>
        <v>0</v>
      </c>
      <c r="DO320" s="314" t="b">
        <f t="shared" si="104"/>
        <v>1</v>
      </c>
      <c r="DP320" s="315"/>
      <c r="DQ320" s="316"/>
      <c r="DR320" s="316"/>
      <c r="DS320" s="317">
        <f>IF('SERVIÇOS EXECUTADOS'!$F320=0,0,(COUNTIF('SERVIÇOS EXECUTADOS'!$I320:$DH320,DS$10)/'SERVIÇOS EXECUTADOS'!$F320*100))</f>
        <v>0</v>
      </c>
      <c r="DT320" s="317">
        <f>IF('SERVIÇOS EXECUTADOS'!$F320=0,0,(COUNTIF('SERVIÇOS EXECUTADOS'!$I320:$DH320,DT$10)/'SERVIÇOS EXECUTADOS'!$F320*100))</f>
        <v>0</v>
      </c>
      <c r="DU320" s="317">
        <f>IF('SERVIÇOS EXECUTADOS'!$F320=0,0,(COUNTIF('SERVIÇOS EXECUTADOS'!$I320:$DH320,DU$10)/'SERVIÇOS EXECUTADOS'!$F320*100))</f>
        <v>0</v>
      </c>
      <c r="DV320" s="317">
        <f>IF('SERVIÇOS EXECUTADOS'!$F320=0,0,(COUNTIF('SERVIÇOS EXECUTADOS'!$I320:$DH320,DV$10)/'SERVIÇOS EXECUTADOS'!$F320*100))</f>
        <v>0</v>
      </c>
      <c r="DW320" s="317">
        <f>IF('SERVIÇOS EXECUTADOS'!$F320=0,0,(COUNTIF('SERVIÇOS EXECUTADOS'!$I320:$DH320,DW$10)/'SERVIÇOS EXECUTADOS'!$F320*100))</f>
        <v>0</v>
      </c>
      <c r="DX320" s="317">
        <f>IF('SERVIÇOS EXECUTADOS'!$F320=0,0,(COUNTIF('SERVIÇOS EXECUTADOS'!$I320:$DH320,DX$10)/'SERVIÇOS EXECUTADOS'!$F320*100))</f>
        <v>0</v>
      </c>
      <c r="DY320" s="317">
        <f>IF('SERVIÇOS EXECUTADOS'!$F320=0,0,(COUNTIF('SERVIÇOS EXECUTADOS'!$I320:$DH320,DY$10)/'SERVIÇOS EXECUTADOS'!$F320*100))</f>
        <v>0</v>
      </c>
      <c r="DZ320" s="317">
        <f>IF('SERVIÇOS EXECUTADOS'!$F320=0,0,(COUNTIF('SERVIÇOS EXECUTADOS'!$I320:$DH320,DZ$10)/'SERVIÇOS EXECUTADOS'!$F320*100))</f>
        <v>0</v>
      </c>
      <c r="EA320" s="317">
        <f>IF('SERVIÇOS EXECUTADOS'!$F320=0,0,(COUNTIF('SERVIÇOS EXECUTADOS'!$I320:$DH320,EA$10)/'SERVIÇOS EXECUTADOS'!$F320*100))</f>
        <v>0</v>
      </c>
      <c r="EB320" s="317">
        <f>IF('SERVIÇOS EXECUTADOS'!$F320=0,0,(COUNTIF('SERVIÇOS EXECUTADOS'!$I320:$DH320,EB$10)/'SERVIÇOS EXECUTADOS'!$F320*100))</f>
        <v>0</v>
      </c>
      <c r="EC320" s="317">
        <f>IF('SERVIÇOS EXECUTADOS'!$F320=0,0,(COUNTIF('SERVIÇOS EXECUTADOS'!$I320:$DH320,EC$10)/'SERVIÇOS EXECUTADOS'!$F320*100))</f>
        <v>0</v>
      </c>
      <c r="ED320" s="317">
        <f>IF('SERVIÇOS EXECUTADOS'!$F320=0,0,(COUNTIF('SERVIÇOS EXECUTADOS'!$I320:$DH320,ED$10)/'SERVIÇOS EXECUTADOS'!$F320*100))</f>
        <v>0</v>
      </c>
      <c r="EE320" s="317">
        <f>IF('SERVIÇOS EXECUTADOS'!$F320=0,0,(COUNTIF('SERVIÇOS EXECUTADOS'!$I320:$DH320,EE$10)/'SERVIÇOS EXECUTADOS'!$F320*100))</f>
        <v>0</v>
      </c>
      <c r="EF320" s="317">
        <f>IF('SERVIÇOS EXECUTADOS'!$F320=0,0,(COUNTIF('SERVIÇOS EXECUTADOS'!$I320:$DH320,EF$10)/'SERVIÇOS EXECUTADOS'!$F320*100))</f>
        <v>0</v>
      </c>
      <c r="EG320" s="317">
        <f>IF('SERVIÇOS EXECUTADOS'!$F320=0,0,(COUNTIF('SERVIÇOS EXECUTADOS'!$I320:$DH320,EG$10)/'SERVIÇOS EXECUTADOS'!$F320*100))</f>
        <v>0</v>
      </c>
      <c r="EH320" s="317">
        <f>IF('SERVIÇOS EXECUTADOS'!$F320=0,0,(COUNTIF('SERVIÇOS EXECUTADOS'!$I320:$DH320,EH$10)/'SERVIÇOS EXECUTADOS'!$F320*100))</f>
        <v>0</v>
      </c>
      <c r="EI320" s="317">
        <f>IF('SERVIÇOS EXECUTADOS'!$F320=0,0,(COUNTIF('SERVIÇOS EXECUTADOS'!$I320:$DH320,EI$10)/'SERVIÇOS EXECUTADOS'!$F320*100))</f>
        <v>0</v>
      </c>
      <c r="EJ320" s="317">
        <f>IF('SERVIÇOS EXECUTADOS'!$F320=0,0,(COUNTIF('SERVIÇOS EXECUTADOS'!$I320:$DH320,EJ$10)/'SERVIÇOS EXECUTADOS'!$F320*100))</f>
        <v>0</v>
      </c>
      <c r="EK320" s="317">
        <f>IF('SERVIÇOS EXECUTADOS'!$F320=0,0,(COUNTIF('SERVIÇOS EXECUTADOS'!$I320:$DH320,EK$10)/'SERVIÇOS EXECUTADOS'!$F320*100))</f>
        <v>0</v>
      </c>
      <c r="EL320" s="317">
        <f>IF('SERVIÇOS EXECUTADOS'!$F320=0,0,(COUNTIF('SERVIÇOS EXECUTADOS'!$I320:$DH320,EL$10)/'SERVIÇOS EXECUTADOS'!$F320*100))</f>
        <v>0</v>
      </c>
      <c r="EM320" s="317">
        <f>IF('SERVIÇOS EXECUTADOS'!$F320=0,0,(COUNTIF('SERVIÇOS EXECUTADOS'!$I320:$DH320,EM$10)/'SERVIÇOS EXECUTADOS'!$F320*100))</f>
        <v>0</v>
      </c>
      <c r="EN320" s="317">
        <f>IF('SERVIÇOS EXECUTADOS'!$F320=0,0,(COUNTIF('SERVIÇOS EXECUTADOS'!$I320:$DH320,EN$10)/'SERVIÇOS EXECUTADOS'!$F320*100))</f>
        <v>0</v>
      </c>
      <c r="EO320" s="317">
        <f>IF('SERVIÇOS EXECUTADOS'!$F320=0,0,(COUNTIF('SERVIÇOS EXECUTADOS'!$I320:$DH320,EO$10)/'SERVIÇOS EXECUTADOS'!$F320*100))</f>
        <v>0</v>
      </c>
      <c r="EP320" s="317">
        <f>IF('SERVIÇOS EXECUTADOS'!$F320=0,0,(COUNTIF('SERVIÇOS EXECUTADOS'!$I320:$DH320,EP$10)/'SERVIÇOS EXECUTADOS'!$F320*100))</f>
        <v>0</v>
      </c>
      <c r="EQ320" s="317">
        <f>IF('SERVIÇOS EXECUTADOS'!$F320=0,0,(COUNTIF('SERVIÇOS EXECUTADOS'!$I320:$DH320,EQ$10)/'SERVIÇOS EXECUTADOS'!$F320*100))</f>
        <v>0</v>
      </c>
      <c r="ER320" s="317">
        <f>IF('SERVIÇOS EXECUTADOS'!$F320=0,0,(COUNTIF('SERVIÇOS EXECUTADOS'!$I320:$DH320,ER$10)/'SERVIÇOS EXECUTADOS'!$F320*100))</f>
        <v>0</v>
      </c>
      <c r="ES320" s="317">
        <f>IF('SERVIÇOS EXECUTADOS'!$F320=0,0,(COUNTIF('SERVIÇOS EXECUTADOS'!$I320:$DH320,ES$10)/'SERVIÇOS EXECUTADOS'!$F320*100))</f>
        <v>0</v>
      </c>
      <c r="ET320" s="317">
        <f>IF('SERVIÇOS EXECUTADOS'!$F320=0,0,(COUNTIF('SERVIÇOS EXECUTADOS'!$I320:$DH320,ET$10)/'SERVIÇOS EXECUTADOS'!$F320*100))</f>
        <v>0</v>
      </c>
      <c r="EU320" s="317">
        <f>IF('SERVIÇOS EXECUTADOS'!$F320=0,0,(COUNTIF('SERVIÇOS EXECUTADOS'!$I320:$DH320,EU$10)/'SERVIÇOS EXECUTADOS'!$F320*100))</f>
        <v>0</v>
      </c>
      <c r="EV320" s="317">
        <f>IF('SERVIÇOS EXECUTADOS'!$F320=0,0,(COUNTIF('SERVIÇOS EXECUTADOS'!$I320:$DH320,EV$10)/'SERVIÇOS EXECUTADOS'!$F320*100))</f>
        <v>0</v>
      </c>
      <c r="EW320" s="317">
        <f>IF('SERVIÇOS EXECUTADOS'!$F320=0,0,(COUNTIF('SERVIÇOS EXECUTADOS'!$I320:$DH320,EW$10)/'SERVIÇOS EXECUTADOS'!$F320*100))</f>
        <v>0</v>
      </c>
    </row>
    <row r="321" spans="1:153" ht="12" customHeight="1" outlineLevel="2">
      <c r="A321" s="1"/>
      <c r="B321" s="197" t="s">
        <v>524</v>
      </c>
      <c r="C321" s="196" t="s">
        <v>525</v>
      </c>
      <c r="D321" s="486"/>
      <c r="E321" s="192">
        <f t="shared" si="98"/>
        <v>0</v>
      </c>
      <c r="F321" s="489"/>
      <c r="G321" s="271" t="s">
        <v>42</v>
      </c>
      <c r="H321" s="216">
        <f t="shared" si="106"/>
        <v>0</v>
      </c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  <c r="AN321" s="59"/>
      <c r="AO321" s="59"/>
      <c r="AP321" s="59"/>
      <c r="AQ321" s="59"/>
      <c r="AR321" s="59"/>
      <c r="AS321" s="59"/>
      <c r="AT321" s="59"/>
      <c r="AU321" s="59"/>
      <c r="AV321" s="59"/>
      <c r="AW321" s="59"/>
      <c r="AX321" s="59"/>
      <c r="AY321" s="59"/>
      <c r="AZ321" s="59"/>
      <c r="BA321" s="59"/>
      <c r="BB321" s="59"/>
      <c r="BC321" s="59"/>
      <c r="BD321" s="59"/>
      <c r="BE321" s="59"/>
      <c r="BF321" s="59"/>
      <c r="BG321" s="59"/>
      <c r="BH321" s="59"/>
      <c r="BI321" s="59"/>
      <c r="BJ321" s="59"/>
      <c r="BK321" s="59"/>
      <c r="BL321" s="59"/>
      <c r="BM321" s="59"/>
      <c r="BN321" s="59"/>
      <c r="BO321" s="59"/>
      <c r="BP321" s="59"/>
      <c r="BQ321" s="59"/>
      <c r="BR321" s="59"/>
      <c r="BS321" s="59"/>
      <c r="BT321" s="59"/>
      <c r="BU321" s="59"/>
      <c r="BV321" s="59"/>
      <c r="BW321" s="59"/>
      <c r="BX321" s="59"/>
      <c r="BY321" s="59"/>
      <c r="BZ321" s="59"/>
      <c r="CA321" s="59"/>
      <c r="CB321" s="59"/>
      <c r="CC321" s="59"/>
      <c r="CD321" s="59"/>
      <c r="CE321" s="59"/>
      <c r="CF321" s="59"/>
      <c r="CG321" s="59"/>
      <c r="CH321" s="59"/>
      <c r="CI321" s="59"/>
      <c r="CJ321" s="59"/>
      <c r="CK321" s="59"/>
      <c r="CL321" s="59"/>
      <c r="CM321" s="59"/>
      <c r="CN321" s="59"/>
      <c r="CO321" s="59"/>
      <c r="CP321" s="59"/>
      <c r="CQ321" s="59"/>
      <c r="CR321" s="59"/>
      <c r="CS321" s="59"/>
      <c r="CT321" s="59"/>
      <c r="CU321" s="59"/>
      <c r="CV321" s="59"/>
      <c r="CW321" s="59"/>
      <c r="CX321" s="59"/>
      <c r="CY321" s="59"/>
      <c r="CZ321" s="59"/>
      <c r="DA321" s="59"/>
      <c r="DB321" s="59"/>
      <c r="DC321" s="59"/>
      <c r="DD321" s="59"/>
      <c r="DE321" s="59"/>
      <c r="DF321" s="59"/>
      <c r="DG321" s="59"/>
      <c r="DH321" s="59"/>
      <c r="DI321" s="60">
        <f t="shared" ref="DI321:DI326" si="119">COUNTIF(I321:DH321,"&lt;"&amp;$G$2)</f>
        <v>0</v>
      </c>
      <c r="DJ321" s="61">
        <f t="shared" ref="DJ321:DJ326" si="120">COUNTIF(I321:DH321,$G$2)</f>
        <v>0</v>
      </c>
      <c r="DK321" s="61">
        <f t="shared" ref="DK321:DK326" si="121">+DJ321+DI321</f>
        <v>0</v>
      </c>
      <c r="DL321" s="62">
        <f t="shared" ref="DL321:DL326" si="122">IF(F321=0,0,(DJ321/F321)*100)</f>
        <v>0</v>
      </c>
      <c r="DM321" s="62">
        <f t="shared" si="113"/>
        <v>0</v>
      </c>
      <c r="DN321" s="64" t="str">
        <f t="shared" ref="DN321:DN326" si="123">IFERROR(DK321/F321*E321,"")</f>
        <v/>
      </c>
      <c r="DO321" s="252" t="b">
        <f t="shared" si="104"/>
        <v>0</v>
      </c>
      <c r="DP321" s="188"/>
      <c r="DS321" s="62">
        <f>IF('SERVIÇOS EXECUTADOS'!$F321=0,0,(COUNTIF('SERVIÇOS EXECUTADOS'!$I321:$DH321,DS$10)/'SERVIÇOS EXECUTADOS'!$F321*100))</f>
        <v>0</v>
      </c>
      <c r="DT321" s="62">
        <f>IF('SERVIÇOS EXECUTADOS'!$F321=0,0,(COUNTIF('SERVIÇOS EXECUTADOS'!$I321:$DH321,DT$10)/'SERVIÇOS EXECUTADOS'!$F321*100))</f>
        <v>0</v>
      </c>
      <c r="DU321" s="62">
        <f>IF('SERVIÇOS EXECUTADOS'!$F321=0,0,(COUNTIF('SERVIÇOS EXECUTADOS'!$I321:$DH321,DU$10)/'SERVIÇOS EXECUTADOS'!$F321*100))</f>
        <v>0</v>
      </c>
      <c r="DV321" s="62">
        <f>IF('SERVIÇOS EXECUTADOS'!$F321=0,0,(COUNTIF('SERVIÇOS EXECUTADOS'!$I321:$DH321,DV$10)/'SERVIÇOS EXECUTADOS'!$F321*100))</f>
        <v>0</v>
      </c>
      <c r="DW321" s="62">
        <f>IF('SERVIÇOS EXECUTADOS'!$F321=0,0,(COUNTIF('SERVIÇOS EXECUTADOS'!$I321:$DH321,DW$10)/'SERVIÇOS EXECUTADOS'!$F321*100))</f>
        <v>0</v>
      </c>
      <c r="DX321" s="62">
        <f>IF('SERVIÇOS EXECUTADOS'!$F321=0,0,(COUNTIF('SERVIÇOS EXECUTADOS'!$I321:$DH321,DX$10)/'SERVIÇOS EXECUTADOS'!$F321*100))</f>
        <v>0</v>
      </c>
      <c r="DY321" s="62">
        <f>IF('SERVIÇOS EXECUTADOS'!$F321=0,0,(COUNTIF('SERVIÇOS EXECUTADOS'!$I321:$DH321,DY$10)/'SERVIÇOS EXECUTADOS'!$F321*100))</f>
        <v>0</v>
      </c>
      <c r="DZ321" s="62">
        <f>IF('SERVIÇOS EXECUTADOS'!$F321=0,0,(COUNTIF('SERVIÇOS EXECUTADOS'!$I321:$DH321,DZ$10)/'SERVIÇOS EXECUTADOS'!$F321*100))</f>
        <v>0</v>
      </c>
      <c r="EA321" s="62">
        <f>IF('SERVIÇOS EXECUTADOS'!$F321=0,0,(COUNTIF('SERVIÇOS EXECUTADOS'!$I321:$DH321,EA$10)/'SERVIÇOS EXECUTADOS'!$F321*100))</f>
        <v>0</v>
      </c>
      <c r="EB321" s="62">
        <f>IF('SERVIÇOS EXECUTADOS'!$F321=0,0,(COUNTIF('SERVIÇOS EXECUTADOS'!$I321:$DH321,EB$10)/'SERVIÇOS EXECUTADOS'!$F321*100))</f>
        <v>0</v>
      </c>
      <c r="EC321" s="62">
        <f>IF('SERVIÇOS EXECUTADOS'!$F321=0,0,(COUNTIF('SERVIÇOS EXECUTADOS'!$I321:$DH321,EC$10)/'SERVIÇOS EXECUTADOS'!$F321*100))</f>
        <v>0</v>
      </c>
      <c r="ED321" s="62">
        <f>IF('SERVIÇOS EXECUTADOS'!$F321=0,0,(COUNTIF('SERVIÇOS EXECUTADOS'!$I321:$DH321,ED$10)/'SERVIÇOS EXECUTADOS'!$F321*100))</f>
        <v>0</v>
      </c>
      <c r="EE321" s="62">
        <f>IF('SERVIÇOS EXECUTADOS'!$F321=0,0,(COUNTIF('SERVIÇOS EXECUTADOS'!$I321:$DH321,EE$10)/'SERVIÇOS EXECUTADOS'!$F321*100))</f>
        <v>0</v>
      </c>
      <c r="EF321" s="62">
        <f>IF('SERVIÇOS EXECUTADOS'!$F321=0,0,(COUNTIF('SERVIÇOS EXECUTADOS'!$I321:$DH321,EF$10)/'SERVIÇOS EXECUTADOS'!$F321*100))</f>
        <v>0</v>
      </c>
      <c r="EG321" s="62">
        <f>IF('SERVIÇOS EXECUTADOS'!$F321=0,0,(COUNTIF('SERVIÇOS EXECUTADOS'!$I321:$DH321,EG$10)/'SERVIÇOS EXECUTADOS'!$F321*100))</f>
        <v>0</v>
      </c>
      <c r="EH321" s="62">
        <f>IF('SERVIÇOS EXECUTADOS'!$F321=0,0,(COUNTIF('SERVIÇOS EXECUTADOS'!$I321:$DH321,EH$10)/'SERVIÇOS EXECUTADOS'!$F321*100))</f>
        <v>0</v>
      </c>
      <c r="EI321" s="62">
        <f>IF('SERVIÇOS EXECUTADOS'!$F321=0,0,(COUNTIF('SERVIÇOS EXECUTADOS'!$I321:$DH321,EI$10)/'SERVIÇOS EXECUTADOS'!$F321*100))</f>
        <v>0</v>
      </c>
      <c r="EJ321" s="62">
        <f>IF('SERVIÇOS EXECUTADOS'!$F321=0,0,(COUNTIF('SERVIÇOS EXECUTADOS'!$I321:$DH321,EJ$10)/'SERVIÇOS EXECUTADOS'!$F321*100))</f>
        <v>0</v>
      </c>
      <c r="EK321" s="62">
        <f>IF('SERVIÇOS EXECUTADOS'!$F321=0,0,(COUNTIF('SERVIÇOS EXECUTADOS'!$I321:$DH321,EK$10)/'SERVIÇOS EXECUTADOS'!$F321*100))</f>
        <v>0</v>
      </c>
      <c r="EL321" s="62">
        <f>IF('SERVIÇOS EXECUTADOS'!$F321=0,0,(COUNTIF('SERVIÇOS EXECUTADOS'!$I321:$DH321,EL$10)/'SERVIÇOS EXECUTADOS'!$F321*100))</f>
        <v>0</v>
      </c>
      <c r="EM321" s="62">
        <f>IF('SERVIÇOS EXECUTADOS'!$F321=0,0,(COUNTIF('SERVIÇOS EXECUTADOS'!$I321:$DH321,EM$10)/'SERVIÇOS EXECUTADOS'!$F321*100))</f>
        <v>0</v>
      </c>
      <c r="EN321" s="62">
        <f>IF('SERVIÇOS EXECUTADOS'!$F321=0,0,(COUNTIF('SERVIÇOS EXECUTADOS'!$I321:$DH321,EN$10)/'SERVIÇOS EXECUTADOS'!$F321*100))</f>
        <v>0</v>
      </c>
      <c r="EO321" s="62">
        <f>IF('SERVIÇOS EXECUTADOS'!$F321=0,0,(COUNTIF('SERVIÇOS EXECUTADOS'!$I321:$DH321,EO$10)/'SERVIÇOS EXECUTADOS'!$F321*100))</f>
        <v>0</v>
      </c>
      <c r="EP321" s="62">
        <f>IF('SERVIÇOS EXECUTADOS'!$F321=0,0,(COUNTIF('SERVIÇOS EXECUTADOS'!$I321:$DH321,EP$10)/'SERVIÇOS EXECUTADOS'!$F321*100))</f>
        <v>0</v>
      </c>
      <c r="EQ321" s="62">
        <f>IF('SERVIÇOS EXECUTADOS'!$F321=0,0,(COUNTIF('SERVIÇOS EXECUTADOS'!$I321:$DH321,EQ$10)/'SERVIÇOS EXECUTADOS'!$F321*100))</f>
        <v>0</v>
      </c>
      <c r="ER321" s="62">
        <f>IF('SERVIÇOS EXECUTADOS'!$F321=0,0,(COUNTIF('SERVIÇOS EXECUTADOS'!$I321:$DH321,ER$10)/'SERVIÇOS EXECUTADOS'!$F321*100))</f>
        <v>0</v>
      </c>
      <c r="ES321" s="62">
        <f>IF('SERVIÇOS EXECUTADOS'!$F321=0,0,(COUNTIF('SERVIÇOS EXECUTADOS'!$I321:$DH321,ES$10)/'SERVIÇOS EXECUTADOS'!$F321*100))</f>
        <v>0</v>
      </c>
      <c r="ET321" s="62">
        <f>IF('SERVIÇOS EXECUTADOS'!$F321=0,0,(COUNTIF('SERVIÇOS EXECUTADOS'!$I321:$DH321,ET$10)/'SERVIÇOS EXECUTADOS'!$F321*100))</f>
        <v>0</v>
      </c>
      <c r="EU321" s="62">
        <f>IF('SERVIÇOS EXECUTADOS'!$F321=0,0,(COUNTIF('SERVIÇOS EXECUTADOS'!$I321:$DH321,EU$10)/'SERVIÇOS EXECUTADOS'!$F321*100))</f>
        <v>0</v>
      </c>
      <c r="EV321" s="62">
        <f>IF('SERVIÇOS EXECUTADOS'!$F321=0,0,(COUNTIF('SERVIÇOS EXECUTADOS'!$I321:$DH321,EV$10)/'SERVIÇOS EXECUTADOS'!$F321*100))</f>
        <v>0</v>
      </c>
      <c r="EW321" s="62">
        <f>IF('SERVIÇOS EXECUTADOS'!$F321=0,0,(COUNTIF('SERVIÇOS EXECUTADOS'!$I321:$DH321,EW$10)/'SERVIÇOS EXECUTADOS'!$F321*100))</f>
        <v>0</v>
      </c>
    </row>
    <row r="322" spans="1:153" ht="12" customHeight="1" outlineLevel="2">
      <c r="A322" s="1"/>
      <c r="B322" s="197" t="s">
        <v>526</v>
      </c>
      <c r="C322" s="196" t="s">
        <v>527</v>
      </c>
      <c r="D322" s="486"/>
      <c r="E322" s="192">
        <f t="shared" si="98"/>
        <v>0</v>
      </c>
      <c r="F322" s="489"/>
      <c r="G322" s="271" t="s">
        <v>42</v>
      </c>
      <c r="H322" s="216">
        <f t="shared" si="106"/>
        <v>0</v>
      </c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  <c r="AN322" s="59"/>
      <c r="AO322" s="59"/>
      <c r="AP322" s="59"/>
      <c r="AQ322" s="59"/>
      <c r="AR322" s="59"/>
      <c r="AS322" s="59"/>
      <c r="AT322" s="59"/>
      <c r="AU322" s="59"/>
      <c r="AV322" s="59"/>
      <c r="AW322" s="59"/>
      <c r="AX322" s="59"/>
      <c r="AY322" s="59"/>
      <c r="AZ322" s="59"/>
      <c r="BA322" s="59"/>
      <c r="BB322" s="59"/>
      <c r="BC322" s="59"/>
      <c r="BD322" s="59"/>
      <c r="BE322" s="59"/>
      <c r="BF322" s="59"/>
      <c r="BG322" s="59"/>
      <c r="BH322" s="59"/>
      <c r="BI322" s="59"/>
      <c r="BJ322" s="59"/>
      <c r="BK322" s="59"/>
      <c r="BL322" s="59"/>
      <c r="BM322" s="59"/>
      <c r="BN322" s="59"/>
      <c r="BO322" s="59"/>
      <c r="BP322" s="59"/>
      <c r="BQ322" s="59"/>
      <c r="BR322" s="59"/>
      <c r="BS322" s="59"/>
      <c r="BT322" s="59"/>
      <c r="BU322" s="59"/>
      <c r="BV322" s="59"/>
      <c r="BW322" s="59"/>
      <c r="BX322" s="59"/>
      <c r="BY322" s="59"/>
      <c r="BZ322" s="59"/>
      <c r="CA322" s="59"/>
      <c r="CB322" s="59"/>
      <c r="CC322" s="59"/>
      <c r="CD322" s="59"/>
      <c r="CE322" s="59"/>
      <c r="CF322" s="59"/>
      <c r="CG322" s="59"/>
      <c r="CH322" s="59"/>
      <c r="CI322" s="59"/>
      <c r="CJ322" s="59"/>
      <c r="CK322" s="59"/>
      <c r="CL322" s="59"/>
      <c r="CM322" s="59"/>
      <c r="CN322" s="59"/>
      <c r="CO322" s="59"/>
      <c r="CP322" s="59"/>
      <c r="CQ322" s="59"/>
      <c r="CR322" s="59"/>
      <c r="CS322" s="59"/>
      <c r="CT322" s="59"/>
      <c r="CU322" s="59"/>
      <c r="CV322" s="59"/>
      <c r="CW322" s="59"/>
      <c r="CX322" s="59"/>
      <c r="CY322" s="59"/>
      <c r="CZ322" s="59"/>
      <c r="DA322" s="59"/>
      <c r="DB322" s="59"/>
      <c r="DC322" s="59"/>
      <c r="DD322" s="59"/>
      <c r="DE322" s="59"/>
      <c r="DF322" s="59"/>
      <c r="DG322" s="59"/>
      <c r="DH322" s="59"/>
      <c r="DI322" s="60">
        <f t="shared" si="119"/>
        <v>0</v>
      </c>
      <c r="DJ322" s="61">
        <f t="shared" si="120"/>
        <v>0</v>
      </c>
      <c r="DK322" s="61">
        <f t="shared" si="121"/>
        <v>0</v>
      </c>
      <c r="DL322" s="62">
        <f t="shared" si="122"/>
        <v>0</v>
      </c>
      <c r="DM322" s="62">
        <f t="shared" si="113"/>
        <v>0</v>
      </c>
      <c r="DN322" s="64" t="str">
        <f t="shared" si="123"/>
        <v/>
      </c>
      <c r="DO322" s="252" t="b">
        <f t="shared" si="104"/>
        <v>0</v>
      </c>
      <c r="DP322" s="188"/>
      <c r="DS322" s="62">
        <f>IF('SERVIÇOS EXECUTADOS'!$F322=0,0,(COUNTIF('SERVIÇOS EXECUTADOS'!$I322:$DH322,DS$10)/'SERVIÇOS EXECUTADOS'!$F322*100))</f>
        <v>0</v>
      </c>
      <c r="DT322" s="62">
        <f>IF('SERVIÇOS EXECUTADOS'!$F322=0,0,(COUNTIF('SERVIÇOS EXECUTADOS'!$I322:$DH322,DT$10)/'SERVIÇOS EXECUTADOS'!$F322*100))</f>
        <v>0</v>
      </c>
      <c r="DU322" s="62">
        <f>IF('SERVIÇOS EXECUTADOS'!$F322=0,0,(COUNTIF('SERVIÇOS EXECUTADOS'!$I322:$DH322,DU$10)/'SERVIÇOS EXECUTADOS'!$F322*100))</f>
        <v>0</v>
      </c>
      <c r="DV322" s="62">
        <f>IF('SERVIÇOS EXECUTADOS'!$F322=0,0,(COUNTIF('SERVIÇOS EXECUTADOS'!$I322:$DH322,DV$10)/'SERVIÇOS EXECUTADOS'!$F322*100))</f>
        <v>0</v>
      </c>
      <c r="DW322" s="62">
        <f>IF('SERVIÇOS EXECUTADOS'!$F322=0,0,(COUNTIF('SERVIÇOS EXECUTADOS'!$I322:$DH322,DW$10)/'SERVIÇOS EXECUTADOS'!$F322*100))</f>
        <v>0</v>
      </c>
      <c r="DX322" s="62">
        <f>IF('SERVIÇOS EXECUTADOS'!$F322=0,0,(COUNTIF('SERVIÇOS EXECUTADOS'!$I322:$DH322,DX$10)/'SERVIÇOS EXECUTADOS'!$F322*100))</f>
        <v>0</v>
      </c>
      <c r="DY322" s="62">
        <f>IF('SERVIÇOS EXECUTADOS'!$F322=0,0,(COUNTIF('SERVIÇOS EXECUTADOS'!$I322:$DH322,DY$10)/'SERVIÇOS EXECUTADOS'!$F322*100))</f>
        <v>0</v>
      </c>
      <c r="DZ322" s="62">
        <f>IF('SERVIÇOS EXECUTADOS'!$F322=0,0,(COUNTIF('SERVIÇOS EXECUTADOS'!$I322:$DH322,DZ$10)/'SERVIÇOS EXECUTADOS'!$F322*100))</f>
        <v>0</v>
      </c>
      <c r="EA322" s="62">
        <f>IF('SERVIÇOS EXECUTADOS'!$F322=0,0,(COUNTIF('SERVIÇOS EXECUTADOS'!$I322:$DH322,EA$10)/'SERVIÇOS EXECUTADOS'!$F322*100))</f>
        <v>0</v>
      </c>
      <c r="EB322" s="62">
        <f>IF('SERVIÇOS EXECUTADOS'!$F322=0,0,(COUNTIF('SERVIÇOS EXECUTADOS'!$I322:$DH322,EB$10)/'SERVIÇOS EXECUTADOS'!$F322*100))</f>
        <v>0</v>
      </c>
      <c r="EC322" s="62">
        <f>IF('SERVIÇOS EXECUTADOS'!$F322=0,0,(COUNTIF('SERVIÇOS EXECUTADOS'!$I322:$DH322,EC$10)/'SERVIÇOS EXECUTADOS'!$F322*100))</f>
        <v>0</v>
      </c>
      <c r="ED322" s="62">
        <f>IF('SERVIÇOS EXECUTADOS'!$F322=0,0,(COUNTIF('SERVIÇOS EXECUTADOS'!$I322:$DH322,ED$10)/'SERVIÇOS EXECUTADOS'!$F322*100))</f>
        <v>0</v>
      </c>
      <c r="EE322" s="62">
        <f>IF('SERVIÇOS EXECUTADOS'!$F322=0,0,(COUNTIF('SERVIÇOS EXECUTADOS'!$I322:$DH322,EE$10)/'SERVIÇOS EXECUTADOS'!$F322*100))</f>
        <v>0</v>
      </c>
      <c r="EF322" s="62">
        <f>IF('SERVIÇOS EXECUTADOS'!$F322=0,0,(COUNTIF('SERVIÇOS EXECUTADOS'!$I322:$DH322,EF$10)/'SERVIÇOS EXECUTADOS'!$F322*100))</f>
        <v>0</v>
      </c>
      <c r="EG322" s="62">
        <f>IF('SERVIÇOS EXECUTADOS'!$F322=0,0,(COUNTIF('SERVIÇOS EXECUTADOS'!$I322:$DH322,EG$10)/'SERVIÇOS EXECUTADOS'!$F322*100))</f>
        <v>0</v>
      </c>
      <c r="EH322" s="62">
        <f>IF('SERVIÇOS EXECUTADOS'!$F322=0,0,(COUNTIF('SERVIÇOS EXECUTADOS'!$I322:$DH322,EH$10)/'SERVIÇOS EXECUTADOS'!$F322*100))</f>
        <v>0</v>
      </c>
      <c r="EI322" s="62">
        <f>IF('SERVIÇOS EXECUTADOS'!$F322=0,0,(COUNTIF('SERVIÇOS EXECUTADOS'!$I322:$DH322,EI$10)/'SERVIÇOS EXECUTADOS'!$F322*100))</f>
        <v>0</v>
      </c>
      <c r="EJ322" s="62">
        <f>IF('SERVIÇOS EXECUTADOS'!$F322=0,0,(COUNTIF('SERVIÇOS EXECUTADOS'!$I322:$DH322,EJ$10)/'SERVIÇOS EXECUTADOS'!$F322*100))</f>
        <v>0</v>
      </c>
      <c r="EK322" s="62">
        <f>IF('SERVIÇOS EXECUTADOS'!$F322=0,0,(COUNTIF('SERVIÇOS EXECUTADOS'!$I322:$DH322,EK$10)/'SERVIÇOS EXECUTADOS'!$F322*100))</f>
        <v>0</v>
      </c>
      <c r="EL322" s="62">
        <f>IF('SERVIÇOS EXECUTADOS'!$F322=0,0,(COUNTIF('SERVIÇOS EXECUTADOS'!$I322:$DH322,EL$10)/'SERVIÇOS EXECUTADOS'!$F322*100))</f>
        <v>0</v>
      </c>
      <c r="EM322" s="62">
        <f>IF('SERVIÇOS EXECUTADOS'!$F322=0,0,(COUNTIF('SERVIÇOS EXECUTADOS'!$I322:$DH322,EM$10)/'SERVIÇOS EXECUTADOS'!$F322*100))</f>
        <v>0</v>
      </c>
      <c r="EN322" s="62">
        <f>IF('SERVIÇOS EXECUTADOS'!$F322=0,0,(COUNTIF('SERVIÇOS EXECUTADOS'!$I322:$DH322,EN$10)/'SERVIÇOS EXECUTADOS'!$F322*100))</f>
        <v>0</v>
      </c>
      <c r="EO322" s="62">
        <f>IF('SERVIÇOS EXECUTADOS'!$F322=0,0,(COUNTIF('SERVIÇOS EXECUTADOS'!$I322:$DH322,EO$10)/'SERVIÇOS EXECUTADOS'!$F322*100))</f>
        <v>0</v>
      </c>
      <c r="EP322" s="62">
        <f>IF('SERVIÇOS EXECUTADOS'!$F322=0,0,(COUNTIF('SERVIÇOS EXECUTADOS'!$I322:$DH322,EP$10)/'SERVIÇOS EXECUTADOS'!$F322*100))</f>
        <v>0</v>
      </c>
      <c r="EQ322" s="62">
        <f>IF('SERVIÇOS EXECUTADOS'!$F322=0,0,(COUNTIF('SERVIÇOS EXECUTADOS'!$I322:$DH322,EQ$10)/'SERVIÇOS EXECUTADOS'!$F322*100))</f>
        <v>0</v>
      </c>
      <c r="ER322" s="62">
        <f>IF('SERVIÇOS EXECUTADOS'!$F322=0,0,(COUNTIF('SERVIÇOS EXECUTADOS'!$I322:$DH322,ER$10)/'SERVIÇOS EXECUTADOS'!$F322*100))</f>
        <v>0</v>
      </c>
      <c r="ES322" s="62">
        <f>IF('SERVIÇOS EXECUTADOS'!$F322=0,0,(COUNTIF('SERVIÇOS EXECUTADOS'!$I322:$DH322,ES$10)/'SERVIÇOS EXECUTADOS'!$F322*100))</f>
        <v>0</v>
      </c>
      <c r="ET322" s="62">
        <f>IF('SERVIÇOS EXECUTADOS'!$F322=0,0,(COUNTIF('SERVIÇOS EXECUTADOS'!$I322:$DH322,ET$10)/'SERVIÇOS EXECUTADOS'!$F322*100))</f>
        <v>0</v>
      </c>
      <c r="EU322" s="62">
        <f>IF('SERVIÇOS EXECUTADOS'!$F322=0,0,(COUNTIF('SERVIÇOS EXECUTADOS'!$I322:$DH322,EU$10)/'SERVIÇOS EXECUTADOS'!$F322*100))</f>
        <v>0</v>
      </c>
      <c r="EV322" s="62">
        <f>IF('SERVIÇOS EXECUTADOS'!$F322=0,0,(COUNTIF('SERVIÇOS EXECUTADOS'!$I322:$DH322,EV$10)/'SERVIÇOS EXECUTADOS'!$F322*100))</f>
        <v>0</v>
      </c>
      <c r="EW322" s="62">
        <f>IF('SERVIÇOS EXECUTADOS'!$F322=0,0,(COUNTIF('SERVIÇOS EXECUTADOS'!$I322:$DH322,EW$10)/'SERVIÇOS EXECUTADOS'!$F322*100))</f>
        <v>0</v>
      </c>
    </row>
    <row r="323" spans="1:153" ht="12" customHeight="1" outlineLevel="2">
      <c r="A323" s="1"/>
      <c r="B323" s="197" t="s">
        <v>528</v>
      </c>
      <c r="C323" s="196" t="s">
        <v>529</v>
      </c>
      <c r="D323" s="486"/>
      <c r="E323" s="192">
        <f t="shared" si="98"/>
        <v>0</v>
      </c>
      <c r="F323" s="489"/>
      <c r="G323" s="271" t="s">
        <v>42</v>
      </c>
      <c r="H323" s="216">
        <f t="shared" si="106"/>
        <v>0</v>
      </c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  <c r="AN323" s="59"/>
      <c r="AO323" s="59"/>
      <c r="AP323" s="59"/>
      <c r="AQ323" s="59"/>
      <c r="AR323" s="59"/>
      <c r="AS323" s="59"/>
      <c r="AT323" s="59"/>
      <c r="AU323" s="59"/>
      <c r="AV323" s="59"/>
      <c r="AW323" s="59"/>
      <c r="AX323" s="59"/>
      <c r="AY323" s="59"/>
      <c r="AZ323" s="59"/>
      <c r="BA323" s="59"/>
      <c r="BB323" s="59"/>
      <c r="BC323" s="59"/>
      <c r="BD323" s="59"/>
      <c r="BE323" s="59"/>
      <c r="BF323" s="59"/>
      <c r="BG323" s="59"/>
      <c r="BH323" s="59"/>
      <c r="BI323" s="59"/>
      <c r="BJ323" s="59"/>
      <c r="BK323" s="59"/>
      <c r="BL323" s="59"/>
      <c r="BM323" s="59"/>
      <c r="BN323" s="59"/>
      <c r="BO323" s="59"/>
      <c r="BP323" s="59"/>
      <c r="BQ323" s="59"/>
      <c r="BR323" s="59"/>
      <c r="BS323" s="59"/>
      <c r="BT323" s="59"/>
      <c r="BU323" s="59"/>
      <c r="BV323" s="59"/>
      <c r="BW323" s="59"/>
      <c r="BX323" s="59"/>
      <c r="BY323" s="59"/>
      <c r="BZ323" s="59"/>
      <c r="CA323" s="59"/>
      <c r="CB323" s="59"/>
      <c r="CC323" s="59"/>
      <c r="CD323" s="59"/>
      <c r="CE323" s="59"/>
      <c r="CF323" s="59"/>
      <c r="CG323" s="59"/>
      <c r="CH323" s="59"/>
      <c r="CI323" s="59"/>
      <c r="CJ323" s="59"/>
      <c r="CK323" s="59"/>
      <c r="CL323" s="59"/>
      <c r="CM323" s="59"/>
      <c r="CN323" s="59"/>
      <c r="CO323" s="59"/>
      <c r="CP323" s="59"/>
      <c r="CQ323" s="59"/>
      <c r="CR323" s="59"/>
      <c r="CS323" s="59"/>
      <c r="CT323" s="59"/>
      <c r="CU323" s="59"/>
      <c r="CV323" s="59"/>
      <c r="CW323" s="59"/>
      <c r="CX323" s="59"/>
      <c r="CY323" s="59"/>
      <c r="CZ323" s="59"/>
      <c r="DA323" s="59"/>
      <c r="DB323" s="59"/>
      <c r="DC323" s="59"/>
      <c r="DD323" s="59"/>
      <c r="DE323" s="59"/>
      <c r="DF323" s="59"/>
      <c r="DG323" s="59"/>
      <c r="DH323" s="59"/>
      <c r="DI323" s="60">
        <f t="shared" si="119"/>
        <v>0</v>
      </c>
      <c r="DJ323" s="61">
        <f t="shared" si="120"/>
        <v>0</v>
      </c>
      <c r="DK323" s="61">
        <f t="shared" si="121"/>
        <v>0</v>
      </c>
      <c r="DL323" s="62">
        <f t="shared" si="122"/>
        <v>0</v>
      </c>
      <c r="DM323" s="62">
        <f t="shared" si="113"/>
        <v>0</v>
      </c>
      <c r="DN323" s="64" t="str">
        <f t="shared" si="123"/>
        <v/>
      </c>
      <c r="DO323" s="252" t="b">
        <f t="shared" si="104"/>
        <v>0</v>
      </c>
      <c r="DP323" s="188"/>
      <c r="DS323" s="62">
        <f>IF('SERVIÇOS EXECUTADOS'!$F323=0,0,(COUNTIF('SERVIÇOS EXECUTADOS'!$I323:$DH323,DS$10)/'SERVIÇOS EXECUTADOS'!$F323*100))</f>
        <v>0</v>
      </c>
      <c r="DT323" s="62">
        <f>IF('SERVIÇOS EXECUTADOS'!$F323=0,0,(COUNTIF('SERVIÇOS EXECUTADOS'!$I323:$DH323,DT$10)/'SERVIÇOS EXECUTADOS'!$F323*100))</f>
        <v>0</v>
      </c>
      <c r="DU323" s="62">
        <f>IF('SERVIÇOS EXECUTADOS'!$F323=0,0,(COUNTIF('SERVIÇOS EXECUTADOS'!$I323:$DH323,DU$10)/'SERVIÇOS EXECUTADOS'!$F323*100))</f>
        <v>0</v>
      </c>
      <c r="DV323" s="62">
        <f>IF('SERVIÇOS EXECUTADOS'!$F323=0,0,(COUNTIF('SERVIÇOS EXECUTADOS'!$I323:$DH323,DV$10)/'SERVIÇOS EXECUTADOS'!$F323*100))</f>
        <v>0</v>
      </c>
      <c r="DW323" s="62">
        <f>IF('SERVIÇOS EXECUTADOS'!$F323=0,0,(COUNTIF('SERVIÇOS EXECUTADOS'!$I323:$DH323,DW$10)/'SERVIÇOS EXECUTADOS'!$F323*100))</f>
        <v>0</v>
      </c>
      <c r="DX323" s="62">
        <f>IF('SERVIÇOS EXECUTADOS'!$F323=0,0,(COUNTIF('SERVIÇOS EXECUTADOS'!$I323:$DH323,DX$10)/'SERVIÇOS EXECUTADOS'!$F323*100))</f>
        <v>0</v>
      </c>
      <c r="DY323" s="62">
        <f>IF('SERVIÇOS EXECUTADOS'!$F323=0,0,(COUNTIF('SERVIÇOS EXECUTADOS'!$I323:$DH323,DY$10)/'SERVIÇOS EXECUTADOS'!$F323*100))</f>
        <v>0</v>
      </c>
      <c r="DZ323" s="62">
        <f>IF('SERVIÇOS EXECUTADOS'!$F323=0,0,(COUNTIF('SERVIÇOS EXECUTADOS'!$I323:$DH323,DZ$10)/'SERVIÇOS EXECUTADOS'!$F323*100))</f>
        <v>0</v>
      </c>
      <c r="EA323" s="62">
        <f>IF('SERVIÇOS EXECUTADOS'!$F323=0,0,(COUNTIF('SERVIÇOS EXECUTADOS'!$I323:$DH323,EA$10)/'SERVIÇOS EXECUTADOS'!$F323*100))</f>
        <v>0</v>
      </c>
      <c r="EB323" s="62">
        <f>IF('SERVIÇOS EXECUTADOS'!$F323=0,0,(COUNTIF('SERVIÇOS EXECUTADOS'!$I323:$DH323,EB$10)/'SERVIÇOS EXECUTADOS'!$F323*100))</f>
        <v>0</v>
      </c>
      <c r="EC323" s="62">
        <f>IF('SERVIÇOS EXECUTADOS'!$F323=0,0,(COUNTIF('SERVIÇOS EXECUTADOS'!$I323:$DH323,EC$10)/'SERVIÇOS EXECUTADOS'!$F323*100))</f>
        <v>0</v>
      </c>
      <c r="ED323" s="62">
        <f>IF('SERVIÇOS EXECUTADOS'!$F323=0,0,(COUNTIF('SERVIÇOS EXECUTADOS'!$I323:$DH323,ED$10)/'SERVIÇOS EXECUTADOS'!$F323*100))</f>
        <v>0</v>
      </c>
      <c r="EE323" s="62">
        <f>IF('SERVIÇOS EXECUTADOS'!$F323=0,0,(COUNTIF('SERVIÇOS EXECUTADOS'!$I323:$DH323,EE$10)/'SERVIÇOS EXECUTADOS'!$F323*100))</f>
        <v>0</v>
      </c>
      <c r="EF323" s="62">
        <f>IF('SERVIÇOS EXECUTADOS'!$F323=0,0,(COUNTIF('SERVIÇOS EXECUTADOS'!$I323:$DH323,EF$10)/'SERVIÇOS EXECUTADOS'!$F323*100))</f>
        <v>0</v>
      </c>
      <c r="EG323" s="62">
        <f>IF('SERVIÇOS EXECUTADOS'!$F323=0,0,(COUNTIF('SERVIÇOS EXECUTADOS'!$I323:$DH323,EG$10)/'SERVIÇOS EXECUTADOS'!$F323*100))</f>
        <v>0</v>
      </c>
      <c r="EH323" s="62">
        <f>IF('SERVIÇOS EXECUTADOS'!$F323=0,0,(COUNTIF('SERVIÇOS EXECUTADOS'!$I323:$DH323,EH$10)/'SERVIÇOS EXECUTADOS'!$F323*100))</f>
        <v>0</v>
      </c>
      <c r="EI323" s="62">
        <f>IF('SERVIÇOS EXECUTADOS'!$F323=0,0,(COUNTIF('SERVIÇOS EXECUTADOS'!$I323:$DH323,EI$10)/'SERVIÇOS EXECUTADOS'!$F323*100))</f>
        <v>0</v>
      </c>
      <c r="EJ323" s="62">
        <f>IF('SERVIÇOS EXECUTADOS'!$F323=0,0,(COUNTIF('SERVIÇOS EXECUTADOS'!$I323:$DH323,EJ$10)/'SERVIÇOS EXECUTADOS'!$F323*100))</f>
        <v>0</v>
      </c>
      <c r="EK323" s="62">
        <f>IF('SERVIÇOS EXECUTADOS'!$F323=0,0,(COUNTIF('SERVIÇOS EXECUTADOS'!$I323:$DH323,EK$10)/'SERVIÇOS EXECUTADOS'!$F323*100))</f>
        <v>0</v>
      </c>
      <c r="EL323" s="62">
        <f>IF('SERVIÇOS EXECUTADOS'!$F323=0,0,(COUNTIF('SERVIÇOS EXECUTADOS'!$I323:$DH323,EL$10)/'SERVIÇOS EXECUTADOS'!$F323*100))</f>
        <v>0</v>
      </c>
      <c r="EM323" s="62">
        <f>IF('SERVIÇOS EXECUTADOS'!$F323=0,0,(COUNTIF('SERVIÇOS EXECUTADOS'!$I323:$DH323,EM$10)/'SERVIÇOS EXECUTADOS'!$F323*100))</f>
        <v>0</v>
      </c>
      <c r="EN323" s="62">
        <f>IF('SERVIÇOS EXECUTADOS'!$F323=0,0,(COUNTIF('SERVIÇOS EXECUTADOS'!$I323:$DH323,EN$10)/'SERVIÇOS EXECUTADOS'!$F323*100))</f>
        <v>0</v>
      </c>
      <c r="EO323" s="62">
        <f>IF('SERVIÇOS EXECUTADOS'!$F323=0,0,(COUNTIF('SERVIÇOS EXECUTADOS'!$I323:$DH323,EO$10)/'SERVIÇOS EXECUTADOS'!$F323*100))</f>
        <v>0</v>
      </c>
      <c r="EP323" s="62">
        <f>IF('SERVIÇOS EXECUTADOS'!$F323=0,0,(COUNTIF('SERVIÇOS EXECUTADOS'!$I323:$DH323,EP$10)/'SERVIÇOS EXECUTADOS'!$F323*100))</f>
        <v>0</v>
      </c>
      <c r="EQ323" s="62">
        <f>IF('SERVIÇOS EXECUTADOS'!$F323=0,0,(COUNTIF('SERVIÇOS EXECUTADOS'!$I323:$DH323,EQ$10)/'SERVIÇOS EXECUTADOS'!$F323*100))</f>
        <v>0</v>
      </c>
      <c r="ER323" s="62">
        <f>IF('SERVIÇOS EXECUTADOS'!$F323=0,0,(COUNTIF('SERVIÇOS EXECUTADOS'!$I323:$DH323,ER$10)/'SERVIÇOS EXECUTADOS'!$F323*100))</f>
        <v>0</v>
      </c>
      <c r="ES323" s="62">
        <f>IF('SERVIÇOS EXECUTADOS'!$F323=0,0,(COUNTIF('SERVIÇOS EXECUTADOS'!$I323:$DH323,ES$10)/'SERVIÇOS EXECUTADOS'!$F323*100))</f>
        <v>0</v>
      </c>
      <c r="ET323" s="62">
        <f>IF('SERVIÇOS EXECUTADOS'!$F323=0,0,(COUNTIF('SERVIÇOS EXECUTADOS'!$I323:$DH323,ET$10)/'SERVIÇOS EXECUTADOS'!$F323*100))</f>
        <v>0</v>
      </c>
      <c r="EU323" s="62">
        <f>IF('SERVIÇOS EXECUTADOS'!$F323=0,0,(COUNTIF('SERVIÇOS EXECUTADOS'!$I323:$DH323,EU$10)/'SERVIÇOS EXECUTADOS'!$F323*100))</f>
        <v>0</v>
      </c>
      <c r="EV323" s="62">
        <f>IF('SERVIÇOS EXECUTADOS'!$F323=0,0,(COUNTIF('SERVIÇOS EXECUTADOS'!$I323:$DH323,EV$10)/'SERVIÇOS EXECUTADOS'!$F323*100))</f>
        <v>0</v>
      </c>
      <c r="EW323" s="62">
        <f>IF('SERVIÇOS EXECUTADOS'!$F323=0,0,(COUNTIF('SERVIÇOS EXECUTADOS'!$I323:$DH323,EW$10)/'SERVIÇOS EXECUTADOS'!$F323*100))</f>
        <v>0</v>
      </c>
    </row>
    <row r="324" spans="1:153" ht="12" customHeight="1" outlineLevel="2">
      <c r="A324" s="1"/>
      <c r="B324" s="197" t="s">
        <v>530</v>
      </c>
      <c r="C324" s="196" t="s">
        <v>531</v>
      </c>
      <c r="D324" s="486"/>
      <c r="E324" s="192">
        <f t="shared" si="98"/>
        <v>0</v>
      </c>
      <c r="F324" s="489"/>
      <c r="G324" s="271" t="s">
        <v>42</v>
      </c>
      <c r="H324" s="216">
        <f t="shared" si="106"/>
        <v>0</v>
      </c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  <c r="AP324" s="59"/>
      <c r="AQ324" s="59"/>
      <c r="AR324" s="59"/>
      <c r="AS324" s="59"/>
      <c r="AT324" s="59"/>
      <c r="AU324" s="59"/>
      <c r="AV324" s="59"/>
      <c r="AW324" s="59"/>
      <c r="AX324" s="59"/>
      <c r="AY324" s="59"/>
      <c r="AZ324" s="59"/>
      <c r="BA324" s="59"/>
      <c r="BB324" s="59"/>
      <c r="BC324" s="59"/>
      <c r="BD324" s="59"/>
      <c r="BE324" s="59"/>
      <c r="BF324" s="59"/>
      <c r="BG324" s="59"/>
      <c r="BH324" s="59"/>
      <c r="BI324" s="59"/>
      <c r="BJ324" s="59"/>
      <c r="BK324" s="59"/>
      <c r="BL324" s="59"/>
      <c r="BM324" s="59"/>
      <c r="BN324" s="59"/>
      <c r="BO324" s="59"/>
      <c r="BP324" s="59"/>
      <c r="BQ324" s="59"/>
      <c r="BR324" s="59"/>
      <c r="BS324" s="59"/>
      <c r="BT324" s="59"/>
      <c r="BU324" s="59"/>
      <c r="BV324" s="59"/>
      <c r="BW324" s="59"/>
      <c r="BX324" s="59"/>
      <c r="BY324" s="59"/>
      <c r="BZ324" s="59"/>
      <c r="CA324" s="59"/>
      <c r="CB324" s="59"/>
      <c r="CC324" s="59"/>
      <c r="CD324" s="59"/>
      <c r="CE324" s="59"/>
      <c r="CF324" s="59"/>
      <c r="CG324" s="59"/>
      <c r="CH324" s="59"/>
      <c r="CI324" s="59"/>
      <c r="CJ324" s="59"/>
      <c r="CK324" s="59"/>
      <c r="CL324" s="59"/>
      <c r="CM324" s="59"/>
      <c r="CN324" s="59"/>
      <c r="CO324" s="59"/>
      <c r="CP324" s="59"/>
      <c r="CQ324" s="59"/>
      <c r="CR324" s="59"/>
      <c r="CS324" s="59"/>
      <c r="CT324" s="59"/>
      <c r="CU324" s="59"/>
      <c r="CV324" s="59"/>
      <c r="CW324" s="59"/>
      <c r="CX324" s="59"/>
      <c r="CY324" s="59"/>
      <c r="CZ324" s="59"/>
      <c r="DA324" s="59"/>
      <c r="DB324" s="59"/>
      <c r="DC324" s="59"/>
      <c r="DD324" s="59"/>
      <c r="DE324" s="59"/>
      <c r="DF324" s="59"/>
      <c r="DG324" s="59"/>
      <c r="DH324" s="59"/>
      <c r="DI324" s="60">
        <f t="shared" si="119"/>
        <v>0</v>
      </c>
      <c r="DJ324" s="61">
        <f t="shared" si="120"/>
        <v>0</v>
      </c>
      <c r="DK324" s="61">
        <f t="shared" si="121"/>
        <v>0</v>
      </c>
      <c r="DL324" s="62">
        <f t="shared" si="122"/>
        <v>0</v>
      </c>
      <c r="DM324" s="62">
        <f t="shared" si="113"/>
        <v>0</v>
      </c>
      <c r="DN324" s="64" t="str">
        <f t="shared" si="123"/>
        <v/>
      </c>
      <c r="DO324" s="252" t="b">
        <f t="shared" si="104"/>
        <v>0</v>
      </c>
      <c r="DP324" s="188"/>
      <c r="DS324" s="62">
        <f>IF('SERVIÇOS EXECUTADOS'!$F324=0,0,(COUNTIF('SERVIÇOS EXECUTADOS'!$I324:$DH324,DS$10)/'SERVIÇOS EXECUTADOS'!$F324*100))</f>
        <v>0</v>
      </c>
      <c r="DT324" s="62">
        <f>IF('SERVIÇOS EXECUTADOS'!$F324=0,0,(COUNTIF('SERVIÇOS EXECUTADOS'!$I324:$DH324,DT$10)/'SERVIÇOS EXECUTADOS'!$F324*100))</f>
        <v>0</v>
      </c>
      <c r="DU324" s="62">
        <f>IF('SERVIÇOS EXECUTADOS'!$F324=0,0,(COUNTIF('SERVIÇOS EXECUTADOS'!$I324:$DH324,DU$10)/'SERVIÇOS EXECUTADOS'!$F324*100))</f>
        <v>0</v>
      </c>
      <c r="DV324" s="62">
        <f>IF('SERVIÇOS EXECUTADOS'!$F324=0,0,(COUNTIF('SERVIÇOS EXECUTADOS'!$I324:$DH324,DV$10)/'SERVIÇOS EXECUTADOS'!$F324*100))</f>
        <v>0</v>
      </c>
      <c r="DW324" s="62">
        <f>IF('SERVIÇOS EXECUTADOS'!$F324=0,0,(COUNTIF('SERVIÇOS EXECUTADOS'!$I324:$DH324,DW$10)/'SERVIÇOS EXECUTADOS'!$F324*100))</f>
        <v>0</v>
      </c>
      <c r="DX324" s="62">
        <f>IF('SERVIÇOS EXECUTADOS'!$F324=0,0,(COUNTIF('SERVIÇOS EXECUTADOS'!$I324:$DH324,DX$10)/'SERVIÇOS EXECUTADOS'!$F324*100))</f>
        <v>0</v>
      </c>
      <c r="DY324" s="62">
        <f>IF('SERVIÇOS EXECUTADOS'!$F324=0,0,(COUNTIF('SERVIÇOS EXECUTADOS'!$I324:$DH324,DY$10)/'SERVIÇOS EXECUTADOS'!$F324*100))</f>
        <v>0</v>
      </c>
      <c r="DZ324" s="62">
        <f>IF('SERVIÇOS EXECUTADOS'!$F324=0,0,(COUNTIF('SERVIÇOS EXECUTADOS'!$I324:$DH324,DZ$10)/'SERVIÇOS EXECUTADOS'!$F324*100))</f>
        <v>0</v>
      </c>
      <c r="EA324" s="62">
        <f>IF('SERVIÇOS EXECUTADOS'!$F324=0,0,(COUNTIF('SERVIÇOS EXECUTADOS'!$I324:$DH324,EA$10)/'SERVIÇOS EXECUTADOS'!$F324*100))</f>
        <v>0</v>
      </c>
      <c r="EB324" s="62">
        <f>IF('SERVIÇOS EXECUTADOS'!$F324=0,0,(COUNTIF('SERVIÇOS EXECUTADOS'!$I324:$DH324,EB$10)/'SERVIÇOS EXECUTADOS'!$F324*100))</f>
        <v>0</v>
      </c>
      <c r="EC324" s="62">
        <f>IF('SERVIÇOS EXECUTADOS'!$F324=0,0,(COUNTIF('SERVIÇOS EXECUTADOS'!$I324:$DH324,EC$10)/'SERVIÇOS EXECUTADOS'!$F324*100))</f>
        <v>0</v>
      </c>
      <c r="ED324" s="62">
        <f>IF('SERVIÇOS EXECUTADOS'!$F324=0,0,(COUNTIF('SERVIÇOS EXECUTADOS'!$I324:$DH324,ED$10)/'SERVIÇOS EXECUTADOS'!$F324*100))</f>
        <v>0</v>
      </c>
      <c r="EE324" s="62">
        <f>IF('SERVIÇOS EXECUTADOS'!$F324=0,0,(COUNTIF('SERVIÇOS EXECUTADOS'!$I324:$DH324,EE$10)/'SERVIÇOS EXECUTADOS'!$F324*100))</f>
        <v>0</v>
      </c>
      <c r="EF324" s="62">
        <f>IF('SERVIÇOS EXECUTADOS'!$F324=0,0,(COUNTIF('SERVIÇOS EXECUTADOS'!$I324:$DH324,EF$10)/'SERVIÇOS EXECUTADOS'!$F324*100))</f>
        <v>0</v>
      </c>
      <c r="EG324" s="62">
        <f>IF('SERVIÇOS EXECUTADOS'!$F324=0,0,(COUNTIF('SERVIÇOS EXECUTADOS'!$I324:$DH324,EG$10)/'SERVIÇOS EXECUTADOS'!$F324*100))</f>
        <v>0</v>
      </c>
      <c r="EH324" s="62">
        <f>IF('SERVIÇOS EXECUTADOS'!$F324=0,0,(COUNTIF('SERVIÇOS EXECUTADOS'!$I324:$DH324,EH$10)/'SERVIÇOS EXECUTADOS'!$F324*100))</f>
        <v>0</v>
      </c>
      <c r="EI324" s="62">
        <f>IF('SERVIÇOS EXECUTADOS'!$F324=0,0,(COUNTIF('SERVIÇOS EXECUTADOS'!$I324:$DH324,EI$10)/'SERVIÇOS EXECUTADOS'!$F324*100))</f>
        <v>0</v>
      </c>
      <c r="EJ324" s="62">
        <f>IF('SERVIÇOS EXECUTADOS'!$F324=0,0,(COUNTIF('SERVIÇOS EXECUTADOS'!$I324:$DH324,EJ$10)/'SERVIÇOS EXECUTADOS'!$F324*100))</f>
        <v>0</v>
      </c>
      <c r="EK324" s="62">
        <f>IF('SERVIÇOS EXECUTADOS'!$F324=0,0,(COUNTIF('SERVIÇOS EXECUTADOS'!$I324:$DH324,EK$10)/'SERVIÇOS EXECUTADOS'!$F324*100))</f>
        <v>0</v>
      </c>
      <c r="EL324" s="62">
        <f>IF('SERVIÇOS EXECUTADOS'!$F324=0,0,(COUNTIF('SERVIÇOS EXECUTADOS'!$I324:$DH324,EL$10)/'SERVIÇOS EXECUTADOS'!$F324*100))</f>
        <v>0</v>
      </c>
      <c r="EM324" s="62">
        <f>IF('SERVIÇOS EXECUTADOS'!$F324=0,0,(COUNTIF('SERVIÇOS EXECUTADOS'!$I324:$DH324,EM$10)/'SERVIÇOS EXECUTADOS'!$F324*100))</f>
        <v>0</v>
      </c>
      <c r="EN324" s="62">
        <f>IF('SERVIÇOS EXECUTADOS'!$F324=0,0,(COUNTIF('SERVIÇOS EXECUTADOS'!$I324:$DH324,EN$10)/'SERVIÇOS EXECUTADOS'!$F324*100))</f>
        <v>0</v>
      </c>
      <c r="EO324" s="62">
        <f>IF('SERVIÇOS EXECUTADOS'!$F324=0,0,(COUNTIF('SERVIÇOS EXECUTADOS'!$I324:$DH324,EO$10)/'SERVIÇOS EXECUTADOS'!$F324*100))</f>
        <v>0</v>
      </c>
      <c r="EP324" s="62">
        <f>IF('SERVIÇOS EXECUTADOS'!$F324=0,0,(COUNTIF('SERVIÇOS EXECUTADOS'!$I324:$DH324,EP$10)/'SERVIÇOS EXECUTADOS'!$F324*100))</f>
        <v>0</v>
      </c>
      <c r="EQ324" s="62">
        <f>IF('SERVIÇOS EXECUTADOS'!$F324=0,0,(COUNTIF('SERVIÇOS EXECUTADOS'!$I324:$DH324,EQ$10)/'SERVIÇOS EXECUTADOS'!$F324*100))</f>
        <v>0</v>
      </c>
      <c r="ER324" s="62">
        <f>IF('SERVIÇOS EXECUTADOS'!$F324=0,0,(COUNTIF('SERVIÇOS EXECUTADOS'!$I324:$DH324,ER$10)/'SERVIÇOS EXECUTADOS'!$F324*100))</f>
        <v>0</v>
      </c>
      <c r="ES324" s="62">
        <f>IF('SERVIÇOS EXECUTADOS'!$F324=0,0,(COUNTIF('SERVIÇOS EXECUTADOS'!$I324:$DH324,ES$10)/'SERVIÇOS EXECUTADOS'!$F324*100))</f>
        <v>0</v>
      </c>
      <c r="ET324" s="62">
        <f>IF('SERVIÇOS EXECUTADOS'!$F324=0,0,(COUNTIF('SERVIÇOS EXECUTADOS'!$I324:$DH324,ET$10)/'SERVIÇOS EXECUTADOS'!$F324*100))</f>
        <v>0</v>
      </c>
      <c r="EU324" s="62">
        <f>IF('SERVIÇOS EXECUTADOS'!$F324=0,0,(COUNTIF('SERVIÇOS EXECUTADOS'!$I324:$DH324,EU$10)/'SERVIÇOS EXECUTADOS'!$F324*100))</f>
        <v>0</v>
      </c>
      <c r="EV324" s="62">
        <f>IF('SERVIÇOS EXECUTADOS'!$F324=0,0,(COUNTIF('SERVIÇOS EXECUTADOS'!$I324:$DH324,EV$10)/'SERVIÇOS EXECUTADOS'!$F324*100))</f>
        <v>0</v>
      </c>
      <c r="EW324" s="62">
        <f>IF('SERVIÇOS EXECUTADOS'!$F324=0,0,(COUNTIF('SERVIÇOS EXECUTADOS'!$I324:$DH324,EW$10)/'SERVIÇOS EXECUTADOS'!$F324*100))</f>
        <v>0</v>
      </c>
    </row>
    <row r="325" spans="1:153" ht="12" customHeight="1" outlineLevel="2">
      <c r="A325" s="1"/>
      <c r="B325" s="197" t="s">
        <v>532</v>
      </c>
      <c r="C325" s="196" t="s">
        <v>533</v>
      </c>
      <c r="D325" s="486"/>
      <c r="E325" s="192">
        <f t="shared" si="98"/>
        <v>0</v>
      </c>
      <c r="F325" s="489"/>
      <c r="G325" s="271" t="s">
        <v>42</v>
      </c>
      <c r="H325" s="216">
        <f t="shared" si="106"/>
        <v>0</v>
      </c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  <c r="AW325" s="59"/>
      <c r="AX325" s="59"/>
      <c r="AY325" s="59"/>
      <c r="AZ325" s="59"/>
      <c r="BA325" s="59"/>
      <c r="BB325" s="59"/>
      <c r="BC325" s="59"/>
      <c r="BD325" s="59"/>
      <c r="BE325" s="59"/>
      <c r="BF325" s="59"/>
      <c r="BG325" s="59"/>
      <c r="BH325" s="59"/>
      <c r="BI325" s="59"/>
      <c r="BJ325" s="59"/>
      <c r="BK325" s="59"/>
      <c r="BL325" s="59"/>
      <c r="BM325" s="59"/>
      <c r="BN325" s="59"/>
      <c r="BO325" s="59"/>
      <c r="BP325" s="59"/>
      <c r="BQ325" s="59"/>
      <c r="BR325" s="59"/>
      <c r="BS325" s="59"/>
      <c r="BT325" s="59"/>
      <c r="BU325" s="59"/>
      <c r="BV325" s="59"/>
      <c r="BW325" s="59"/>
      <c r="BX325" s="59"/>
      <c r="BY325" s="59"/>
      <c r="BZ325" s="59"/>
      <c r="CA325" s="59"/>
      <c r="CB325" s="59"/>
      <c r="CC325" s="59"/>
      <c r="CD325" s="59"/>
      <c r="CE325" s="59"/>
      <c r="CF325" s="59"/>
      <c r="CG325" s="59"/>
      <c r="CH325" s="59"/>
      <c r="CI325" s="59"/>
      <c r="CJ325" s="59"/>
      <c r="CK325" s="59"/>
      <c r="CL325" s="59"/>
      <c r="CM325" s="59"/>
      <c r="CN325" s="59"/>
      <c r="CO325" s="59"/>
      <c r="CP325" s="59"/>
      <c r="CQ325" s="59"/>
      <c r="CR325" s="59"/>
      <c r="CS325" s="59"/>
      <c r="CT325" s="59"/>
      <c r="CU325" s="59"/>
      <c r="CV325" s="59"/>
      <c r="CW325" s="59"/>
      <c r="CX325" s="59"/>
      <c r="CY325" s="59"/>
      <c r="CZ325" s="59"/>
      <c r="DA325" s="59"/>
      <c r="DB325" s="59"/>
      <c r="DC325" s="59"/>
      <c r="DD325" s="59"/>
      <c r="DE325" s="59"/>
      <c r="DF325" s="59"/>
      <c r="DG325" s="59"/>
      <c r="DH325" s="59"/>
      <c r="DI325" s="60">
        <f t="shared" si="119"/>
        <v>0</v>
      </c>
      <c r="DJ325" s="61">
        <f t="shared" si="120"/>
        <v>0</v>
      </c>
      <c r="DK325" s="61">
        <f t="shared" si="121"/>
        <v>0</v>
      </c>
      <c r="DL325" s="62">
        <f t="shared" si="122"/>
        <v>0</v>
      </c>
      <c r="DM325" s="62">
        <f t="shared" si="113"/>
        <v>0</v>
      </c>
      <c r="DN325" s="64" t="str">
        <f t="shared" si="123"/>
        <v/>
      </c>
      <c r="DO325" s="252" t="b">
        <f t="shared" si="104"/>
        <v>0</v>
      </c>
      <c r="DP325" s="188"/>
      <c r="DS325" s="62">
        <f>IF('SERVIÇOS EXECUTADOS'!$F325=0,0,(COUNTIF('SERVIÇOS EXECUTADOS'!$I325:$DH325,DS$10)/'SERVIÇOS EXECUTADOS'!$F325*100))</f>
        <v>0</v>
      </c>
      <c r="DT325" s="62">
        <f>IF('SERVIÇOS EXECUTADOS'!$F325=0,0,(COUNTIF('SERVIÇOS EXECUTADOS'!$I325:$DH325,DT$10)/'SERVIÇOS EXECUTADOS'!$F325*100))</f>
        <v>0</v>
      </c>
      <c r="DU325" s="62">
        <f>IF('SERVIÇOS EXECUTADOS'!$F325=0,0,(COUNTIF('SERVIÇOS EXECUTADOS'!$I325:$DH325,DU$10)/'SERVIÇOS EXECUTADOS'!$F325*100))</f>
        <v>0</v>
      </c>
      <c r="DV325" s="62">
        <f>IF('SERVIÇOS EXECUTADOS'!$F325=0,0,(COUNTIF('SERVIÇOS EXECUTADOS'!$I325:$DH325,DV$10)/'SERVIÇOS EXECUTADOS'!$F325*100))</f>
        <v>0</v>
      </c>
      <c r="DW325" s="62">
        <f>IF('SERVIÇOS EXECUTADOS'!$F325=0,0,(COUNTIF('SERVIÇOS EXECUTADOS'!$I325:$DH325,DW$10)/'SERVIÇOS EXECUTADOS'!$F325*100))</f>
        <v>0</v>
      </c>
      <c r="DX325" s="62">
        <f>IF('SERVIÇOS EXECUTADOS'!$F325=0,0,(COUNTIF('SERVIÇOS EXECUTADOS'!$I325:$DH325,DX$10)/'SERVIÇOS EXECUTADOS'!$F325*100))</f>
        <v>0</v>
      </c>
      <c r="DY325" s="62">
        <f>IF('SERVIÇOS EXECUTADOS'!$F325=0,0,(COUNTIF('SERVIÇOS EXECUTADOS'!$I325:$DH325,DY$10)/'SERVIÇOS EXECUTADOS'!$F325*100))</f>
        <v>0</v>
      </c>
      <c r="DZ325" s="62">
        <f>IF('SERVIÇOS EXECUTADOS'!$F325=0,0,(COUNTIF('SERVIÇOS EXECUTADOS'!$I325:$DH325,DZ$10)/'SERVIÇOS EXECUTADOS'!$F325*100))</f>
        <v>0</v>
      </c>
      <c r="EA325" s="62">
        <f>IF('SERVIÇOS EXECUTADOS'!$F325=0,0,(COUNTIF('SERVIÇOS EXECUTADOS'!$I325:$DH325,EA$10)/'SERVIÇOS EXECUTADOS'!$F325*100))</f>
        <v>0</v>
      </c>
      <c r="EB325" s="62">
        <f>IF('SERVIÇOS EXECUTADOS'!$F325=0,0,(COUNTIF('SERVIÇOS EXECUTADOS'!$I325:$DH325,EB$10)/'SERVIÇOS EXECUTADOS'!$F325*100))</f>
        <v>0</v>
      </c>
      <c r="EC325" s="62">
        <f>IF('SERVIÇOS EXECUTADOS'!$F325=0,0,(COUNTIF('SERVIÇOS EXECUTADOS'!$I325:$DH325,EC$10)/'SERVIÇOS EXECUTADOS'!$F325*100))</f>
        <v>0</v>
      </c>
      <c r="ED325" s="62">
        <f>IF('SERVIÇOS EXECUTADOS'!$F325=0,0,(COUNTIF('SERVIÇOS EXECUTADOS'!$I325:$DH325,ED$10)/'SERVIÇOS EXECUTADOS'!$F325*100))</f>
        <v>0</v>
      </c>
      <c r="EE325" s="62">
        <f>IF('SERVIÇOS EXECUTADOS'!$F325=0,0,(COUNTIF('SERVIÇOS EXECUTADOS'!$I325:$DH325,EE$10)/'SERVIÇOS EXECUTADOS'!$F325*100))</f>
        <v>0</v>
      </c>
      <c r="EF325" s="62">
        <f>IF('SERVIÇOS EXECUTADOS'!$F325=0,0,(COUNTIF('SERVIÇOS EXECUTADOS'!$I325:$DH325,EF$10)/'SERVIÇOS EXECUTADOS'!$F325*100))</f>
        <v>0</v>
      </c>
      <c r="EG325" s="62">
        <f>IF('SERVIÇOS EXECUTADOS'!$F325=0,0,(COUNTIF('SERVIÇOS EXECUTADOS'!$I325:$DH325,EG$10)/'SERVIÇOS EXECUTADOS'!$F325*100))</f>
        <v>0</v>
      </c>
      <c r="EH325" s="62">
        <f>IF('SERVIÇOS EXECUTADOS'!$F325=0,0,(COUNTIF('SERVIÇOS EXECUTADOS'!$I325:$DH325,EH$10)/'SERVIÇOS EXECUTADOS'!$F325*100))</f>
        <v>0</v>
      </c>
      <c r="EI325" s="62">
        <f>IF('SERVIÇOS EXECUTADOS'!$F325=0,0,(COUNTIF('SERVIÇOS EXECUTADOS'!$I325:$DH325,EI$10)/'SERVIÇOS EXECUTADOS'!$F325*100))</f>
        <v>0</v>
      </c>
      <c r="EJ325" s="62">
        <f>IF('SERVIÇOS EXECUTADOS'!$F325=0,0,(COUNTIF('SERVIÇOS EXECUTADOS'!$I325:$DH325,EJ$10)/'SERVIÇOS EXECUTADOS'!$F325*100))</f>
        <v>0</v>
      </c>
      <c r="EK325" s="62">
        <f>IF('SERVIÇOS EXECUTADOS'!$F325=0,0,(COUNTIF('SERVIÇOS EXECUTADOS'!$I325:$DH325,EK$10)/'SERVIÇOS EXECUTADOS'!$F325*100))</f>
        <v>0</v>
      </c>
      <c r="EL325" s="62">
        <f>IF('SERVIÇOS EXECUTADOS'!$F325=0,0,(COUNTIF('SERVIÇOS EXECUTADOS'!$I325:$DH325,EL$10)/'SERVIÇOS EXECUTADOS'!$F325*100))</f>
        <v>0</v>
      </c>
      <c r="EM325" s="62">
        <f>IF('SERVIÇOS EXECUTADOS'!$F325=0,0,(COUNTIF('SERVIÇOS EXECUTADOS'!$I325:$DH325,EM$10)/'SERVIÇOS EXECUTADOS'!$F325*100))</f>
        <v>0</v>
      </c>
      <c r="EN325" s="62">
        <f>IF('SERVIÇOS EXECUTADOS'!$F325=0,0,(COUNTIF('SERVIÇOS EXECUTADOS'!$I325:$DH325,EN$10)/'SERVIÇOS EXECUTADOS'!$F325*100))</f>
        <v>0</v>
      </c>
      <c r="EO325" s="62">
        <f>IF('SERVIÇOS EXECUTADOS'!$F325=0,0,(COUNTIF('SERVIÇOS EXECUTADOS'!$I325:$DH325,EO$10)/'SERVIÇOS EXECUTADOS'!$F325*100))</f>
        <v>0</v>
      </c>
      <c r="EP325" s="62">
        <f>IF('SERVIÇOS EXECUTADOS'!$F325=0,0,(COUNTIF('SERVIÇOS EXECUTADOS'!$I325:$DH325,EP$10)/'SERVIÇOS EXECUTADOS'!$F325*100))</f>
        <v>0</v>
      </c>
      <c r="EQ325" s="62">
        <f>IF('SERVIÇOS EXECUTADOS'!$F325=0,0,(COUNTIF('SERVIÇOS EXECUTADOS'!$I325:$DH325,EQ$10)/'SERVIÇOS EXECUTADOS'!$F325*100))</f>
        <v>0</v>
      </c>
      <c r="ER325" s="62">
        <f>IF('SERVIÇOS EXECUTADOS'!$F325=0,0,(COUNTIF('SERVIÇOS EXECUTADOS'!$I325:$DH325,ER$10)/'SERVIÇOS EXECUTADOS'!$F325*100))</f>
        <v>0</v>
      </c>
      <c r="ES325" s="62">
        <f>IF('SERVIÇOS EXECUTADOS'!$F325=0,0,(COUNTIF('SERVIÇOS EXECUTADOS'!$I325:$DH325,ES$10)/'SERVIÇOS EXECUTADOS'!$F325*100))</f>
        <v>0</v>
      </c>
      <c r="ET325" s="62">
        <f>IF('SERVIÇOS EXECUTADOS'!$F325=0,0,(COUNTIF('SERVIÇOS EXECUTADOS'!$I325:$DH325,ET$10)/'SERVIÇOS EXECUTADOS'!$F325*100))</f>
        <v>0</v>
      </c>
      <c r="EU325" s="62">
        <f>IF('SERVIÇOS EXECUTADOS'!$F325=0,0,(COUNTIF('SERVIÇOS EXECUTADOS'!$I325:$DH325,EU$10)/'SERVIÇOS EXECUTADOS'!$F325*100))</f>
        <v>0</v>
      </c>
      <c r="EV325" s="62">
        <f>IF('SERVIÇOS EXECUTADOS'!$F325=0,0,(COUNTIF('SERVIÇOS EXECUTADOS'!$I325:$DH325,EV$10)/'SERVIÇOS EXECUTADOS'!$F325*100))</f>
        <v>0</v>
      </c>
      <c r="EW325" s="62">
        <f>IF('SERVIÇOS EXECUTADOS'!$F325=0,0,(COUNTIF('SERVIÇOS EXECUTADOS'!$I325:$DH325,EW$10)/'SERVIÇOS EXECUTADOS'!$F325*100))</f>
        <v>0</v>
      </c>
    </row>
    <row r="326" spans="1:153" ht="12" customHeight="1" outlineLevel="2">
      <c r="A326" s="1"/>
      <c r="B326" s="197" t="s">
        <v>534</v>
      </c>
      <c r="C326" s="196" t="s">
        <v>535</v>
      </c>
      <c r="D326" s="486"/>
      <c r="E326" s="192">
        <f t="shared" si="98"/>
        <v>0</v>
      </c>
      <c r="F326" s="489"/>
      <c r="G326" s="271" t="s">
        <v>42</v>
      </c>
      <c r="H326" s="216">
        <f t="shared" si="106"/>
        <v>0</v>
      </c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59"/>
      <c r="AU326" s="59"/>
      <c r="AV326" s="59"/>
      <c r="AW326" s="59"/>
      <c r="AX326" s="59"/>
      <c r="AY326" s="59"/>
      <c r="AZ326" s="59"/>
      <c r="BA326" s="59"/>
      <c r="BB326" s="59"/>
      <c r="BC326" s="59"/>
      <c r="BD326" s="59"/>
      <c r="BE326" s="59"/>
      <c r="BF326" s="59"/>
      <c r="BG326" s="59"/>
      <c r="BH326" s="59"/>
      <c r="BI326" s="59"/>
      <c r="BJ326" s="59"/>
      <c r="BK326" s="59"/>
      <c r="BL326" s="59"/>
      <c r="BM326" s="59"/>
      <c r="BN326" s="59"/>
      <c r="BO326" s="59"/>
      <c r="BP326" s="59"/>
      <c r="BQ326" s="59"/>
      <c r="BR326" s="59"/>
      <c r="BS326" s="59"/>
      <c r="BT326" s="59"/>
      <c r="BU326" s="59"/>
      <c r="BV326" s="59"/>
      <c r="BW326" s="59"/>
      <c r="BX326" s="59"/>
      <c r="BY326" s="59"/>
      <c r="BZ326" s="59"/>
      <c r="CA326" s="59"/>
      <c r="CB326" s="59"/>
      <c r="CC326" s="59"/>
      <c r="CD326" s="59"/>
      <c r="CE326" s="59"/>
      <c r="CF326" s="59"/>
      <c r="CG326" s="59"/>
      <c r="CH326" s="59"/>
      <c r="CI326" s="59"/>
      <c r="CJ326" s="59"/>
      <c r="CK326" s="59"/>
      <c r="CL326" s="59"/>
      <c r="CM326" s="59"/>
      <c r="CN326" s="59"/>
      <c r="CO326" s="59"/>
      <c r="CP326" s="59"/>
      <c r="CQ326" s="59"/>
      <c r="CR326" s="59"/>
      <c r="CS326" s="59"/>
      <c r="CT326" s="59"/>
      <c r="CU326" s="59"/>
      <c r="CV326" s="59"/>
      <c r="CW326" s="59"/>
      <c r="CX326" s="59"/>
      <c r="CY326" s="59"/>
      <c r="CZ326" s="59"/>
      <c r="DA326" s="59"/>
      <c r="DB326" s="59"/>
      <c r="DC326" s="59"/>
      <c r="DD326" s="59"/>
      <c r="DE326" s="59"/>
      <c r="DF326" s="59"/>
      <c r="DG326" s="59"/>
      <c r="DH326" s="59"/>
      <c r="DI326" s="60">
        <f t="shared" si="119"/>
        <v>0</v>
      </c>
      <c r="DJ326" s="61">
        <f t="shared" si="120"/>
        <v>0</v>
      </c>
      <c r="DK326" s="61">
        <f t="shared" si="121"/>
        <v>0</v>
      </c>
      <c r="DL326" s="62">
        <f t="shared" si="122"/>
        <v>0</v>
      </c>
      <c r="DM326" s="62">
        <f t="shared" si="113"/>
        <v>0</v>
      </c>
      <c r="DN326" s="64" t="str">
        <f t="shared" si="123"/>
        <v/>
      </c>
      <c r="DO326" s="252" t="b">
        <f t="shared" si="104"/>
        <v>0</v>
      </c>
      <c r="DP326" s="188"/>
      <c r="DS326" s="62">
        <f>IF('SERVIÇOS EXECUTADOS'!$F326=0,0,(COUNTIF('SERVIÇOS EXECUTADOS'!$I326:$DH326,DS$10)/'SERVIÇOS EXECUTADOS'!$F326*100))</f>
        <v>0</v>
      </c>
      <c r="DT326" s="62">
        <f>IF('SERVIÇOS EXECUTADOS'!$F326=0,0,(COUNTIF('SERVIÇOS EXECUTADOS'!$I326:$DH326,DT$10)/'SERVIÇOS EXECUTADOS'!$F326*100))</f>
        <v>0</v>
      </c>
      <c r="DU326" s="62">
        <f>IF('SERVIÇOS EXECUTADOS'!$F326=0,0,(COUNTIF('SERVIÇOS EXECUTADOS'!$I326:$DH326,DU$10)/'SERVIÇOS EXECUTADOS'!$F326*100))</f>
        <v>0</v>
      </c>
      <c r="DV326" s="62">
        <f>IF('SERVIÇOS EXECUTADOS'!$F326=0,0,(COUNTIF('SERVIÇOS EXECUTADOS'!$I326:$DH326,DV$10)/'SERVIÇOS EXECUTADOS'!$F326*100))</f>
        <v>0</v>
      </c>
      <c r="DW326" s="62">
        <f>IF('SERVIÇOS EXECUTADOS'!$F326=0,0,(COUNTIF('SERVIÇOS EXECUTADOS'!$I326:$DH326,DW$10)/'SERVIÇOS EXECUTADOS'!$F326*100))</f>
        <v>0</v>
      </c>
      <c r="DX326" s="62">
        <f>IF('SERVIÇOS EXECUTADOS'!$F326=0,0,(COUNTIF('SERVIÇOS EXECUTADOS'!$I326:$DH326,DX$10)/'SERVIÇOS EXECUTADOS'!$F326*100))</f>
        <v>0</v>
      </c>
      <c r="DY326" s="62">
        <f>IF('SERVIÇOS EXECUTADOS'!$F326=0,0,(COUNTIF('SERVIÇOS EXECUTADOS'!$I326:$DH326,DY$10)/'SERVIÇOS EXECUTADOS'!$F326*100))</f>
        <v>0</v>
      </c>
      <c r="DZ326" s="62">
        <f>IF('SERVIÇOS EXECUTADOS'!$F326=0,0,(COUNTIF('SERVIÇOS EXECUTADOS'!$I326:$DH326,DZ$10)/'SERVIÇOS EXECUTADOS'!$F326*100))</f>
        <v>0</v>
      </c>
      <c r="EA326" s="62">
        <f>IF('SERVIÇOS EXECUTADOS'!$F326=0,0,(COUNTIF('SERVIÇOS EXECUTADOS'!$I326:$DH326,EA$10)/'SERVIÇOS EXECUTADOS'!$F326*100))</f>
        <v>0</v>
      </c>
      <c r="EB326" s="62">
        <f>IF('SERVIÇOS EXECUTADOS'!$F326=0,0,(COUNTIF('SERVIÇOS EXECUTADOS'!$I326:$DH326,EB$10)/'SERVIÇOS EXECUTADOS'!$F326*100))</f>
        <v>0</v>
      </c>
      <c r="EC326" s="62">
        <f>IF('SERVIÇOS EXECUTADOS'!$F326=0,0,(COUNTIF('SERVIÇOS EXECUTADOS'!$I326:$DH326,EC$10)/'SERVIÇOS EXECUTADOS'!$F326*100))</f>
        <v>0</v>
      </c>
      <c r="ED326" s="62">
        <f>IF('SERVIÇOS EXECUTADOS'!$F326=0,0,(COUNTIF('SERVIÇOS EXECUTADOS'!$I326:$DH326,ED$10)/'SERVIÇOS EXECUTADOS'!$F326*100))</f>
        <v>0</v>
      </c>
      <c r="EE326" s="62">
        <f>IF('SERVIÇOS EXECUTADOS'!$F326=0,0,(COUNTIF('SERVIÇOS EXECUTADOS'!$I326:$DH326,EE$10)/'SERVIÇOS EXECUTADOS'!$F326*100))</f>
        <v>0</v>
      </c>
      <c r="EF326" s="62">
        <f>IF('SERVIÇOS EXECUTADOS'!$F326=0,0,(COUNTIF('SERVIÇOS EXECUTADOS'!$I326:$DH326,EF$10)/'SERVIÇOS EXECUTADOS'!$F326*100))</f>
        <v>0</v>
      </c>
      <c r="EG326" s="62">
        <f>IF('SERVIÇOS EXECUTADOS'!$F326=0,0,(COUNTIF('SERVIÇOS EXECUTADOS'!$I326:$DH326,EG$10)/'SERVIÇOS EXECUTADOS'!$F326*100))</f>
        <v>0</v>
      </c>
      <c r="EH326" s="62">
        <f>IF('SERVIÇOS EXECUTADOS'!$F326=0,0,(COUNTIF('SERVIÇOS EXECUTADOS'!$I326:$DH326,EH$10)/'SERVIÇOS EXECUTADOS'!$F326*100))</f>
        <v>0</v>
      </c>
      <c r="EI326" s="62">
        <f>IF('SERVIÇOS EXECUTADOS'!$F326=0,0,(COUNTIF('SERVIÇOS EXECUTADOS'!$I326:$DH326,EI$10)/'SERVIÇOS EXECUTADOS'!$F326*100))</f>
        <v>0</v>
      </c>
      <c r="EJ326" s="62">
        <f>IF('SERVIÇOS EXECUTADOS'!$F326=0,0,(COUNTIF('SERVIÇOS EXECUTADOS'!$I326:$DH326,EJ$10)/'SERVIÇOS EXECUTADOS'!$F326*100))</f>
        <v>0</v>
      </c>
      <c r="EK326" s="62">
        <f>IF('SERVIÇOS EXECUTADOS'!$F326=0,0,(COUNTIF('SERVIÇOS EXECUTADOS'!$I326:$DH326,EK$10)/'SERVIÇOS EXECUTADOS'!$F326*100))</f>
        <v>0</v>
      </c>
      <c r="EL326" s="62">
        <f>IF('SERVIÇOS EXECUTADOS'!$F326=0,0,(COUNTIF('SERVIÇOS EXECUTADOS'!$I326:$DH326,EL$10)/'SERVIÇOS EXECUTADOS'!$F326*100))</f>
        <v>0</v>
      </c>
      <c r="EM326" s="62">
        <f>IF('SERVIÇOS EXECUTADOS'!$F326=0,0,(COUNTIF('SERVIÇOS EXECUTADOS'!$I326:$DH326,EM$10)/'SERVIÇOS EXECUTADOS'!$F326*100))</f>
        <v>0</v>
      </c>
      <c r="EN326" s="62">
        <f>IF('SERVIÇOS EXECUTADOS'!$F326=0,0,(COUNTIF('SERVIÇOS EXECUTADOS'!$I326:$DH326,EN$10)/'SERVIÇOS EXECUTADOS'!$F326*100))</f>
        <v>0</v>
      </c>
      <c r="EO326" s="62">
        <f>IF('SERVIÇOS EXECUTADOS'!$F326=0,0,(COUNTIF('SERVIÇOS EXECUTADOS'!$I326:$DH326,EO$10)/'SERVIÇOS EXECUTADOS'!$F326*100))</f>
        <v>0</v>
      </c>
      <c r="EP326" s="62">
        <f>IF('SERVIÇOS EXECUTADOS'!$F326=0,0,(COUNTIF('SERVIÇOS EXECUTADOS'!$I326:$DH326,EP$10)/'SERVIÇOS EXECUTADOS'!$F326*100))</f>
        <v>0</v>
      </c>
      <c r="EQ326" s="62">
        <f>IF('SERVIÇOS EXECUTADOS'!$F326=0,0,(COUNTIF('SERVIÇOS EXECUTADOS'!$I326:$DH326,EQ$10)/'SERVIÇOS EXECUTADOS'!$F326*100))</f>
        <v>0</v>
      </c>
      <c r="ER326" s="62">
        <f>IF('SERVIÇOS EXECUTADOS'!$F326=0,0,(COUNTIF('SERVIÇOS EXECUTADOS'!$I326:$DH326,ER$10)/'SERVIÇOS EXECUTADOS'!$F326*100))</f>
        <v>0</v>
      </c>
      <c r="ES326" s="62">
        <f>IF('SERVIÇOS EXECUTADOS'!$F326=0,0,(COUNTIF('SERVIÇOS EXECUTADOS'!$I326:$DH326,ES$10)/'SERVIÇOS EXECUTADOS'!$F326*100))</f>
        <v>0</v>
      </c>
      <c r="ET326" s="62">
        <f>IF('SERVIÇOS EXECUTADOS'!$F326=0,0,(COUNTIF('SERVIÇOS EXECUTADOS'!$I326:$DH326,ET$10)/'SERVIÇOS EXECUTADOS'!$F326*100))</f>
        <v>0</v>
      </c>
      <c r="EU326" s="62">
        <f>IF('SERVIÇOS EXECUTADOS'!$F326=0,0,(COUNTIF('SERVIÇOS EXECUTADOS'!$I326:$DH326,EU$10)/'SERVIÇOS EXECUTADOS'!$F326*100))</f>
        <v>0</v>
      </c>
      <c r="EV326" s="62">
        <f>IF('SERVIÇOS EXECUTADOS'!$F326=0,0,(COUNTIF('SERVIÇOS EXECUTADOS'!$I326:$DH326,EV$10)/'SERVIÇOS EXECUTADOS'!$F326*100))</f>
        <v>0</v>
      </c>
      <c r="EW326" s="62">
        <f>IF('SERVIÇOS EXECUTADOS'!$F326=0,0,(COUNTIF('SERVIÇOS EXECUTADOS'!$I326:$DH326,EW$10)/'SERVIÇOS EXECUTADOS'!$F326*100))</f>
        <v>0</v>
      </c>
    </row>
    <row r="327" spans="1:153" ht="12" customHeight="1" outlineLevel="1">
      <c r="A327" s="1"/>
      <c r="B327" s="305" t="s">
        <v>536</v>
      </c>
      <c r="C327" s="306" t="s">
        <v>537</v>
      </c>
      <c r="D327" s="307">
        <f>SUM(D328:D329)</f>
        <v>0</v>
      </c>
      <c r="E327" s="308">
        <f t="shared" si="98"/>
        <v>0</v>
      </c>
      <c r="F327" s="312"/>
      <c r="G327" s="312"/>
      <c r="H327" s="364">
        <f t="shared" si="106"/>
        <v>0</v>
      </c>
      <c r="I327" s="310"/>
      <c r="J327" s="310"/>
      <c r="K327" s="310"/>
      <c r="L327" s="310"/>
      <c r="M327" s="310"/>
      <c r="N327" s="310"/>
      <c r="O327" s="310"/>
      <c r="P327" s="310"/>
      <c r="Q327" s="310"/>
      <c r="R327" s="310"/>
      <c r="S327" s="310"/>
      <c r="T327" s="310"/>
      <c r="U327" s="310"/>
      <c r="V327" s="310"/>
      <c r="W327" s="310"/>
      <c r="X327" s="310"/>
      <c r="Y327" s="310"/>
      <c r="Z327" s="310"/>
      <c r="AA327" s="310"/>
      <c r="AB327" s="310"/>
      <c r="AC327" s="310"/>
      <c r="AD327" s="310"/>
      <c r="AE327" s="310"/>
      <c r="AF327" s="310"/>
      <c r="AG327" s="310"/>
      <c r="AH327" s="310"/>
      <c r="AI327" s="310"/>
      <c r="AJ327" s="310"/>
      <c r="AK327" s="310"/>
      <c r="AL327" s="310"/>
      <c r="AM327" s="310"/>
      <c r="AN327" s="310"/>
      <c r="AO327" s="310"/>
      <c r="AP327" s="310"/>
      <c r="AQ327" s="310"/>
      <c r="AR327" s="310"/>
      <c r="AS327" s="310"/>
      <c r="AT327" s="310"/>
      <c r="AU327" s="310"/>
      <c r="AV327" s="310"/>
      <c r="AW327" s="310"/>
      <c r="AX327" s="310"/>
      <c r="AY327" s="310"/>
      <c r="AZ327" s="310"/>
      <c r="BA327" s="310"/>
      <c r="BB327" s="310"/>
      <c r="BC327" s="310"/>
      <c r="BD327" s="310"/>
      <c r="BE327" s="310"/>
      <c r="BF327" s="310"/>
      <c r="BG327" s="310"/>
      <c r="BH327" s="310"/>
      <c r="BI327" s="310"/>
      <c r="BJ327" s="310"/>
      <c r="BK327" s="310"/>
      <c r="BL327" s="310"/>
      <c r="BM327" s="310"/>
      <c r="BN327" s="310"/>
      <c r="BO327" s="310"/>
      <c r="BP327" s="310"/>
      <c r="BQ327" s="310"/>
      <c r="BR327" s="310"/>
      <c r="BS327" s="310"/>
      <c r="BT327" s="310"/>
      <c r="BU327" s="310"/>
      <c r="BV327" s="310"/>
      <c r="BW327" s="310"/>
      <c r="BX327" s="310"/>
      <c r="BY327" s="310"/>
      <c r="BZ327" s="310"/>
      <c r="CA327" s="310"/>
      <c r="CB327" s="310"/>
      <c r="CC327" s="310"/>
      <c r="CD327" s="310"/>
      <c r="CE327" s="310"/>
      <c r="CF327" s="310"/>
      <c r="CG327" s="310"/>
      <c r="CH327" s="310"/>
      <c r="CI327" s="310"/>
      <c r="CJ327" s="310"/>
      <c r="CK327" s="310"/>
      <c r="CL327" s="310"/>
      <c r="CM327" s="310"/>
      <c r="CN327" s="310"/>
      <c r="CO327" s="310"/>
      <c r="CP327" s="310"/>
      <c r="CQ327" s="310"/>
      <c r="CR327" s="310"/>
      <c r="CS327" s="310"/>
      <c r="CT327" s="310"/>
      <c r="CU327" s="310"/>
      <c r="CV327" s="310"/>
      <c r="CW327" s="310"/>
      <c r="CX327" s="310"/>
      <c r="CY327" s="310"/>
      <c r="CZ327" s="310"/>
      <c r="DA327" s="310"/>
      <c r="DB327" s="310"/>
      <c r="DC327" s="310"/>
      <c r="DD327" s="310"/>
      <c r="DE327" s="310"/>
      <c r="DF327" s="310"/>
      <c r="DG327" s="310"/>
      <c r="DH327" s="310"/>
      <c r="DI327" s="311"/>
      <c r="DJ327" s="312"/>
      <c r="DK327" s="309"/>
      <c r="DL327" s="313"/>
      <c r="DM327" s="313">
        <f t="shared" si="113"/>
        <v>0</v>
      </c>
      <c r="DN327" s="350">
        <f>SUM(DN328:DN329)</f>
        <v>0</v>
      </c>
      <c r="DO327" s="314" t="b">
        <f t="shared" si="104"/>
        <v>1</v>
      </c>
      <c r="DP327" s="315"/>
      <c r="DQ327" s="316"/>
      <c r="DR327" s="316"/>
      <c r="DS327" s="317">
        <f>IF('SERVIÇOS EXECUTADOS'!$F327=0,0,(COUNTIF('SERVIÇOS EXECUTADOS'!$I327:$DH327,DS$10)/'SERVIÇOS EXECUTADOS'!$F327*100))</f>
        <v>0</v>
      </c>
      <c r="DT327" s="317">
        <f>IF('SERVIÇOS EXECUTADOS'!$F327=0,0,(COUNTIF('SERVIÇOS EXECUTADOS'!$I327:$DH327,DT$10)/'SERVIÇOS EXECUTADOS'!$F327*100))</f>
        <v>0</v>
      </c>
      <c r="DU327" s="317">
        <f>IF('SERVIÇOS EXECUTADOS'!$F327=0,0,(COUNTIF('SERVIÇOS EXECUTADOS'!$I327:$DH327,DU$10)/'SERVIÇOS EXECUTADOS'!$F327*100))</f>
        <v>0</v>
      </c>
      <c r="DV327" s="317">
        <f>IF('SERVIÇOS EXECUTADOS'!$F327=0,0,(COUNTIF('SERVIÇOS EXECUTADOS'!$I327:$DH327,DV$10)/'SERVIÇOS EXECUTADOS'!$F327*100))</f>
        <v>0</v>
      </c>
      <c r="DW327" s="317">
        <f>IF('SERVIÇOS EXECUTADOS'!$F327=0,0,(COUNTIF('SERVIÇOS EXECUTADOS'!$I327:$DH327,DW$10)/'SERVIÇOS EXECUTADOS'!$F327*100))</f>
        <v>0</v>
      </c>
      <c r="DX327" s="317">
        <f>IF('SERVIÇOS EXECUTADOS'!$F327=0,0,(COUNTIF('SERVIÇOS EXECUTADOS'!$I327:$DH327,DX$10)/'SERVIÇOS EXECUTADOS'!$F327*100))</f>
        <v>0</v>
      </c>
      <c r="DY327" s="317">
        <f>IF('SERVIÇOS EXECUTADOS'!$F327=0,0,(COUNTIF('SERVIÇOS EXECUTADOS'!$I327:$DH327,DY$10)/'SERVIÇOS EXECUTADOS'!$F327*100))</f>
        <v>0</v>
      </c>
      <c r="DZ327" s="317">
        <f>IF('SERVIÇOS EXECUTADOS'!$F327=0,0,(COUNTIF('SERVIÇOS EXECUTADOS'!$I327:$DH327,DZ$10)/'SERVIÇOS EXECUTADOS'!$F327*100))</f>
        <v>0</v>
      </c>
      <c r="EA327" s="317">
        <f>IF('SERVIÇOS EXECUTADOS'!$F327=0,0,(COUNTIF('SERVIÇOS EXECUTADOS'!$I327:$DH327,EA$10)/'SERVIÇOS EXECUTADOS'!$F327*100))</f>
        <v>0</v>
      </c>
      <c r="EB327" s="317">
        <f>IF('SERVIÇOS EXECUTADOS'!$F327=0,0,(COUNTIF('SERVIÇOS EXECUTADOS'!$I327:$DH327,EB$10)/'SERVIÇOS EXECUTADOS'!$F327*100))</f>
        <v>0</v>
      </c>
      <c r="EC327" s="317">
        <f>IF('SERVIÇOS EXECUTADOS'!$F327=0,0,(COUNTIF('SERVIÇOS EXECUTADOS'!$I327:$DH327,EC$10)/'SERVIÇOS EXECUTADOS'!$F327*100))</f>
        <v>0</v>
      </c>
      <c r="ED327" s="317">
        <f>IF('SERVIÇOS EXECUTADOS'!$F327=0,0,(COUNTIF('SERVIÇOS EXECUTADOS'!$I327:$DH327,ED$10)/'SERVIÇOS EXECUTADOS'!$F327*100))</f>
        <v>0</v>
      </c>
      <c r="EE327" s="317">
        <f>IF('SERVIÇOS EXECUTADOS'!$F327=0,0,(COUNTIF('SERVIÇOS EXECUTADOS'!$I327:$DH327,EE$10)/'SERVIÇOS EXECUTADOS'!$F327*100))</f>
        <v>0</v>
      </c>
      <c r="EF327" s="317">
        <f>IF('SERVIÇOS EXECUTADOS'!$F327=0,0,(COUNTIF('SERVIÇOS EXECUTADOS'!$I327:$DH327,EF$10)/'SERVIÇOS EXECUTADOS'!$F327*100))</f>
        <v>0</v>
      </c>
      <c r="EG327" s="317">
        <f>IF('SERVIÇOS EXECUTADOS'!$F327=0,0,(COUNTIF('SERVIÇOS EXECUTADOS'!$I327:$DH327,EG$10)/'SERVIÇOS EXECUTADOS'!$F327*100))</f>
        <v>0</v>
      </c>
      <c r="EH327" s="317">
        <f>IF('SERVIÇOS EXECUTADOS'!$F327=0,0,(COUNTIF('SERVIÇOS EXECUTADOS'!$I327:$DH327,EH$10)/'SERVIÇOS EXECUTADOS'!$F327*100))</f>
        <v>0</v>
      </c>
      <c r="EI327" s="317">
        <f>IF('SERVIÇOS EXECUTADOS'!$F327=0,0,(COUNTIF('SERVIÇOS EXECUTADOS'!$I327:$DH327,EI$10)/'SERVIÇOS EXECUTADOS'!$F327*100))</f>
        <v>0</v>
      </c>
      <c r="EJ327" s="317">
        <f>IF('SERVIÇOS EXECUTADOS'!$F327=0,0,(COUNTIF('SERVIÇOS EXECUTADOS'!$I327:$DH327,EJ$10)/'SERVIÇOS EXECUTADOS'!$F327*100))</f>
        <v>0</v>
      </c>
      <c r="EK327" s="317">
        <f>IF('SERVIÇOS EXECUTADOS'!$F327=0,0,(COUNTIF('SERVIÇOS EXECUTADOS'!$I327:$DH327,EK$10)/'SERVIÇOS EXECUTADOS'!$F327*100))</f>
        <v>0</v>
      </c>
      <c r="EL327" s="317">
        <f>IF('SERVIÇOS EXECUTADOS'!$F327=0,0,(COUNTIF('SERVIÇOS EXECUTADOS'!$I327:$DH327,EL$10)/'SERVIÇOS EXECUTADOS'!$F327*100))</f>
        <v>0</v>
      </c>
      <c r="EM327" s="317">
        <f>IF('SERVIÇOS EXECUTADOS'!$F327=0,0,(COUNTIF('SERVIÇOS EXECUTADOS'!$I327:$DH327,EM$10)/'SERVIÇOS EXECUTADOS'!$F327*100))</f>
        <v>0</v>
      </c>
      <c r="EN327" s="317">
        <f>IF('SERVIÇOS EXECUTADOS'!$F327=0,0,(COUNTIF('SERVIÇOS EXECUTADOS'!$I327:$DH327,EN$10)/'SERVIÇOS EXECUTADOS'!$F327*100))</f>
        <v>0</v>
      </c>
      <c r="EO327" s="317">
        <f>IF('SERVIÇOS EXECUTADOS'!$F327=0,0,(COUNTIF('SERVIÇOS EXECUTADOS'!$I327:$DH327,EO$10)/'SERVIÇOS EXECUTADOS'!$F327*100))</f>
        <v>0</v>
      </c>
      <c r="EP327" s="317">
        <f>IF('SERVIÇOS EXECUTADOS'!$F327=0,0,(COUNTIF('SERVIÇOS EXECUTADOS'!$I327:$DH327,EP$10)/'SERVIÇOS EXECUTADOS'!$F327*100))</f>
        <v>0</v>
      </c>
      <c r="EQ327" s="317">
        <f>IF('SERVIÇOS EXECUTADOS'!$F327=0,0,(COUNTIF('SERVIÇOS EXECUTADOS'!$I327:$DH327,EQ$10)/'SERVIÇOS EXECUTADOS'!$F327*100))</f>
        <v>0</v>
      </c>
      <c r="ER327" s="317">
        <f>IF('SERVIÇOS EXECUTADOS'!$F327=0,0,(COUNTIF('SERVIÇOS EXECUTADOS'!$I327:$DH327,ER$10)/'SERVIÇOS EXECUTADOS'!$F327*100))</f>
        <v>0</v>
      </c>
      <c r="ES327" s="317">
        <f>IF('SERVIÇOS EXECUTADOS'!$F327=0,0,(COUNTIF('SERVIÇOS EXECUTADOS'!$I327:$DH327,ES$10)/'SERVIÇOS EXECUTADOS'!$F327*100))</f>
        <v>0</v>
      </c>
      <c r="ET327" s="317">
        <f>IF('SERVIÇOS EXECUTADOS'!$F327=0,0,(COUNTIF('SERVIÇOS EXECUTADOS'!$I327:$DH327,ET$10)/'SERVIÇOS EXECUTADOS'!$F327*100))</f>
        <v>0</v>
      </c>
      <c r="EU327" s="317">
        <f>IF('SERVIÇOS EXECUTADOS'!$F327=0,0,(COUNTIF('SERVIÇOS EXECUTADOS'!$I327:$DH327,EU$10)/'SERVIÇOS EXECUTADOS'!$F327*100))</f>
        <v>0</v>
      </c>
      <c r="EV327" s="317">
        <f>IF('SERVIÇOS EXECUTADOS'!$F327=0,0,(COUNTIF('SERVIÇOS EXECUTADOS'!$I327:$DH327,EV$10)/'SERVIÇOS EXECUTADOS'!$F327*100))</f>
        <v>0</v>
      </c>
      <c r="EW327" s="317">
        <f>IF('SERVIÇOS EXECUTADOS'!$F327=0,0,(COUNTIF('SERVIÇOS EXECUTADOS'!$I327:$DH327,EW$10)/'SERVIÇOS EXECUTADOS'!$F327*100))</f>
        <v>0</v>
      </c>
    </row>
    <row r="328" spans="1:153" ht="12" customHeight="1" outlineLevel="2">
      <c r="A328" s="1"/>
      <c r="B328" s="197" t="s">
        <v>538</v>
      </c>
      <c r="C328" s="196" t="s">
        <v>539</v>
      </c>
      <c r="D328" s="486"/>
      <c r="E328" s="192">
        <f t="shared" si="98"/>
        <v>0</v>
      </c>
      <c r="F328" s="489"/>
      <c r="G328" s="271" t="s">
        <v>42</v>
      </c>
      <c r="H328" s="216">
        <f t="shared" si="106"/>
        <v>0</v>
      </c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  <c r="AN328" s="59"/>
      <c r="AO328" s="59"/>
      <c r="AP328" s="59"/>
      <c r="AQ328" s="59"/>
      <c r="AR328" s="59"/>
      <c r="AS328" s="59"/>
      <c r="AT328" s="59"/>
      <c r="AU328" s="59"/>
      <c r="AV328" s="59"/>
      <c r="AW328" s="59"/>
      <c r="AX328" s="59"/>
      <c r="AY328" s="59"/>
      <c r="AZ328" s="59"/>
      <c r="BA328" s="59"/>
      <c r="BB328" s="59"/>
      <c r="BC328" s="59"/>
      <c r="BD328" s="59"/>
      <c r="BE328" s="59"/>
      <c r="BF328" s="59"/>
      <c r="BG328" s="59"/>
      <c r="BH328" s="59"/>
      <c r="BI328" s="59"/>
      <c r="BJ328" s="59"/>
      <c r="BK328" s="59"/>
      <c r="BL328" s="59"/>
      <c r="BM328" s="59"/>
      <c r="BN328" s="59"/>
      <c r="BO328" s="59"/>
      <c r="BP328" s="59"/>
      <c r="BQ328" s="59"/>
      <c r="BR328" s="59"/>
      <c r="BS328" s="59"/>
      <c r="BT328" s="59"/>
      <c r="BU328" s="59"/>
      <c r="BV328" s="59"/>
      <c r="BW328" s="59"/>
      <c r="BX328" s="59"/>
      <c r="BY328" s="59"/>
      <c r="BZ328" s="59"/>
      <c r="CA328" s="59"/>
      <c r="CB328" s="59"/>
      <c r="CC328" s="59"/>
      <c r="CD328" s="59"/>
      <c r="CE328" s="59"/>
      <c r="CF328" s="59"/>
      <c r="CG328" s="59"/>
      <c r="CH328" s="59"/>
      <c r="CI328" s="59"/>
      <c r="CJ328" s="59"/>
      <c r="CK328" s="59"/>
      <c r="CL328" s="59"/>
      <c r="CM328" s="59"/>
      <c r="CN328" s="59"/>
      <c r="CO328" s="59"/>
      <c r="CP328" s="59"/>
      <c r="CQ328" s="59"/>
      <c r="CR328" s="59"/>
      <c r="CS328" s="59"/>
      <c r="CT328" s="59"/>
      <c r="CU328" s="59"/>
      <c r="CV328" s="59"/>
      <c r="CW328" s="59"/>
      <c r="CX328" s="59"/>
      <c r="CY328" s="59"/>
      <c r="CZ328" s="59"/>
      <c r="DA328" s="59"/>
      <c r="DB328" s="59"/>
      <c r="DC328" s="59"/>
      <c r="DD328" s="59"/>
      <c r="DE328" s="59"/>
      <c r="DF328" s="59"/>
      <c r="DG328" s="59"/>
      <c r="DH328" s="59"/>
      <c r="DI328" s="60">
        <f>COUNTIF(I328:DH328,"&lt;"&amp;$G$2)</f>
        <v>0</v>
      </c>
      <c r="DJ328" s="61">
        <f>COUNTIF(I328:DH328,$G$2)</f>
        <v>0</v>
      </c>
      <c r="DK328" s="61">
        <f>+DJ328+DI328</f>
        <v>0</v>
      </c>
      <c r="DL328" s="62">
        <f>IF(F328=0,0,(DJ328/F328)*100)</f>
        <v>0</v>
      </c>
      <c r="DM328" s="62">
        <f t="shared" si="113"/>
        <v>0</v>
      </c>
      <c r="DN328" s="64" t="str">
        <f>IFERROR(DK328/F328*E328,"")</f>
        <v/>
      </c>
      <c r="DO328" s="252" t="b">
        <f t="shared" si="104"/>
        <v>0</v>
      </c>
      <c r="DP328" s="188"/>
      <c r="DS328" s="62">
        <f>IF('SERVIÇOS EXECUTADOS'!$F328=0,0,(COUNTIF('SERVIÇOS EXECUTADOS'!$I328:$DH328,DS$10)/'SERVIÇOS EXECUTADOS'!$F328*100))</f>
        <v>0</v>
      </c>
      <c r="DT328" s="62">
        <f>IF('SERVIÇOS EXECUTADOS'!$F328=0,0,(COUNTIF('SERVIÇOS EXECUTADOS'!$I328:$DH328,DT$10)/'SERVIÇOS EXECUTADOS'!$F328*100))</f>
        <v>0</v>
      </c>
      <c r="DU328" s="62">
        <f>IF('SERVIÇOS EXECUTADOS'!$F328=0,0,(COUNTIF('SERVIÇOS EXECUTADOS'!$I328:$DH328,DU$10)/'SERVIÇOS EXECUTADOS'!$F328*100))</f>
        <v>0</v>
      </c>
      <c r="DV328" s="62">
        <f>IF('SERVIÇOS EXECUTADOS'!$F328=0,0,(COUNTIF('SERVIÇOS EXECUTADOS'!$I328:$DH328,DV$10)/'SERVIÇOS EXECUTADOS'!$F328*100))</f>
        <v>0</v>
      </c>
      <c r="DW328" s="62">
        <f>IF('SERVIÇOS EXECUTADOS'!$F328=0,0,(COUNTIF('SERVIÇOS EXECUTADOS'!$I328:$DH328,DW$10)/'SERVIÇOS EXECUTADOS'!$F328*100))</f>
        <v>0</v>
      </c>
      <c r="DX328" s="62">
        <f>IF('SERVIÇOS EXECUTADOS'!$F328=0,0,(COUNTIF('SERVIÇOS EXECUTADOS'!$I328:$DH328,DX$10)/'SERVIÇOS EXECUTADOS'!$F328*100))</f>
        <v>0</v>
      </c>
      <c r="DY328" s="62">
        <f>IF('SERVIÇOS EXECUTADOS'!$F328=0,0,(COUNTIF('SERVIÇOS EXECUTADOS'!$I328:$DH328,DY$10)/'SERVIÇOS EXECUTADOS'!$F328*100))</f>
        <v>0</v>
      </c>
      <c r="DZ328" s="62">
        <f>IF('SERVIÇOS EXECUTADOS'!$F328=0,0,(COUNTIF('SERVIÇOS EXECUTADOS'!$I328:$DH328,DZ$10)/'SERVIÇOS EXECUTADOS'!$F328*100))</f>
        <v>0</v>
      </c>
      <c r="EA328" s="62">
        <f>IF('SERVIÇOS EXECUTADOS'!$F328=0,0,(COUNTIF('SERVIÇOS EXECUTADOS'!$I328:$DH328,EA$10)/'SERVIÇOS EXECUTADOS'!$F328*100))</f>
        <v>0</v>
      </c>
      <c r="EB328" s="62">
        <f>IF('SERVIÇOS EXECUTADOS'!$F328=0,0,(COUNTIF('SERVIÇOS EXECUTADOS'!$I328:$DH328,EB$10)/'SERVIÇOS EXECUTADOS'!$F328*100))</f>
        <v>0</v>
      </c>
      <c r="EC328" s="62">
        <f>IF('SERVIÇOS EXECUTADOS'!$F328=0,0,(COUNTIF('SERVIÇOS EXECUTADOS'!$I328:$DH328,EC$10)/'SERVIÇOS EXECUTADOS'!$F328*100))</f>
        <v>0</v>
      </c>
      <c r="ED328" s="62">
        <f>IF('SERVIÇOS EXECUTADOS'!$F328=0,0,(COUNTIF('SERVIÇOS EXECUTADOS'!$I328:$DH328,ED$10)/'SERVIÇOS EXECUTADOS'!$F328*100))</f>
        <v>0</v>
      </c>
      <c r="EE328" s="62">
        <f>IF('SERVIÇOS EXECUTADOS'!$F328=0,0,(COUNTIF('SERVIÇOS EXECUTADOS'!$I328:$DH328,EE$10)/'SERVIÇOS EXECUTADOS'!$F328*100))</f>
        <v>0</v>
      </c>
      <c r="EF328" s="62">
        <f>IF('SERVIÇOS EXECUTADOS'!$F328=0,0,(COUNTIF('SERVIÇOS EXECUTADOS'!$I328:$DH328,EF$10)/'SERVIÇOS EXECUTADOS'!$F328*100))</f>
        <v>0</v>
      </c>
      <c r="EG328" s="62">
        <f>IF('SERVIÇOS EXECUTADOS'!$F328=0,0,(COUNTIF('SERVIÇOS EXECUTADOS'!$I328:$DH328,EG$10)/'SERVIÇOS EXECUTADOS'!$F328*100))</f>
        <v>0</v>
      </c>
      <c r="EH328" s="62">
        <f>IF('SERVIÇOS EXECUTADOS'!$F328=0,0,(COUNTIF('SERVIÇOS EXECUTADOS'!$I328:$DH328,EH$10)/'SERVIÇOS EXECUTADOS'!$F328*100))</f>
        <v>0</v>
      </c>
      <c r="EI328" s="62">
        <f>IF('SERVIÇOS EXECUTADOS'!$F328=0,0,(COUNTIF('SERVIÇOS EXECUTADOS'!$I328:$DH328,EI$10)/'SERVIÇOS EXECUTADOS'!$F328*100))</f>
        <v>0</v>
      </c>
      <c r="EJ328" s="62">
        <f>IF('SERVIÇOS EXECUTADOS'!$F328=0,0,(COUNTIF('SERVIÇOS EXECUTADOS'!$I328:$DH328,EJ$10)/'SERVIÇOS EXECUTADOS'!$F328*100))</f>
        <v>0</v>
      </c>
      <c r="EK328" s="62">
        <f>IF('SERVIÇOS EXECUTADOS'!$F328=0,0,(COUNTIF('SERVIÇOS EXECUTADOS'!$I328:$DH328,EK$10)/'SERVIÇOS EXECUTADOS'!$F328*100))</f>
        <v>0</v>
      </c>
      <c r="EL328" s="62">
        <f>IF('SERVIÇOS EXECUTADOS'!$F328=0,0,(COUNTIF('SERVIÇOS EXECUTADOS'!$I328:$DH328,EL$10)/'SERVIÇOS EXECUTADOS'!$F328*100))</f>
        <v>0</v>
      </c>
      <c r="EM328" s="62">
        <f>IF('SERVIÇOS EXECUTADOS'!$F328=0,0,(COUNTIF('SERVIÇOS EXECUTADOS'!$I328:$DH328,EM$10)/'SERVIÇOS EXECUTADOS'!$F328*100))</f>
        <v>0</v>
      </c>
      <c r="EN328" s="62">
        <f>IF('SERVIÇOS EXECUTADOS'!$F328=0,0,(COUNTIF('SERVIÇOS EXECUTADOS'!$I328:$DH328,EN$10)/'SERVIÇOS EXECUTADOS'!$F328*100))</f>
        <v>0</v>
      </c>
      <c r="EO328" s="62">
        <f>IF('SERVIÇOS EXECUTADOS'!$F328=0,0,(COUNTIF('SERVIÇOS EXECUTADOS'!$I328:$DH328,EO$10)/'SERVIÇOS EXECUTADOS'!$F328*100))</f>
        <v>0</v>
      </c>
      <c r="EP328" s="62">
        <f>IF('SERVIÇOS EXECUTADOS'!$F328=0,0,(COUNTIF('SERVIÇOS EXECUTADOS'!$I328:$DH328,EP$10)/'SERVIÇOS EXECUTADOS'!$F328*100))</f>
        <v>0</v>
      </c>
      <c r="EQ328" s="62">
        <f>IF('SERVIÇOS EXECUTADOS'!$F328=0,0,(COUNTIF('SERVIÇOS EXECUTADOS'!$I328:$DH328,EQ$10)/'SERVIÇOS EXECUTADOS'!$F328*100))</f>
        <v>0</v>
      </c>
      <c r="ER328" s="62">
        <f>IF('SERVIÇOS EXECUTADOS'!$F328=0,0,(COUNTIF('SERVIÇOS EXECUTADOS'!$I328:$DH328,ER$10)/'SERVIÇOS EXECUTADOS'!$F328*100))</f>
        <v>0</v>
      </c>
      <c r="ES328" s="62">
        <f>IF('SERVIÇOS EXECUTADOS'!$F328=0,0,(COUNTIF('SERVIÇOS EXECUTADOS'!$I328:$DH328,ES$10)/'SERVIÇOS EXECUTADOS'!$F328*100))</f>
        <v>0</v>
      </c>
      <c r="ET328" s="62">
        <f>IF('SERVIÇOS EXECUTADOS'!$F328=0,0,(COUNTIF('SERVIÇOS EXECUTADOS'!$I328:$DH328,ET$10)/'SERVIÇOS EXECUTADOS'!$F328*100))</f>
        <v>0</v>
      </c>
      <c r="EU328" s="62">
        <f>IF('SERVIÇOS EXECUTADOS'!$F328=0,0,(COUNTIF('SERVIÇOS EXECUTADOS'!$I328:$DH328,EU$10)/'SERVIÇOS EXECUTADOS'!$F328*100))</f>
        <v>0</v>
      </c>
      <c r="EV328" s="62">
        <f>IF('SERVIÇOS EXECUTADOS'!$F328=0,0,(COUNTIF('SERVIÇOS EXECUTADOS'!$I328:$DH328,EV$10)/'SERVIÇOS EXECUTADOS'!$F328*100))</f>
        <v>0</v>
      </c>
      <c r="EW328" s="62">
        <f>IF('SERVIÇOS EXECUTADOS'!$F328=0,0,(COUNTIF('SERVIÇOS EXECUTADOS'!$I328:$DH328,EW$10)/'SERVIÇOS EXECUTADOS'!$F328*100))</f>
        <v>0</v>
      </c>
    </row>
    <row r="329" spans="1:153" ht="12" customHeight="1" outlineLevel="2">
      <c r="A329" s="1"/>
      <c r="B329" s="197" t="s">
        <v>540</v>
      </c>
      <c r="C329" s="196" t="s">
        <v>541</v>
      </c>
      <c r="D329" s="486"/>
      <c r="E329" s="192">
        <f t="shared" si="98"/>
        <v>0</v>
      </c>
      <c r="F329" s="489"/>
      <c r="G329" s="271" t="s">
        <v>42</v>
      </c>
      <c r="H329" s="216">
        <f t="shared" si="106"/>
        <v>0</v>
      </c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  <c r="AN329" s="59"/>
      <c r="AO329" s="59"/>
      <c r="AP329" s="59"/>
      <c r="AQ329" s="59"/>
      <c r="AR329" s="59"/>
      <c r="AS329" s="59"/>
      <c r="AT329" s="59"/>
      <c r="AU329" s="59"/>
      <c r="AV329" s="59"/>
      <c r="AW329" s="59"/>
      <c r="AX329" s="59"/>
      <c r="AY329" s="59"/>
      <c r="AZ329" s="59"/>
      <c r="BA329" s="59"/>
      <c r="BB329" s="59"/>
      <c r="BC329" s="59"/>
      <c r="BD329" s="59"/>
      <c r="BE329" s="59"/>
      <c r="BF329" s="59"/>
      <c r="BG329" s="59"/>
      <c r="BH329" s="59"/>
      <c r="BI329" s="59"/>
      <c r="BJ329" s="59"/>
      <c r="BK329" s="59"/>
      <c r="BL329" s="59"/>
      <c r="BM329" s="59"/>
      <c r="BN329" s="59"/>
      <c r="BO329" s="59"/>
      <c r="BP329" s="59"/>
      <c r="BQ329" s="59"/>
      <c r="BR329" s="59"/>
      <c r="BS329" s="59"/>
      <c r="BT329" s="59"/>
      <c r="BU329" s="59"/>
      <c r="BV329" s="59"/>
      <c r="BW329" s="59"/>
      <c r="BX329" s="59"/>
      <c r="BY329" s="59"/>
      <c r="BZ329" s="59"/>
      <c r="CA329" s="59"/>
      <c r="CB329" s="59"/>
      <c r="CC329" s="59"/>
      <c r="CD329" s="59"/>
      <c r="CE329" s="59"/>
      <c r="CF329" s="59"/>
      <c r="CG329" s="59"/>
      <c r="CH329" s="59"/>
      <c r="CI329" s="59"/>
      <c r="CJ329" s="59"/>
      <c r="CK329" s="59"/>
      <c r="CL329" s="59"/>
      <c r="CM329" s="59"/>
      <c r="CN329" s="59"/>
      <c r="CO329" s="59"/>
      <c r="CP329" s="59"/>
      <c r="CQ329" s="59"/>
      <c r="CR329" s="59"/>
      <c r="CS329" s="59"/>
      <c r="CT329" s="59"/>
      <c r="CU329" s="59"/>
      <c r="CV329" s="59"/>
      <c r="CW329" s="59"/>
      <c r="CX329" s="59"/>
      <c r="CY329" s="59"/>
      <c r="CZ329" s="59"/>
      <c r="DA329" s="59"/>
      <c r="DB329" s="59"/>
      <c r="DC329" s="59"/>
      <c r="DD329" s="59"/>
      <c r="DE329" s="59"/>
      <c r="DF329" s="59"/>
      <c r="DG329" s="59"/>
      <c r="DH329" s="59"/>
      <c r="DI329" s="60">
        <f>COUNTIF(I329:DH329,"&lt;"&amp;$G$2)</f>
        <v>0</v>
      </c>
      <c r="DJ329" s="61">
        <f>COUNTIF(I329:DH329,$G$2)</f>
        <v>0</v>
      </c>
      <c r="DK329" s="61">
        <f>+DJ329+DI329</f>
        <v>0</v>
      </c>
      <c r="DL329" s="62">
        <f>IF(F329=0,0,(DJ329/F329)*100)</f>
        <v>0</v>
      </c>
      <c r="DM329" s="62">
        <f t="shared" si="113"/>
        <v>0</v>
      </c>
      <c r="DN329" s="64" t="str">
        <f>IFERROR(DK329/F329*E329,"")</f>
        <v/>
      </c>
      <c r="DO329" s="252" t="b">
        <f t="shared" si="104"/>
        <v>0</v>
      </c>
      <c r="DP329" s="188"/>
      <c r="DS329" s="62">
        <f>IF('SERVIÇOS EXECUTADOS'!$F329=0,0,(COUNTIF('SERVIÇOS EXECUTADOS'!$I329:$DH329,DS$10)/'SERVIÇOS EXECUTADOS'!$F329*100))</f>
        <v>0</v>
      </c>
      <c r="DT329" s="62">
        <f>IF('SERVIÇOS EXECUTADOS'!$F329=0,0,(COUNTIF('SERVIÇOS EXECUTADOS'!$I329:$DH329,DT$10)/'SERVIÇOS EXECUTADOS'!$F329*100))</f>
        <v>0</v>
      </c>
      <c r="DU329" s="62">
        <f>IF('SERVIÇOS EXECUTADOS'!$F329=0,0,(COUNTIF('SERVIÇOS EXECUTADOS'!$I329:$DH329,DU$10)/'SERVIÇOS EXECUTADOS'!$F329*100))</f>
        <v>0</v>
      </c>
      <c r="DV329" s="62">
        <f>IF('SERVIÇOS EXECUTADOS'!$F329=0,0,(COUNTIF('SERVIÇOS EXECUTADOS'!$I329:$DH329,DV$10)/'SERVIÇOS EXECUTADOS'!$F329*100))</f>
        <v>0</v>
      </c>
      <c r="DW329" s="62">
        <f>IF('SERVIÇOS EXECUTADOS'!$F329=0,0,(COUNTIF('SERVIÇOS EXECUTADOS'!$I329:$DH329,DW$10)/'SERVIÇOS EXECUTADOS'!$F329*100))</f>
        <v>0</v>
      </c>
      <c r="DX329" s="62">
        <f>IF('SERVIÇOS EXECUTADOS'!$F329=0,0,(COUNTIF('SERVIÇOS EXECUTADOS'!$I329:$DH329,DX$10)/'SERVIÇOS EXECUTADOS'!$F329*100))</f>
        <v>0</v>
      </c>
      <c r="DY329" s="62">
        <f>IF('SERVIÇOS EXECUTADOS'!$F329=0,0,(COUNTIF('SERVIÇOS EXECUTADOS'!$I329:$DH329,DY$10)/'SERVIÇOS EXECUTADOS'!$F329*100))</f>
        <v>0</v>
      </c>
      <c r="DZ329" s="62">
        <f>IF('SERVIÇOS EXECUTADOS'!$F329=0,0,(COUNTIF('SERVIÇOS EXECUTADOS'!$I329:$DH329,DZ$10)/'SERVIÇOS EXECUTADOS'!$F329*100))</f>
        <v>0</v>
      </c>
      <c r="EA329" s="62">
        <f>IF('SERVIÇOS EXECUTADOS'!$F329=0,0,(COUNTIF('SERVIÇOS EXECUTADOS'!$I329:$DH329,EA$10)/'SERVIÇOS EXECUTADOS'!$F329*100))</f>
        <v>0</v>
      </c>
      <c r="EB329" s="62">
        <f>IF('SERVIÇOS EXECUTADOS'!$F329=0,0,(COUNTIF('SERVIÇOS EXECUTADOS'!$I329:$DH329,EB$10)/'SERVIÇOS EXECUTADOS'!$F329*100))</f>
        <v>0</v>
      </c>
      <c r="EC329" s="62">
        <f>IF('SERVIÇOS EXECUTADOS'!$F329=0,0,(COUNTIF('SERVIÇOS EXECUTADOS'!$I329:$DH329,EC$10)/'SERVIÇOS EXECUTADOS'!$F329*100))</f>
        <v>0</v>
      </c>
      <c r="ED329" s="62">
        <f>IF('SERVIÇOS EXECUTADOS'!$F329=0,0,(COUNTIF('SERVIÇOS EXECUTADOS'!$I329:$DH329,ED$10)/'SERVIÇOS EXECUTADOS'!$F329*100))</f>
        <v>0</v>
      </c>
      <c r="EE329" s="62">
        <f>IF('SERVIÇOS EXECUTADOS'!$F329=0,0,(COUNTIF('SERVIÇOS EXECUTADOS'!$I329:$DH329,EE$10)/'SERVIÇOS EXECUTADOS'!$F329*100))</f>
        <v>0</v>
      </c>
      <c r="EF329" s="62">
        <f>IF('SERVIÇOS EXECUTADOS'!$F329=0,0,(COUNTIF('SERVIÇOS EXECUTADOS'!$I329:$DH329,EF$10)/'SERVIÇOS EXECUTADOS'!$F329*100))</f>
        <v>0</v>
      </c>
      <c r="EG329" s="62">
        <f>IF('SERVIÇOS EXECUTADOS'!$F329=0,0,(COUNTIF('SERVIÇOS EXECUTADOS'!$I329:$DH329,EG$10)/'SERVIÇOS EXECUTADOS'!$F329*100))</f>
        <v>0</v>
      </c>
      <c r="EH329" s="62">
        <f>IF('SERVIÇOS EXECUTADOS'!$F329=0,0,(COUNTIF('SERVIÇOS EXECUTADOS'!$I329:$DH329,EH$10)/'SERVIÇOS EXECUTADOS'!$F329*100))</f>
        <v>0</v>
      </c>
      <c r="EI329" s="62">
        <f>IF('SERVIÇOS EXECUTADOS'!$F329=0,0,(COUNTIF('SERVIÇOS EXECUTADOS'!$I329:$DH329,EI$10)/'SERVIÇOS EXECUTADOS'!$F329*100))</f>
        <v>0</v>
      </c>
      <c r="EJ329" s="62">
        <f>IF('SERVIÇOS EXECUTADOS'!$F329=0,0,(COUNTIF('SERVIÇOS EXECUTADOS'!$I329:$DH329,EJ$10)/'SERVIÇOS EXECUTADOS'!$F329*100))</f>
        <v>0</v>
      </c>
      <c r="EK329" s="62">
        <f>IF('SERVIÇOS EXECUTADOS'!$F329=0,0,(COUNTIF('SERVIÇOS EXECUTADOS'!$I329:$DH329,EK$10)/'SERVIÇOS EXECUTADOS'!$F329*100))</f>
        <v>0</v>
      </c>
      <c r="EL329" s="62">
        <f>IF('SERVIÇOS EXECUTADOS'!$F329=0,0,(COUNTIF('SERVIÇOS EXECUTADOS'!$I329:$DH329,EL$10)/'SERVIÇOS EXECUTADOS'!$F329*100))</f>
        <v>0</v>
      </c>
      <c r="EM329" s="62">
        <f>IF('SERVIÇOS EXECUTADOS'!$F329=0,0,(COUNTIF('SERVIÇOS EXECUTADOS'!$I329:$DH329,EM$10)/'SERVIÇOS EXECUTADOS'!$F329*100))</f>
        <v>0</v>
      </c>
      <c r="EN329" s="62">
        <f>IF('SERVIÇOS EXECUTADOS'!$F329=0,0,(COUNTIF('SERVIÇOS EXECUTADOS'!$I329:$DH329,EN$10)/'SERVIÇOS EXECUTADOS'!$F329*100))</f>
        <v>0</v>
      </c>
      <c r="EO329" s="62">
        <f>IF('SERVIÇOS EXECUTADOS'!$F329=0,0,(COUNTIF('SERVIÇOS EXECUTADOS'!$I329:$DH329,EO$10)/'SERVIÇOS EXECUTADOS'!$F329*100))</f>
        <v>0</v>
      </c>
      <c r="EP329" s="62">
        <f>IF('SERVIÇOS EXECUTADOS'!$F329=0,0,(COUNTIF('SERVIÇOS EXECUTADOS'!$I329:$DH329,EP$10)/'SERVIÇOS EXECUTADOS'!$F329*100))</f>
        <v>0</v>
      </c>
      <c r="EQ329" s="62">
        <f>IF('SERVIÇOS EXECUTADOS'!$F329=0,0,(COUNTIF('SERVIÇOS EXECUTADOS'!$I329:$DH329,EQ$10)/'SERVIÇOS EXECUTADOS'!$F329*100))</f>
        <v>0</v>
      </c>
      <c r="ER329" s="62">
        <f>IF('SERVIÇOS EXECUTADOS'!$F329=0,0,(COUNTIF('SERVIÇOS EXECUTADOS'!$I329:$DH329,ER$10)/'SERVIÇOS EXECUTADOS'!$F329*100))</f>
        <v>0</v>
      </c>
      <c r="ES329" s="62">
        <f>IF('SERVIÇOS EXECUTADOS'!$F329=0,0,(COUNTIF('SERVIÇOS EXECUTADOS'!$I329:$DH329,ES$10)/'SERVIÇOS EXECUTADOS'!$F329*100))</f>
        <v>0</v>
      </c>
      <c r="ET329" s="62">
        <f>IF('SERVIÇOS EXECUTADOS'!$F329=0,0,(COUNTIF('SERVIÇOS EXECUTADOS'!$I329:$DH329,ET$10)/'SERVIÇOS EXECUTADOS'!$F329*100))</f>
        <v>0</v>
      </c>
      <c r="EU329" s="62">
        <f>IF('SERVIÇOS EXECUTADOS'!$F329=0,0,(COUNTIF('SERVIÇOS EXECUTADOS'!$I329:$DH329,EU$10)/'SERVIÇOS EXECUTADOS'!$F329*100))</f>
        <v>0</v>
      </c>
      <c r="EV329" s="62">
        <f>IF('SERVIÇOS EXECUTADOS'!$F329=0,0,(COUNTIF('SERVIÇOS EXECUTADOS'!$I329:$DH329,EV$10)/'SERVIÇOS EXECUTADOS'!$F329*100))</f>
        <v>0</v>
      </c>
      <c r="EW329" s="62">
        <f>IF('SERVIÇOS EXECUTADOS'!$F329=0,0,(COUNTIF('SERVIÇOS EXECUTADOS'!$I329:$DH329,EW$10)/'SERVIÇOS EXECUTADOS'!$F329*100))</f>
        <v>0</v>
      </c>
    </row>
    <row r="330" spans="1:153" ht="12" customHeight="1" outlineLevel="1">
      <c r="A330" s="1"/>
      <c r="B330" s="305" t="s">
        <v>542</v>
      </c>
      <c r="C330" s="306" t="s">
        <v>543</v>
      </c>
      <c r="D330" s="307">
        <f>SUM(D331:D331)</f>
        <v>0</v>
      </c>
      <c r="E330" s="308">
        <f t="shared" si="98"/>
        <v>0</v>
      </c>
      <c r="F330" s="312"/>
      <c r="G330" s="312"/>
      <c r="H330" s="364">
        <f t="shared" si="106"/>
        <v>0</v>
      </c>
      <c r="I330" s="310"/>
      <c r="J330" s="310"/>
      <c r="K330" s="310"/>
      <c r="L330" s="310"/>
      <c r="M330" s="310"/>
      <c r="N330" s="310"/>
      <c r="O330" s="310"/>
      <c r="P330" s="310"/>
      <c r="Q330" s="310"/>
      <c r="R330" s="310"/>
      <c r="S330" s="310"/>
      <c r="T330" s="310"/>
      <c r="U330" s="310"/>
      <c r="V330" s="310"/>
      <c r="W330" s="310"/>
      <c r="X330" s="310"/>
      <c r="Y330" s="310"/>
      <c r="Z330" s="310"/>
      <c r="AA330" s="310"/>
      <c r="AB330" s="310"/>
      <c r="AC330" s="310"/>
      <c r="AD330" s="310"/>
      <c r="AE330" s="310"/>
      <c r="AF330" s="310"/>
      <c r="AG330" s="310"/>
      <c r="AH330" s="310"/>
      <c r="AI330" s="310"/>
      <c r="AJ330" s="310"/>
      <c r="AK330" s="310"/>
      <c r="AL330" s="310"/>
      <c r="AM330" s="310"/>
      <c r="AN330" s="310"/>
      <c r="AO330" s="310"/>
      <c r="AP330" s="310"/>
      <c r="AQ330" s="310"/>
      <c r="AR330" s="310"/>
      <c r="AS330" s="310"/>
      <c r="AT330" s="310"/>
      <c r="AU330" s="310"/>
      <c r="AV330" s="310"/>
      <c r="AW330" s="310"/>
      <c r="AX330" s="310"/>
      <c r="AY330" s="310"/>
      <c r="AZ330" s="310"/>
      <c r="BA330" s="310"/>
      <c r="BB330" s="310"/>
      <c r="BC330" s="310"/>
      <c r="BD330" s="310"/>
      <c r="BE330" s="310"/>
      <c r="BF330" s="310"/>
      <c r="BG330" s="310"/>
      <c r="BH330" s="310"/>
      <c r="BI330" s="310"/>
      <c r="BJ330" s="310"/>
      <c r="BK330" s="310"/>
      <c r="BL330" s="310"/>
      <c r="BM330" s="310"/>
      <c r="BN330" s="310"/>
      <c r="BO330" s="310"/>
      <c r="BP330" s="310"/>
      <c r="BQ330" s="310"/>
      <c r="BR330" s="310"/>
      <c r="BS330" s="310"/>
      <c r="BT330" s="310"/>
      <c r="BU330" s="310"/>
      <c r="BV330" s="310"/>
      <c r="BW330" s="310"/>
      <c r="BX330" s="310"/>
      <c r="BY330" s="310"/>
      <c r="BZ330" s="310"/>
      <c r="CA330" s="310"/>
      <c r="CB330" s="310"/>
      <c r="CC330" s="310"/>
      <c r="CD330" s="310"/>
      <c r="CE330" s="310"/>
      <c r="CF330" s="310"/>
      <c r="CG330" s="310"/>
      <c r="CH330" s="310"/>
      <c r="CI330" s="310"/>
      <c r="CJ330" s="310"/>
      <c r="CK330" s="310"/>
      <c r="CL330" s="310"/>
      <c r="CM330" s="310"/>
      <c r="CN330" s="310"/>
      <c r="CO330" s="310"/>
      <c r="CP330" s="310"/>
      <c r="CQ330" s="310"/>
      <c r="CR330" s="310"/>
      <c r="CS330" s="310"/>
      <c r="CT330" s="310"/>
      <c r="CU330" s="310"/>
      <c r="CV330" s="310"/>
      <c r="CW330" s="310"/>
      <c r="CX330" s="310"/>
      <c r="CY330" s="310"/>
      <c r="CZ330" s="310"/>
      <c r="DA330" s="310"/>
      <c r="DB330" s="310"/>
      <c r="DC330" s="310"/>
      <c r="DD330" s="310"/>
      <c r="DE330" s="310"/>
      <c r="DF330" s="310"/>
      <c r="DG330" s="310"/>
      <c r="DH330" s="310"/>
      <c r="DI330" s="311"/>
      <c r="DJ330" s="312"/>
      <c r="DK330" s="309"/>
      <c r="DL330" s="313"/>
      <c r="DM330" s="313">
        <f t="shared" si="113"/>
        <v>0</v>
      </c>
      <c r="DN330" s="350">
        <f>SUM(DN331:DN331)</f>
        <v>0</v>
      </c>
      <c r="DO330" s="314" t="b">
        <f t="shared" si="104"/>
        <v>1</v>
      </c>
      <c r="DP330" s="315"/>
      <c r="DQ330" s="316"/>
      <c r="DR330" s="316"/>
      <c r="DS330" s="317">
        <f>IF('SERVIÇOS EXECUTADOS'!$F330=0,0,(COUNTIF('SERVIÇOS EXECUTADOS'!$I330:$DH330,DS$10)/'SERVIÇOS EXECUTADOS'!$F330*100))</f>
        <v>0</v>
      </c>
      <c r="DT330" s="317">
        <f>IF('SERVIÇOS EXECUTADOS'!$F330=0,0,(COUNTIF('SERVIÇOS EXECUTADOS'!$I330:$DH330,DT$10)/'SERVIÇOS EXECUTADOS'!$F330*100))</f>
        <v>0</v>
      </c>
      <c r="DU330" s="317">
        <f>IF('SERVIÇOS EXECUTADOS'!$F330=0,0,(COUNTIF('SERVIÇOS EXECUTADOS'!$I330:$DH330,DU$10)/'SERVIÇOS EXECUTADOS'!$F330*100))</f>
        <v>0</v>
      </c>
      <c r="DV330" s="317">
        <f>IF('SERVIÇOS EXECUTADOS'!$F330=0,0,(COUNTIF('SERVIÇOS EXECUTADOS'!$I330:$DH330,DV$10)/'SERVIÇOS EXECUTADOS'!$F330*100))</f>
        <v>0</v>
      </c>
      <c r="DW330" s="317">
        <f>IF('SERVIÇOS EXECUTADOS'!$F330=0,0,(COUNTIF('SERVIÇOS EXECUTADOS'!$I330:$DH330,DW$10)/'SERVIÇOS EXECUTADOS'!$F330*100))</f>
        <v>0</v>
      </c>
      <c r="DX330" s="317">
        <f>IF('SERVIÇOS EXECUTADOS'!$F330=0,0,(COUNTIF('SERVIÇOS EXECUTADOS'!$I330:$DH330,DX$10)/'SERVIÇOS EXECUTADOS'!$F330*100))</f>
        <v>0</v>
      </c>
      <c r="DY330" s="317">
        <f>IF('SERVIÇOS EXECUTADOS'!$F330=0,0,(COUNTIF('SERVIÇOS EXECUTADOS'!$I330:$DH330,DY$10)/'SERVIÇOS EXECUTADOS'!$F330*100))</f>
        <v>0</v>
      </c>
      <c r="DZ330" s="317">
        <f>IF('SERVIÇOS EXECUTADOS'!$F330=0,0,(COUNTIF('SERVIÇOS EXECUTADOS'!$I330:$DH330,DZ$10)/'SERVIÇOS EXECUTADOS'!$F330*100))</f>
        <v>0</v>
      </c>
      <c r="EA330" s="317">
        <f>IF('SERVIÇOS EXECUTADOS'!$F330=0,0,(COUNTIF('SERVIÇOS EXECUTADOS'!$I330:$DH330,EA$10)/'SERVIÇOS EXECUTADOS'!$F330*100))</f>
        <v>0</v>
      </c>
      <c r="EB330" s="317">
        <f>IF('SERVIÇOS EXECUTADOS'!$F330=0,0,(COUNTIF('SERVIÇOS EXECUTADOS'!$I330:$DH330,EB$10)/'SERVIÇOS EXECUTADOS'!$F330*100))</f>
        <v>0</v>
      </c>
      <c r="EC330" s="317">
        <f>IF('SERVIÇOS EXECUTADOS'!$F330=0,0,(COUNTIF('SERVIÇOS EXECUTADOS'!$I330:$DH330,EC$10)/'SERVIÇOS EXECUTADOS'!$F330*100))</f>
        <v>0</v>
      </c>
      <c r="ED330" s="317">
        <f>IF('SERVIÇOS EXECUTADOS'!$F330=0,0,(COUNTIF('SERVIÇOS EXECUTADOS'!$I330:$DH330,ED$10)/'SERVIÇOS EXECUTADOS'!$F330*100))</f>
        <v>0</v>
      </c>
      <c r="EE330" s="317">
        <f>IF('SERVIÇOS EXECUTADOS'!$F330=0,0,(COUNTIF('SERVIÇOS EXECUTADOS'!$I330:$DH330,EE$10)/'SERVIÇOS EXECUTADOS'!$F330*100))</f>
        <v>0</v>
      </c>
      <c r="EF330" s="317">
        <f>IF('SERVIÇOS EXECUTADOS'!$F330=0,0,(COUNTIF('SERVIÇOS EXECUTADOS'!$I330:$DH330,EF$10)/'SERVIÇOS EXECUTADOS'!$F330*100))</f>
        <v>0</v>
      </c>
      <c r="EG330" s="317">
        <f>IF('SERVIÇOS EXECUTADOS'!$F330=0,0,(COUNTIF('SERVIÇOS EXECUTADOS'!$I330:$DH330,EG$10)/'SERVIÇOS EXECUTADOS'!$F330*100))</f>
        <v>0</v>
      </c>
      <c r="EH330" s="317">
        <f>IF('SERVIÇOS EXECUTADOS'!$F330=0,0,(COUNTIF('SERVIÇOS EXECUTADOS'!$I330:$DH330,EH$10)/'SERVIÇOS EXECUTADOS'!$F330*100))</f>
        <v>0</v>
      </c>
      <c r="EI330" s="317">
        <f>IF('SERVIÇOS EXECUTADOS'!$F330=0,0,(COUNTIF('SERVIÇOS EXECUTADOS'!$I330:$DH330,EI$10)/'SERVIÇOS EXECUTADOS'!$F330*100))</f>
        <v>0</v>
      </c>
      <c r="EJ330" s="317">
        <f>IF('SERVIÇOS EXECUTADOS'!$F330=0,0,(COUNTIF('SERVIÇOS EXECUTADOS'!$I330:$DH330,EJ$10)/'SERVIÇOS EXECUTADOS'!$F330*100))</f>
        <v>0</v>
      </c>
      <c r="EK330" s="317">
        <f>IF('SERVIÇOS EXECUTADOS'!$F330=0,0,(COUNTIF('SERVIÇOS EXECUTADOS'!$I330:$DH330,EK$10)/'SERVIÇOS EXECUTADOS'!$F330*100))</f>
        <v>0</v>
      </c>
      <c r="EL330" s="317">
        <f>IF('SERVIÇOS EXECUTADOS'!$F330=0,0,(COUNTIF('SERVIÇOS EXECUTADOS'!$I330:$DH330,EL$10)/'SERVIÇOS EXECUTADOS'!$F330*100))</f>
        <v>0</v>
      </c>
      <c r="EM330" s="317">
        <f>IF('SERVIÇOS EXECUTADOS'!$F330=0,0,(COUNTIF('SERVIÇOS EXECUTADOS'!$I330:$DH330,EM$10)/'SERVIÇOS EXECUTADOS'!$F330*100))</f>
        <v>0</v>
      </c>
      <c r="EN330" s="317">
        <f>IF('SERVIÇOS EXECUTADOS'!$F330=0,0,(COUNTIF('SERVIÇOS EXECUTADOS'!$I330:$DH330,EN$10)/'SERVIÇOS EXECUTADOS'!$F330*100))</f>
        <v>0</v>
      </c>
      <c r="EO330" s="317">
        <f>IF('SERVIÇOS EXECUTADOS'!$F330=0,0,(COUNTIF('SERVIÇOS EXECUTADOS'!$I330:$DH330,EO$10)/'SERVIÇOS EXECUTADOS'!$F330*100))</f>
        <v>0</v>
      </c>
      <c r="EP330" s="317">
        <f>IF('SERVIÇOS EXECUTADOS'!$F330=0,0,(COUNTIF('SERVIÇOS EXECUTADOS'!$I330:$DH330,EP$10)/'SERVIÇOS EXECUTADOS'!$F330*100))</f>
        <v>0</v>
      </c>
      <c r="EQ330" s="317">
        <f>IF('SERVIÇOS EXECUTADOS'!$F330=0,0,(COUNTIF('SERVIÇOS EXECUTADOS'!$I330:$DH330,EQ$10)/'SERVIÇOS EXECUTADOS'!$F330*100))</f>
        <v>0</v>
      </c>
      <c r="ER330" s="317">
        <f>IF('SERVIÇOS EXECUTADOS'!$F330=0,0,(COUNTIF('SERVIÇOS EXECUTADOS'!$I330:$DH330,ER$10)/'SERVIÇOS EXECUTADOS'!$F330*100))</f>
        <v>0</v>
      </c>
      <c r="ES330" s="317">
        <f>IF('SERVIÇOS EXECUTADOS'!$F330=0,0,(COUNTIF('SERVIÇOS EXECUTADOS'!$I330:$DH330,ES$10)/'SERVIÇOS EXECUTADOS'!$F330*100))</f>
        <v>0</v>
      </c>
      <c r="ET330" s="317">
        <f>IF('SERVIÇOS EXECUTADOS'!$F330=0,0,(COUNTIF('SERVIÇOS EXECUTADOS'!$I330:$DH330,ET$10)/'SERVIÇOS EXECUTADOS'!$F330*100))</f>
        <v>0</v>
      </c>
      <c r="EU330" s="317">
        <f>IF('SERVIÇOS EXECUTADOS'!$F330=0,0,(COUNTIF('SERVIÇOS EXECUTADOS'!$I330:$DH330,EU$10)/'SERVIÇOS EXECUTADOS'!$F330*100))</f>
        <v>0</v>
      </c>
      <c r="EV330" s="317">
        <f>IF('SERVIÇOS EXECUTADOS'!$F330=0,0,(COUNTIF('SERVIÇOS EXECUTADOS'!$I330:$DH330,EV$10)/'SERVIÇOS EXECUTADOS'!$F330*100))</f>
        <v>0</v>
      </c>
      <c r="EW330" s="317">
        <f>IF('SERVIÇOS EXECUTADOS'!$F330=0,0,(COUNTIF('SERVIÇOS EXECUTADOS'!$I330:$DH330,EW$10)/'SERVIÇOS EXECUTADOS'!$F330*100))</f>
        <v>0</v>
      </c>
    </row>
    <row r="331" spans="1:153" ht="12" customHeight="1" outlineLevel="2">
      <c r="A331" s="1"/>
      <c r="B331" s="197" t="s">
        <v>544</v>
      </c>
      <c r="C331" s="196" t="s">
        <v>545</v>
      </c>
      <c r="D331" s="486"/>
      <c r="E331" s="192">
        <f t="shared" si="98"/>
        <v>0</v>
      </c>
      <c r="F331" s="489"/>
      <c r="G331" s="271" t="s">
        <v>42</v>
      </c>
      <c r="H331" s="216">
        <f t="shared" si="106"/>
        <v>0</v>
      </c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  <c r="AN331" s="59"/>
      <c r="AO331" s="59"/>
      <c r="AP331" s="59"/>
      <c r="AQ331" s="59"/>
      <c r="AR331" s="59"/>
      <c r="AS331" s="59"/>
      <c r="AT331" s="59"/>
      <c r="AU331" s="59"/>
      <c r="AV331" s="59"/>
      <c r="AW331" s="59"/>
      <c r="AX331" s="59"/>
      <c r="AY331" s="59"/>
      <c r="AZ331" s="59"/>
      <c r="BA331" s="59"/>
      <c r="BB331" s="59"/>
      <c r="BC331" s="59"/>
      <c r="BD331" s="59"/>
      <c r="BE331" s="59"/>
      <c r="BF331" s="59"/>
      <c r="BG331" s="59"/>
      <c r="BH331" s="59"/>
      <c r="BI331" s="59"/>
      <c r="BJ331" s="59"/>
      <c r="BK331" s="59"/>
      <c r="BL331" s="59"/>
      <c r="BM331" s="59"/>
      <c r="BN331" s="59"/>
      <c r="BO331" s="59"/>
      <c r="BP331" s="59"/>
      <c r="BQ331" s="59"/>
      <c r="BR331" s="59"/>
      <c r="BS331" s="59"/>
      <c r="BT331" s="59"/>
      <c r="BU331" s="59"/>
      <c r="BV331" s="59"/>
      <c r="BW331" s="59"/>
      <c r="BX331" s="59"/>
      <c r="BY331" s="59"/>
      <c r="BZ331" s="59"/>
      <c r="CA331" s="59"/>
      <c r="CB331" s="59"/>
      <c r="CC331" s="59"/>
      <c r="CD331" s="59"/>
      <c r="CE331" s="59"/>
      <c r="CF331" s="59"/>
      <c r="CG331" s="59"/>
      <c r="CH331" s="59"/>
      <c r="CI331" s="59"/>
      <c r="CJ331" s="59"/>
      <c r="CK331" s="59"/>
      <c r="CL331" s="59"/>
      <c r="CM331" s="59"/>
      <c r="CN331" s="59"/>
      <c r="CO331" s="59"/>
      <c r="CP331" s="59"/>
      <c r="CQ331" s="59"/>
      <c r="CR331" s="59"/>
      <c r="CS331" s="59"/>
      <c r="CT331" s="59"/>
      <c r="CU331" s="59"/>
      <c r="CV331" s="59"/>
      <c r="CW331" s="59"/>
      <c r="CX331" s="59"/>
      <c r="CY331" s="59"/>
      <c r="CZ331" s="59"/>
      <c r="DA331" s="59"/>
      <c r="DB331" s="59"/>
      <c r="DC331" s="59"/>
      <c r="DD331" s="59"/>
      <c r="DE331" s="59"/>
      <c r="DF331" s="59"/>
      <c r="DG331" s="59"/>
      <c r="DH331" s="59"/>
      <c r="DI331" s="60">
        <f>COUNTIF(I331:DH331,"&lt;"&amp;$G$2)</f>
        <v>0</v>
      </c>
      <c r="DJ331" s="61">
        <f>COUNTIF(I331:DH331,$G$2)</f>
        <v>0</v>
      </c>
      <c r="DK331" s="61">
        <f>+DJ331+DI331</f>
        <v>0</v>
      </c>
      <c r="DL331" s="62">
        <f>IF(F331=0,0,(DJ331/F331)*100)</f>
        <v>0</v>
      </c>
      <c r="DM331" s="62">
        <f t="shared" si="113"/>
        <v>0</v>
      </c>
      <c r="DN331" s="64" t="str">
        <f>IFERROR(DK331/F331*E331,"")</f>
        <v/>
      </c>
      <c r="DO331" s="252" t="b">
        <f t="shared" si="104"/>
        <v>0</v>
      </c>
      <c r="DP331" s="188"/>
      <c r="DS331" s="62">
        <f>IF('SERVIÇOS EXECUTADOS'!$F331=0,0,(COUNTIF('SERVIÇOS EXECUTADOS'!$I331:$DH331,DS$10)/'SERVIÇOS EXECUTADOS'!$F331*100))</f>
        <v>0</v>
      </c>
      <c r="DT331" s="62">
        <f>IF('SERVIÇOS EXECUTADOS'!$F331=0,0,(COUNTIF('SERVIÇOS EXECUTADOS'!$I331:$DH331,DT$10)/'SERVIÇOS EXECUTADOS'!$F331*100))</f>
        <v>0</v>
      </c>
      <c r="DU331" s="62">
        <f>IF('SERVIÇOS EXECUTADOS'!$F331=0,0,(COUNTIF('SERVIÇOS EXECUTADOS'!$I331:$DH331,DU$10)/'SERVIÇOS EXECUTADOS'!$F331*100))</f>
        <v>0</v>
      </c>
      <c r="DV331" s="62">
        <f>IF('SERVIÇOS EXECUTADOS'!$F331=0,0,(COUNTIF('SERVIÇOS EXECUTADOS'!$I331:$DH331,DV$10)/'SERVIÇOS EXECUTADOS'!$F331*100))</f>
        <v>0</v>
      </c>
      <c r="DW331" s="62">
        <f>IF('SERVIÇOS EXECUTADOS'!$F331=0,0,(COUNTIF('SERVIÇOS EXECUTADOS'!$I331:$DH331,DW$10)/'SERVIÇOS EXECUTADOS'!$F331*100))</f>
        <v>0</v>
      </c>
      <c r="DX331" s="62">
        <f>IF('SERVIÇOS EXECUTADOS'!$F331=0,0,(COUNTIF('SERVIÇOS EXECUTADOS'!$I331:$DH331,DX$10)/'SERVIÇOS EXECUTADOS'!$F331*100))</f>
        <v>0</v>
      </c>
      <c r="DY331" s="62">
        <f>IF('SERVIÇOS EXECUTADOS'!$F331=0,0,(COUNTIF('SERVIÇOS EXECUTADOS'!$I331:$DH331,DY$10)/'SERVIÇOS EXECUTADOS'!$F331*100))</f>
        <v>0</v>
      </c>
      <c r="DZ331" s="62">
        <f>IF('SERVIÇOS EXECUTADOS'!$F331=0,0,(COUNTIF('SERVIÇOS EXECUTADOS'!$I331:$DH331,DZ$10)/'SERVIÇOS EXECUTADOS'!$F331*100))</f>
        <v>0</v>
      </c>
      <c r="EA331" s="62">
        <f>IF('SERVIÇOS EXECUTADOS'!$F331=0,0,(COUNTIF('SERVIÇOS EXECUTADOS'!$I331:$DH331,EA$10)/'SERVIÇOS EXECUTADOS'!$F331*100))</f>
        <v>0</v>
      </c>
      <c r="EB331" s="62">
        <f>IF('SERVIÇOS EXECUTADOS'!$F331=0,0,(COUNTIF('SERVIÇOS EXECUTADOS'!$I331:$DH331,EB$10)/'SERVIÇOS EXECUTADOS'!$F331*100))</f>
        <v>0</v>
      </c>
      <c r="EC331" s="62">
        <f>IF('SERVIÇOS EXECUTADOS'!$F331=0,0,(COUNTIF('SERVIÇOS EXECUTADOS'!$I331:$DH331,EC$10)/'SERVIÇOS EXECUTADOS'!$F331*100))</f>
        <v>0</v>
      </c>
      <c r="ED331" s="62">
        <f>IF('SERVIÇOS EXECUTADOS'!$F331=0,0,(COUNTIF('SERVIÇOS EXECUTADOS'!$I331:$DH331,ED$10)/'SERVIÇOS EXECUTADOS'!$F331*100))</f>
        <v>0</v>
      </c>
      <c r="EE331" s="62">
        <f>IF('SERVIÇOS EXECUTADOS'!$F331=0,0,(COUNTIF('SERVIÇOS EXECUTADOS'!$I331:$DH331,EE$10)/'SERVIÇOS EXECUTADOS'!$F331*100))</f>
        <v>0</v>
      </c>
      <c r="EF331" s="62">
        <f>IF('SERVIÇOS EXECUTADOS'!$F331=0,0,(COUNTIF('SERVIÇOS EXECUTADOS'!$I331:$DH331,EF$10)/'SERVIÇOS EXECUTADOS'!$F331*100))</f>
        <v>0</v>
      </c>
      <c r="EG331" s="62">
        <f>IF('SERVIÇOS EXECUTADOS'!$F331=0,0,(COUNTIF('SERVIÇOS EXECUTADOS'!$I331:$DH331,EG$10)/'SERVIÇOS EXECUTADOS'!$F331*100))</f>
        <v>0</v>
      </c>
      <c r="EH331" s="62">
        <f>IF('SERVIÇOS EXECUTADOS'!$F331=0,0,(COUNTIF('SERVIÇOS EXECUTADOS'!$I331:$DH331,EH$10)/'SERVIÇOS EXECUTADOS'!$F331*100))</f>
        <v>0</v>
      </c>
      <c r="EI331" s="62">
        <f>IF('SERVIÇOS EXECUTADOS'!$F331=0,0,(COUNTIF('SERVIÇOS EXECUTADOS'!$I331:$DH331,EI$10)/'SERVIÇOS EXECUTADOS'!$F331*100))</f>
        <v>0</v>
      </c>
      <c r="EJ331" s="62">
        <f>IF('SERVIÇOS EXECUTADOS'!$F331=0,0,(COUNTIF('SERVIÇOS EXECUTADOS'!$I331:$DH331,EJ$10)/'SERVIÇOS EXECUTADOS'!$F331*100))</f>
        <v>0</v>
      </c>
      <c r="EK331" s="62">
        <f>IF('SERVIÇOS EXECUTADOS'!$F331=0,0,(COUNTIF('SERVIÇOS EXECUTADOS'!$I331:$DH331,EK$10)/'SERVIÇOS EXECUTADOS'!$F331*100))</f>
        <v>0</v>
      </c>
      <c r="EL331" s="62">
        <f>IF('SERVIÇOS EXECUTADOS'!$F331=0,0,(COUNTIF('SERVIÇOS EXECUTADOS'!$I331:$DH331,EL$10)/'SERVIÇOS EXECUTADOS'!$F331*100))</f>
        <v>0</v>
      </c>
      <c r="EM331" s="62">
        <f>IF('SERVIÇOS EXECUTADOS'!$F331=0,0,(COUNTIF('SERVIÇOS EXECUTADOS'!$I331:$DH331,EM$10)/'SERVIÇOS EXECUTADOS'!$F331*100))</f>
        <v>0</v>
      </c>
      <c r="EN331" s="62">
        <f>IF('SERVIÇOS EXECUTADOS'!$F331=0,0,(COUNTIF('SERVIÇOS EXECUTADOS'!$I331:$DH331,EN$10)/'SERVIÇOS EXECUTADOS'!$F331*100))</f>
        <v>0</v>
      </c>
      <c r="EO331" s="62">
        <f>IF('SERVIÇOS EXECUTADOS'!$F331=0,0,(COUNTIF('SERVIÇOS EXECUTADOS'!$I331:$DH331,EO$10)/'SERVIÇOS EXECUTADOS'!$F331*100))</f>
        <v>0</v>
      </c>
      <c r="EP331" s="62">
        <f>IF('SERVIÇOS EXECUTADOS'!$F331=0,0,(COUNTIF('SERVIÇOS EXECUTADOS'!$I331:$DH331,EP$10)/'SERVIÇOS EXECUTADOS'!$F331*100))</f>
        <v>0</v>
      </c>
      <c r="EQ331" s="62">
        <f>IF('SERVIÇOS EXECUTADOS'!$F331=0,0,(COUNTIF('SERVIÇOS EXECUTADOS'!$I331:$DH331,EQ$10)/'SERVIÇOS EXECUTADOS'!$F331*100))</f>
        <v>0</v>
      </c>
      <c r="ER331" s="62">
        <f>IF('SERVIÇOS EXECUTADOS'!$F331=0,0,(COUNTIF('SERVIÇOS EXECUTADOS'!$I331:$DH331,ER$10)/'SERVIÇOS EXECUTADOS'!$F331*100))</f>
        <v>0</v>
      </c>
      <c r="ES331" s="62">
        <f>IF('SERVIÇOS EXECUTADOS'!$F331=0,0,(COUNTIF('SERVIÇOS EXECUTADOS'!$I331:$DH331,ES$10)/'SERVIÇOS EXECUTADOS'!$F331*100))</f>
        <v>0</v>
      </c>
      <c r="ET331" s="62">
        <f>IF('SERVIÇOS EXECUTADOS'!$F331=0,0,(COUNTIF('SERVIÇOS EXECUTADOS'!$I331:$DH331,ET$10)/'SERVIÇOS EXECUTADOS'!$F331*100))</f>
        <v>0</v>
      </c>
      <c r="EU331" s="62">
        <f>IF('SERVIÇOS EXECUTADOS'!$F331=0,0,(COUNTIF('SERVIÇOS EXECUTADOS'!$I331:$DH331,EU$10)/'SERVIÇOS EXECUTADOS'!$F331*100))</f>
        <v>0</v>
      </c>
      <c r="EV331" s="62">
        <f>IF('SERVIÇOS EXECUTADOS'!$F331=0,0,(COUNTIF('SERVIÇOS EXECUTADOS'!$I331:$DH331,EV$10)/'SERVIÇOS EXECUTADOS'!$F331*100))</f>
        <v>0</v>
      </c>
      <c r="EW331" s="62">
        <f>IF('SERVIÇOS EXECUTADOS'!$F331=0,0,(COUNTIF('SERVIÇOS EXECUTADOS'!$I331:$DH331,EW$10)/'SERVIÇOS EXECUTADOS'!$F331*100))</f>
        <v>0</v>
      </c>
    </row>
    <row r="332" spans="1:153" ht="12" customHeight="1" outlineLevel="1">
      <c r="A332" s="1"/>
      <c r="B332" s="305" t="s">
        <v>546</v>
      </c>
      <c r="C332" s="306" t="s">
        <v>547</v>
      </c>
      <c r="D332" s="307">
        <f>SUM(D333:D333)</f>
        <v>0</v>
      </c>
      <c r="E332" s="308">
        <f t="shared" si="98"/>
        <v>0</v>
      </c>
      <c r="F332" s="312"/>
      <c r="G332" s="312"/>
      <c r="H332" s="364">
        <f t="shared" si="106"/>
        <v>0</v>
      </c>
      <c r="I332" s="310"/>
      <c r="J332" s="310"/>
      <c r="K332" s="310"/>
      <c r="L332" s="310"/>
      <c r="M332" s="310"/>
      <c r="N332" s="310"/>
      <c r="O332" s="310"/>
      <c r="P332" s="310"/>
      <c r="Q332" s="310"/>
      <c r="R332" s="310"/>
      <c r="S332" s="310"/>
      <c r="T332" s="310"/>
      <c r="U332" s="310"/>
      <c r="V332" s="310"/>
      <c r="W332" s="310"/>
      <c r="X332" s="310"/>
      <c r="Y332" s="310"/>
      <c r="Z332" s="310"/>
      <c r="AA332" s="310"/>
      <c r="AB332" s="310"/>
      <c r="AC332" s="310"/>
      <c r="AD332" s="310"/>
      <c r="AE332" s="310"/>
      <c r="AF332" s="310"/>
      <c r="AG332" s="310"/>
      <c r="AH332" s="310"/>
      <c r="AI332" s="310"/>
      <c r="AJ332" s="310"/>
      <c r="AK332" s="310"/>
      <c r="AL332" s="310"/>
      <c r="AM332" s="310"/>
      <c r="AN332" s="310"/>
      <c r="AO332" s="310"/>
      <c r="AP332" s="310"/>
      <c r="AQ332" s="310"/>
      <c r="AR332" s="310"/>
      <c r="AS332" s="310"/>
      <c r="AT332" s="310"/>
      <c r="AU332" s="310"/>
      <c r="AV332" s="310"/>
      <c r="AW332" s="310"/>
      <c r="AX332" s="310"/>
      <c r="AY332" s="310"/>
      <c r="AZ332" s="310"/>
      <c r="BA332" s="310"/>
      <c r="BB332" s="310"/>
      <c r="BC332" s="310"/>
      <c r="BD332" s="310"/>
      <c r="BE332" s="310"/>
      <c r="BF332" s="310"/>
      <c r="BG332" s="310"/>
      <c r="BH332" s="310"/>
      <c r="BI332" s="310"/>
      <c r="BJ332" s="310"/>
      <c r="BK332" s="310"/>
      <c r="BL332" s="310"/>
      <c r="BM332" s="310"/>
      <c r="BN332" s="310"/>
      <c r="BO332" s="310"/>
      <c r="BP332" s="310"/>
      <c r="BQ332" s="310"/>
      <c r="BR332" s="310"/>
      <c r="BS332" s="310"/>
      <c r="BT332" s="310"/>
      <c r="BU332" s="310"/>
      <c r="BV332" s="310"/>
      <c r="BW332" s="310"/>
      <c r="BX332" s="310"/>
      <c r="BY332" s="310"/>
      <c r="BZ332" s="310"/>
      <c r="CA332" s="310"/>
      <c r="CB332" s="310"/>
      <c r="CC332" s="310"/>
      <c r="CD332" s="310"/>
      <c r="CE332" s="310"/>
      <c r="CF332" s="310"/>
      <c r="CG332" s="310"/>
      <c r="CH332" s="310"/>
      <c r="CI332" s="310"/>
      <c r="CJ332" s="310"/>
      <c r="CK332" s="310"/>
      <c r="CL332" s="310"/>
      <c r="CM332" s="310"/>
      <c r="CN332" s="310"/>
      <c r="CO332" s="310"/>
      <c r="CP332" s="310"/>
      <c r="CQ332" s="310"/>
      <c r="CR332" s="310"/>
      <c r="CS332" s="310"/>
      <c r="CT332" s="310"/>
      <c r="CU332" s="310"/>
      <c r="CV332" s="310"/>
      <c r="CW332" s="310"/>
      <c r="CX332" s="310"/>
      <c r="CY332" s="310"/>
      <c r="CZ332" s="310"/>
      <c r="DA332" s="310"/>
      <c r="DB332" s="310"/>
      <c r="DC332" s="310"/>
      <c r="DD332" s="310"/>
      <c r="DE332" s="310"/>
      <c r="DF332" s="310"/>
      <c r="DG332" s="310"/>
      <c r="DH332" s="310"/>
      <c r="DI332" s="311"/>
      <c r="DJ332" s="312"/>
      <c r="DK332" s="309"/>
      <c r="DL332" s="313"/>
      <c r="DM332" s="313">
        <f t="shared" si="113"/>
        <v>0</v>
      </c>
      <c r="DN332" s="350">
        <f>SUM(DN333:DN333)</f>
        <v>0</v>
      </c>
      <c r="DO332" s="314" t="b">
        <f t="shared" si="104"/>
        <v>1</v>
      </c>
      <c r="DP332" s="315"/>
      <c r="DQ332" s="316"/>
      <c r="DR332" s="316"/>
      <c r="DS332" s="317">
        <f>IF('SERVIÇOS EXECUTADOS'!$F332=0,0,(COUNTIF('SERVIÇOS EXECUTADOS'!$I332:$DH332,DS$10)/'SERVIÇOS EXECUTADOS'!$F332*100))</f>
        <v>0</v>
      </c>
      <c r="DT332" s="317">
        <f>IF('SERVIÇOS EXECUTADOS'!$F332=0,0,(COUNTIF('SERVIÇOS EXECUTADOS'!$I332:$DH332,DT$10)/'SERVIÇOS EXECUTADOS'!$F332*100))</f>
        <v>0</v>
      </c>
      <c r="DU332" s="317">
        <f>IF('SERVIÇOS EXECUTADOS'!$F332=0,0,(COUNTIF('SERVIÇOS EXECUTADOS'!$I332:$DH332,DU$10)/'SERVIÇOS EXECUTADOS'!$F332*100))</f>
        <v>0</v>
      </c>
      <c r="DV332" s="317">
        <f>IF('SERVIÇOS EXECUTADOS'!$F332=0,0,(COUNTIF('SERVIÇOS EXECUTADOS'!$I332:$DH332,DV$10)/'SERVIÇOS EXECUTADOS'!$F332*100))</f>
        <v>0</v>
      </c>
      <c r="DW332" s="317">
        <f>IF('SERVIÇOS EXECUTADOS'!$F332=0,0,(COUNTIF('SERVIÇOS EXECUTADOS'!$I332:$DH332,DW$10)/'SERVIÇOS EXECUTADOS'!$F332*100))</f>
        <v>0</v>
      </c>
      <c r="DX332" s="317">
        <f>IF('SERVIÇOS EXECUTADOS'!$F332=0,0,(COUNTIF('SERVIÇOS EXECUTADOS'!$I332:$DH332,DX$10)/'SERVIÇOS EXECUTADOS'!$F332*100))</f>
        <v>0</v>
      </c>
      <c r="DY332" s="317">
        <f>IF('SERVIÇOS EXECUTADOS'!$F332=0,0,(COUNTIF('SERVIÇOS EXECUTADOS'!$I332:$DH332,DY$10)/'SERVIÇOS EXECUTADOS'!$F332*100))</f>
        <v>0</v>
      </c>
      <c r="DZ332" s="317">
        <f>IF('SERVIÇOS EXECUTADOS'!$F332=0,0,(COUNTIF('SERVIÇOS EXECUTADOS'!$I332:$DH332,DZ$10)/'SERVIÇOS EXECUTADOS'!$F332*100))</f>
        <v>0</v>
      </c>
      <c r="EA332" s="317">
        <f>IF('SERVIÇOS EXECUTADOS'!$F332=0,0,(COUNTIF('SERVIÇOS EXECUTADOS'!$I332:$DH332,EA$10)/'SERVIÇOS EXECUTADOS'!$F332*100))</f>
        <v>0</v>
      </c>
      <c r="EB332" s="317">
        <f>IF('SERVIÇOS EXECUTADOS'!$F332=0,0,(COUNTIF('SERVIÇOS EXECUTADOS'!$I332:$DH332,EB$10)/'SERVIÇOS EXECUTADOS'!$F332*100))</f>
        <v>0</v>
      </c>
      <c r="EC332" s="317">
        <f>IF('SERVIÇOS EXECUTADOS'!$F332=0,0,(COUNTIF('SERVIÇOS EXECUTADOS'!$I332:$DH332,EC$10)/'SERVIÇOS EXECUTADOS'!$F332*100))</f>
        <v>0</v>
      </c>
      <c r="ED332" s="317">
        <f>IF('SERVIÇOS EXECUTADOS'!$F332=0,0,(COUNTIF('SERVIÇOS EXECUTADOS'!$I332:$DH332,ED$10)/'SERVIÇOS EXECUTADOS'!$F332*100))</f>
        <v>0</v>
      </c>
      <c r="EE332" s="317">
        <f>IF('SERVIÇOS EXECUTADOS'!$F332=0,0,(COUNTIF('SERVIÇOS EXECUTADOS'!$I332:$DH332,EE$10)/'SERVIÇOS EXECUTADOS'!$F332*100))</f>
        <v>0</v>
      </c>
      <c r="EF332" s="317">
        <f>IF('SERVIÇOS EXECUTADOS'!$F332=0,0,(COUNTIF('SERVIÇOS EXECUTADOS'!$I332:$DH332,EF$10)/'SERVIÇOS EXECUTADOS'!$F332*100))</f>
        <v>0</v>
      </c>
      <c r="EG332" s="317">
        <f>IF('SERVIÇOS EXECUTADOS'!$F332=0,0,(COUNTIF('SERVIÇOS EXECUTADOS'!$I332:$DH332,EG$10)/'SERVIÇOS EXECUTADOS'!$F332*100))</f>
        <v>0</v>
      </c>
      <c r="EH332" s="317">
        <f>IF('SERVIÇOS EXECUTADOS'!$F332=0,0,(COUNTIF('SERVIÇOS EXECUTADOS'!$I332:$DH332,EH$10)/'SERVIÇOS EXECUTADOS'!$F332*100))</f>
        <v>0</v>
      </c>
      <c r="EI332" s="317">
        <f>IF('SERVIÇOS EXECUTADOS'!$F332=0,0,(COUNTIF('SERVIÇOS EXECUTADOS'!$I332:$DH332,EI$10)/'SERVIÇOS EXECUTADOS'!$F332*100))</f>
        <v>0</v>
      </c>
      <c r="EJ332" s="317">
        <f>IF('SERVIÇOS EXECUTADOS'!$F332=0,0,(COUNTIF('SERVIÇOS EXECUTADOS'!$I332:$DH332,EJ$10)/'SERVIÇOS EXECUTADOS'!$F332*100))</f>
        <v>0</v>
      </c>
      <c r="EK332" s="317">
        <f>IF('SERVIÇOS EXECUTADOS'!$F332=0,0,(COUNTIF('SERVIÇOS EXECUTADOS'!$I332:$DH332,EK$10)/'SERVIÇOS EXECUTADOS'!$F332*100))</f>
        <v>0</v>
      </c>
      <c r="EL332" s="317">
        <f>IF('SERVIÇOS EXECUTADOS'!$F332=0,0,(COUNTIF('SERVIÇOS EXECUTADOS'!$I332:$DH332,EL$10)/'SERVIÇOS EXECUTADOS'!$F332*100))</f>
        <v>0</v>
      </c>
      <c r="EM332" s="317">
        <f>IF('SERVIÇOS EXECUTADOS'!$F332=0,0,(COUNTIF('SERVIÇOS EXECUTADOS'!$I332:$DH332,EM$10)/'SERVIÇOS EXECUTADOS'!$F332*100))</f>
        <v>0</v>
      </c>
      <c r="EN332" s="317">
        <f>IF('SERVIÇOS EXECUTADOS'!$F332=0,0,(COUNTIF('SERVIÇOS EXECUTADOS'!$I332:$DH332,EN$10)/'SERVIÇOS EXECUTADOS'!$F332*100))</f>
        <v>0</v>
      </c>
      <c r="EO332" s="317">
        <f>IF('SERVIÇOS EXECUTADOS'!$F332=0,0,(COUNTIF('SERVIÇOS EXECUTADOS'!$I332:$DH332,EO$10)/'SERVIÇOS EXECUTADOS'!$F332*100))</f>
        <v>0</v>
      </c>
      <c r="EP332" s="317">
        <f>IF('SERVIÇOS EXECUTADOS'!$F332=0,0,(COUNTIF('SERVIÇOS EXECUTADOS'!$I332:$DH332,EP$10)/'SERVIÇOS EXECUTADOS'!$F332*100))</f>
        <v>0</v>
      </c>
      <c r="EQ332" s="317">
        <f>IF('SERVIÇOS EXECUTADOS'!$F332=0,0,(COUNTIF('SERVIÇOS EXECUTADOS'!$I332:$DH332,EQ$10)/'SERVIÇOS EXECUTADOS'!$F332*100))</f>
        <v>0</v>
      </c>
      <c r="ER332" s="317">
        <f>IF('SERVIÇOS EXECUTADOS'!$F332=0,0,(COUNTIF('SERVIÇOS EXECUTADOS'!$I332:$DH332,ER$10)/'SERVIÇOS EXECUTADOS'!$F332*100))</f>
        <v>0</v>
      </c>
      <c r="ES332" s="317">
        <f>IF('SERVIÇOS EXECUTADOS'!$F332=0,0,(COUNTIF('SERVIÇOS EXECUTADOS'!$I332:$DH332,ES$10)/'SERVIÇOS EXECUTADOS'!$F332*100))</f>
        <v>0</v>
      </c>
      <c r="ET332" s="317">
        <f>IF('SERVIÇOS EXECUTADOS'!$F332=0,0,(COUNTIF('SERVIÇOS EXECUTADOS'!$I332:$DH332,ET$10)/'SERVIÇOS EXECUTADOS'!$F332*100))</f>
        <v>0</v>
      </c>
      <c r="EU332" s="317">
        <f>IF('SERVIÇOS EXECUTADOS'!$F332=0,0,(COUNTIF('SERVIÇOS EXECUTADOS'!$I332:$DH332,EU$10)/'SERVIÇOS EXECUTADOS'!$F332*100))</f>
        <v>0</v>
      </c>
      <c r="EV332" s="317">
        <f>IF('SERVIÇOS EXECUTADOS'!$F332=0,0,(COUNTIF('SERVIÇOS EXECUTADOS'!$I332:$DH332,EV$10)/'SERVIÇOS EXECUTADOS'!$F332*100))</f>
        <v>0</v>
      </c>
      <c r="EW332" s="317">
        <f>IF('SERVIÇOS EXECUTADOS'!$F332=0,0,(COUNTIF('SERVIÇOS EXECUTADOS'!$I332:$DH332,EW$10)/'SERVIÇOS EXECUTADOS'!$F332*100))</f>
        <v>0</v>
      </c>
    </row>
    <row r="333" spans="1:153" ht="12" customHeight="1" outlineLevel="2">
      <c r="A333" s="1"/>
      <c r="B333" s="197" t="s">
        <v>548</v>
      </c>
      <c r="C333" s="196" t="s">
        <v>549</v>
      </c>
      <c r="D333" s="486"/>
      <c r="E333" s="192">
        <f t="shared" si="98"/>
        <v>0</v>
      </c>
      <c r="F333" s="489"/>
      <c r="G333" s="271" t="s">
        <v>42</v>
      </c>
      <c r="H333" s="216">
        <f t="shared" si="106"/>
        <v>0</v>
      </c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  <c r="AP333" s="59"/>
      <c r="AQ333" s="59"/>
      <c r="AR333" s="59"/>
      <c r="AS333" s="59"/>
      <c r="AT333" s="59"/>
      <c r="AU333" s="59"/>
      <c r="AV333" s="59"/>
      <c r="AW333" s="59"/>
      <c r="AX333" s="59"/>
      <c r="AY333" s="59"/>
      <c r="AZ333" s="59"/>
      <c r="BA333" s="59"/>
      <c r="BB333" s="59"/>
      <c r="BC333" s="59"/>
      <c r="BD333" s="59"/>
      <c r="BE333" s="59"/>
      <c r="BF333" s="59"/>
      <c r="BG333" s="59"/>
      <c r="BH333" s="59"/>
      <c r="BI333" s="59"/>
      <c r="BJ333" s="59"/>
      <c r="BK333" s="59"/>
      <c r="BL333" s="59"/>
      <c r="BM333" s="59"/>
      <c r="BN333" s="59"/>
      <c r="BO333" s="59"/>
      <c r="BP333" s="59"/>
      <c r="BQ333" s="59"/>
      <c r="BR333" s="59"/>
      <c r="BS333" s="59"/>
      <c r="BT333" s="59"/>
      <c r="BU333" s="59"/>
      <c r="BV333" s="59"/>
      <c r="BW333" s="59"/>
      <c r="BX333" s="59"/>
      <c r="BY333" s="59"/>
      <c r="BZ333" s="59"/>
      <c r="CA333" s="59"/>
      <c r="CB333" s="59"/>
      <c r="CC333" s="59"/>
      <c r="CD333" s="59"/>
      <c r="CE333" s="59"/>
      <c r="CF333" s="59"/>
      <c r="CG333" s="59"/>
      <c r="CH333" s="59"/>
      <c r="CI333" s="59"/>
      <c r="CJ333" s="59"/>
      <c r="CK333" s="59"/>
      <c r="CL333" s="59"/>
      <c r="CM333" s="59"/>
      <c r="CN333" s="59"/>
      <c r="CO333" s="59"/>
      <c r="CP333" s="59"/>
      <c r="CQ333" s="59"/>
      <c r="CR333" s="59"/>
      <c r="CS333" s="59"/>
      <c r="CT333" s="59"/>
      <c r="CU333" s="59"/>
      <c r="CV333" s="59"/>
      <c r="CW333" s="59"/>
      <c r="CX333" s="59"/>
      <c r="CY333" s="59"/>
      <c r="CZ333" s="59"/>
      <c r="DA333" s="59"/>
      <c r="DB333" s="59"/>
      <c r="DC333" s="59"/>
      <c r="DD333" s="59"/>
      <c r="DE333" s="59"/>
      <c r="DF333" s="59"/>
      <c r="DG333" s="59"/>
      <c r="DH333" s="59"/>
      <c r="DI333" s="60">
        <f>COUNTIF(I333:DH333,"&lt;"&amp;$G$2)</f>
        <v>0</v>
      </c>
      <c r="DJ333" s="61">
        <f>COUNTIF(I333:DH333,$G$2)</f>
        <v>0</v>
      </c>
      <c r="DK333" s="61">
        <f>+DJ333+DI333</f>
        <v>0</v>
      </c>
      <c r="DL333" s="62">
        <f>IF(F333=0,0,(DJ333/F333)*100)</f>
        <v>0</v>
      </c>
      <c r="DM333" s="62">
        <f t="shared" si="113"/>
        <v>0</v>
      </c>
      <c r="DN333" s="64" t="str">
        <f>IFERROR(DK333/F333*E333,"")</f>
        <v/>
      </c>
      <c r="DO333" s="252" t="b">
        <f t="shared" si="104"/>
        <v>0</v>
      </c>
      <c r="DP333" s="188"/>
      <c r="DS333" s="62">
        <f>IF('SERVIÇOS EXECUTADOS'!$F333=0,0,(COUNTIF('SERVIÇOS EXECUTADOS'!$I333:$DH333,DS$10)/'SERVIÇOS EXECUTADOS'!$F333*100))</f>
        <v>0</v>
      </c>
      <c r="DT333" s="62">
        <f>IF('SERVIÇOS EXECUTADOS'!$F333=0,0,(COUNTIF('SERVIÇOS EXECUTADOS'!$I333:$DH333,DT$10)/'SERVIÇOS EXECUTADOS'!$F333*100))</f>
        <v>0</v>
      </c>
      <c r="DU333" s="62">
        <f>IF('SERVIÇOS EXECUTADOS'!$F333=0,0,(COUNTIF('SERVIÇOS EXECUTADOS'!$I333:$DH333,DU$10)/'SERVIÇOS EXECUTADOS'!$F333*100))</f>
        <v>0</v>
      </c>
      <c r="DV333" s="62">
        <f>IF('SERVIÇOS EXECUTADOS'!$F333=0,0,(COUNTIF('SERVIÇOS EXECUTADOS'!$I333:$DH333,DV$10)/'SERVIÇOS EXECUTADOS'!$F333*100))</f>
        <v>0</v>
      </c>
      <c r="DW333" s="62">
        <f>IF('SERVIÇOS EXECUTADOS'!$F333=0,0,(COUNTIF('SERVIÇOS EXECUTADOS'!$I333:$DH333,DW$10)/'SERVIÇOS EXECUTADOS'!$F333*100))</f>
        <v>0</v>
      </c>
      <c r="DX333" s="62">
        <f>IF('SERVIÇOS EXECUTADOS'!$F333=0,0,(COUNTIF('SERVIÇOS EXECUTADOS'!$I333:$DH333,DX$10)/'SERVIÇOS EXECUTADOS'!$F333*100))</f>
        <v>0</v>
      </c>
      <c r="DY333" s="62">
        <f>IF('SERVIÇOS EXECUTADOS'!$F333=0,0,(COUNTIF('SERVIÇOS EXECUTADOS'!$I333:$DH333,DY$10)/'SERVIÇOS EXECUTADOS'!$F333*100))</f>
        <v>0</v>
      </c>
      <c r="DZ333" s="62">
        <f>IF('SERVIÇOS EXECUTADOS'!$F333=0,0,(COUNTIF('SERVIÇOS EXECUTADOS'!$I333:$DH333,DZ$10)/'SERVIÇOS EXECUTADOS'!$F333*100))</f>
        <v>0</v>
      </c>
      <c r="EA333" s="62">
        <f>IF('SERVIÇOS EXECUTADOS'!$F333=0,0,(COUNTIF('SERVIÇOS EXECUTADOS'!$I333:$DH333,EA$10)/'SERVIÇOS EXECUTADOS'!$F333*100))</f>
        <v>0</v>
      </c>
      <c r="EB333" s="62">
        <f>IF('SERVIÇOS EXECUTADOS'!$F333=0,0,(COUNTIF('SERVIÇOS EXECUTADOS'!$I333:$DH333,EB$10)/'SERVIÇOS EXECUTADOS'!$F333*100))</f>
        <v>0</v>
      </c>
      <c r="EC333" s="62">
        <f>IF('SERVIÇOS EXECUTADOS'!$F333=0,0,(COUNTIF('SERVIÇOS EXECUTADOS'!$I333:$DH333,EC$10)/'SERVIÇOS EXECUTADOS'!$F333*100))</f>
        <v>0</v>
      </c>
      <c r="ED333" s="62">
        <f>IF('SERVIÇOS EXECUTADOS'!$F333=0,0,(COUNTIF('SERVIÇOS EXECUTADOS'!$I333:$DH333,ED$10)/'SERVIÇOS EXECUTADOS'!$F333*100))</f>
        <v>0</v>
      </c>
      <c r="EE333" s="62">
        <f>IF('SERVIÇOS EXECUTADOS'!$F333=0,0,(COUNTIF('SERVIÇOS EXECUTADOS'!$I333:$DH333,EE$10)/'SERVIÇOS EXECUTADOS'!$F333*100))</f>
        <v>0</v>
      </c>
      <c r="EF333" s="62">
        <f>IF('SERVIÇOS EXECUTADOS'!$F333=0,0,(COUNTIF('SERVIÇOS EXECUTADOS'!$I333:$DH333,EF$10)/'SERVIÇOS EXECUTADOS'!$F333*100))</f>
        <v>0</v>
      </c>
      <c r="EG333" s="62">
        <f>IF('SERVIÇOS EXECUTADOS'!$F333=0,0,(COUNTIF('SERVIÇOS EXECUTADOS'!$I333:$DH333,EG$10)/'SERVIÇOS EXECUTADOS'!$F333*100))</f>
        <v>0</v>
      </c>
      <c r="EH333" s="62">
        <f>IF('SERVIÇOS EXECUTADOS'!$F333=0,0,(COUNTIF('SERVIÇOS EXECUTADOS'!$I333:$DH333,EH$10)/'SERVIÇOS EXECUTADOS'!$F333*100))</f>
        <v>0</v>
      </c>
      <c r="EI333" s="62">
        <f>IF('SERVIÇOS EXECUTADOS'!$F333=0,0,(COUNTIF('SERVIÇOS EXECUTADOS'!$I333:$DH333,EI$10)/'SERVIÇOS EXECUTADOS'!$F333*100))</f>
        <v>0</v>
      </c>
      <c r="EJ333" s="62">
        <f>IF('SERVIÇOS EXECUTADOS'!$F333=0,0,(COUNTIF('SERVIÇOS EXECUTADOS'!$I333:$DH333,EJ$10)/'SERVIÇOS EXECUTADOS'!$F333*100))</f>
        <v>0</v>
      </c>
      <c r="EK333" s="62">
        <f>IF('SERVIÇOS EXECUTADOS'!$F333=0,0,(COUNTIF('SERVIÇOS EXECUTADOS'!$I333:$DH333,EK$10)/'SERVIÇOS EXECUTADOS'!$F333*100))</f>
        <v>0</v>
      </c>
      <c r="EL333" s="62">
        <f>IF('SERVIÇOS EXECUTADOS'!$F333=0,0,(COUNTIF('SERVIÇOS EXECUTADOS'!$I333:$DH333,EL$10)/'SERVIÇOS EXECUTADOS'!$F333*100))</f>
        <v>0</v>
      </c>
      <c r="EM333" s="62">
        <f>IF('SERVIÇOS EXECUTADOS'!$F333=0,0,(COUNTIF('SERVIÇOS EXECUTADOS'!$I333:$DH333,EM$10)/'SERVIÇOS EXECUTADOS'!$F333*100))</f>
        <v>0</v>
      </c>
      <c r="EN333" s="62">
        <f>IF('SERVIÇOS EXECUTADOS'!$F333=0,0,(COUNTIF('SERVIÇOS EXECUTADOS'!$I333:$DH333,EN$10)/'SERVIÇOS EXECUTADOS'!$F333*100))</f>
        <v>0</v>
      </c>
      <c r="EO333" s="62">
        <f>IF('SERVIÇOS EXECUTADOS'!$F333=0,0,(COUNTIF('SERVIÇOS EXECUTADOS'!$I333:$DH333,EO$10)/'SERVIÇOS EXECUTADOS'!$F333*100))</f>
        <v>0</v>
      </c>
      <c r="EP333" s="62">
        <f>IF('SERVIÇOS EXECUTADOS'!$F333=0,0,(COUNTIF('SERVIÇOS EXECUTADOS'!$I333:$DH333,EP$10)/'SERVIÇOS EXECUTADOS'!$F333*100))</f>
        <v>0</v>
      </c>
      <c r="EQ333" s="62">
        <f>IF('SERVIÇOS EXECUTADOS'!$F333=0,0,(COUNTIF('SERVIÇOS EXECUTADOS'!$I333:$DH333,EQ$10)/'SERVIÇOS EXECUTADOS'!$F333*100))</f>
        <v>0</v>
      </c>
      <c r="ER333" s="62">
        <f>IF('SERVIÇOS EXECUTADOS'!$F333=0,0,(COUNTIF('SERVIÇOS EXECUTADOS'!$I333:$DH333,ER$10)/'SERVIÇOS EXECUTADOS'!$F333*100))</f>
        <v>0</v>
      </c>
      <c r="ES333" s="62">
        <f>IF('SERVIÇOS EXECUTADOS'!$F333=0,0,(COUNTIF('SERVIÇOS EXECUTADOS'!$I333:$DH333,ES$10)/'SERVIÇOS EXECUTADOS'!$F333*100))</f>
        <v>0</v>
      </c>
      <c r="ET333" s="62">
        <f>IF('SERVIÇOS EXECUTADOS'!$F333=0,0,(COUNTIF('SERVIÇOS EXECUTADOS'!$I333:$DH333,ET$10)/'SERVIÇOS EXECUTADOS'!$F333*100))</f>
        <v>0</v>
      </c>
      <c r="EU333" s="62">
        <f>IF('SERVIÇOS EXECUTADOS'!$F333=0,0,(COUNTIF('SERVIÇOS EXECUTADOS'!$I333:$DH333,EU$10)/'SERVIÇOS EXECUTADOS'!$F333*100))</f>
        <v>0</v>
      </c>
      <c r="EV333" s="62">
        <f>IF('SERVIÇOS EXECUTADOS'!$F333=0,0,(COUNTIF('SERVIÇOS EXECUTADOS'!$I333:$DH333,EV$10)/'SERVIÇOS EXECUTADOS'!$F333*100))</f>
        <v>0</v>
      </c>
      <c r="EW333" s="62">
        <f>IF('SERVIÇOS EXECUTADOS'!$F333=0,0,(COUNTIF('SERVIÇOS EXECUTADOS'!$I333:$DH333,EW$10)/'SERVIÇOS EXECUTADOS'!$F333*100))</f>
        <v>0</v>
      </c>
    </row>
    <row r="334" spans="1:153" ht="12" customHeight="1" outlineLevel="1">
      <c r="A334" s="1"/>
      <c r="B334" s="305" t="s">
        <v>550</v>
      </c>
      <c r="C334" s="306" t="s">
        <v>551</v>
      </c>
      <c r="D334" s="307">
        <f>SUM(D335:D339)</f>
        <v>0</v>
      </c>
      <c r="E334" s="308">
        <f t="shared" ref="E334:E397" si="124">IF(D334=0,0,(D334/$D$401)*100)</f>
        <v>0</v>
      </c>
      <c r="F334" s="312"/>
      <c r="G334" s="312"/>
      <c r="H334" s="364">
        <f t="shared" si="106"/>
        <v>0</v>
      </c>
      <c r="I334" s="310"/>
      <c r="J334" s="310"/>
      <c r="K334" s="310"/>
      <c r="L334" s="310"/>
      <c r="M334" s="310"/>
      <c r="N334" s="310"/>
      <c r="O334" s="310"/>
      <c r="P334" s="310"/>
      <c r="Q334" s="310"/>
      <c r="R334" s="310"/>
      <c r="S334" s="310"/>
      <c r="T334" s="310"/>
      <c r="U334" s="310"/>
      <c r="V334" s="310"/>
      <c r="W334" s="310"/>
      <c r="X334" s="310"/>
      <c r="Y334" s="310"/>
      <c r="Z334" s="310"/>
      <c r="AA334" s="310"/>
      <c r="AB334" s="310"/>
      <c r="AC334" s="310"/>
      <c r="AD334" s="310"/>
      <c r="AE334" s="310"/>
      <c r="AF334" s="310"/>
      <c r="AG334" s="310"/>
      <c r="AH334" s="310"/>
      <c r="AI334" s="310"/>
      <c r="AJ334" s="310"/>
      <c r="AK334" s="310"/>
      <c r="AL334" s="310"/>
      <c r="AM334" s="310"/>
      <c r="AN334" s="310"/>
      <c r="AO334" s="310"/>
      <c r="AP334" s="310"/>
      <c r="AQ334" s="310"/>
      <c r="AR334" s="310"/>
      <c r="AS334" s="310"/>
      <c r="AT334" s="310"/>
      <c r="AU334" s="310"/>
      <c r="AV334" s="310"/>
      <c r="AW334" s="310"/>
      <c r="AX334" s="310"/>
      <c r="AY334" s="310"/>
      <c r="AZ334" s="310"/>
      <c r="BA334" s="310"/>
      <c r="BB334" s="310"/>
      <c r="BC334" s="310"/>
      <c r="BD334" s="310"/>
      <c r="BE334" s="310"/>
      <c r="BF334" s="310"/>
      <c r="BG334" s="310"/>
      <c r="BH334" s="310"/>
      <c r="BI334" s="310"/>
      <c r="BJ334" s="310"/>
      <c r="BK334" s="310"/>
      <c r="BL334" s="310"/>
      <c r="BM334" s="310"/>
      <c r="BN334" s="310"/>
      <c r="BO334" s="310"/>
      <c r="BP334" s="310"/>
      <c r="BQ334" s="310"/>
      <c r="BR334" s="310"/>
      <c r="BS334" s="310"/>
      <c r="BT334" s="310"/>
      <c r="BU334" s="310"/>
      <c r="BV334" s="310"/>
      <c r="BW334" s="310"/>
      <c r="BX334" s="310"/>
      <c r="BY334" s="310"/>
      <c r="BZ334" s="310"/>
      <c r="CA334" s="310"/>
      <c r="CB334" s="310"/>
      <c r="CC334" s="310"/>
      <c r="CD334" s="310"/>
      <c r="CE334" s="310"/>
      <c r="CF334" s="310"/>
      <c r="CG334" s="310"/>
      <c r="CH334" s="310"/>
      <c r="CI334" s="310"/>
      <c r="CJ334" s="310"/>
      <c r="CK334" s="310"/>
      <c r="CL334" s="310"/>
      <c r="CM334" s="310"/>
      <c r="CN334" s="310"/>
      <c r="CO334" s="310"/>
      <c r="CP334" s="310"/>
      <c r="CQ334" s="310"/>
      <c r="CR334" s="310"/>
      <c r="CS334" s="310"/>
      <c r="CT334" s="310"/>
      <c r="CU334" s="310"/>
      <c r="CV334" s="310"/>
      <c r="CW334" s="310"/>
      <c r="CX334" s="310"/>
      <c r="CY334" s="310"/>
      <c r="CZ334" s="310"/>
      <c r="DA334" s="310"/>
      <c r="DB334" s="310"/>
      <c r="DC334" s="310"/>
      <c r="DD334" s="310"/>
      <c r="DE334" s="310"/>
      <c r="DF334" s="310"/>
      <c r="DG334" s="310"/>
      <c r="DH334" s="310"/>
      <c r="DI334" s="311"/>
      <c r="DJ334" s="312"/>
      <c r="DK334" s="309"/>
      <c r="DL334" s="313"/>
      <c r="DM334" s="313">
        <f t="shared" si="113"/>
        <v>0</v>
      </c>
      <c r="DN334" s="350">
        <f>SUM(DN335:DN339)</f>
        <v>0</v>
      </c>
      <c r="DO334" s="314" t="b">
        <f t="shared" ref="DO334:DO385" si="125">DN334=E334</f>
        <v>1</v>
      </c>
      <c r="DP334" s="316"/>
      <c r="DQ334" s="316"/>
      <c r="DR334" s="316"/>
      <c r="DS334" s="317">
        <f>IF('SERVIÇOS EXECUTADOS'!$F334=0,0,(COUNTIF('SERVIÇOS EXECUTADOS'!$I334:$DH334,DS$10)/'SERVIÇOS EXECUTADOS'!$F334*100))</f>
        <v>0</v>
      </c>
      <c r="DT334" s="317">
        <f>IF('SERVIÇOS EXECUTADOS'!$F334=0,0,(COUNTIF('SERVIÇOS EXECUTADOS'!$I334:$DH334,DT$10)/'SERVIÇOS EXECUTADOS'!$F334*100))</f>
        <v>0</v>
      </c>
      <c r="DU334" s="317">
        <f>IF('SERVIÇOS EXECUTADOS'!$F334=0,0,(COUNTIF('SERVIÇOS EXECUTADOS'!$I334:$DH334,DU$10)/'SERVIÇOS EXECUTADOS'!$F334*100))</f>
        <v>0</v>
      </c>
      <c r="DV334" s="317">
        <f>IF('SERVIÇOS EXECUTADOS'!$F334=0,0,(COUNTIF('SERVIÇOS EXECUTADOS'!$I334:$DH334,DV$10)/'SERVIÇOS EXECUTADOS'!$F334*100))</f>
        <v>0</v>
      </c>
      <c r="DW334" s="317">
        <f>IF('SERVIÇOS EXECUTADOS'!$F334=0,0,(COUNTIF('SERVIÇOS EXECUTADOS'!$I334:$DH334,DW$10)/'SERVIÇOS EXECUTADOS'!$F334*100))</f>
        <v>0</v>
      </c>
      <c r="DX334" s="317">
        <f>IF('SERVIÇOS EXECUTADOS'!$F334=0,0,(COUNTIF('SERVIÇOS EXECUTADOS'!$I334:$DH334,DX$10)/'SERVIÇOS EXECUTADOS'!$F334*100))</f>
        <v>0</v>
      </c>
      <c r="DY334" s="317">
        <f>IF('SERVIÇOS EXECUTADOS'!$F334=0,0,(COUNTIF('SERVIÇOS EXECUTADOS'!$I334:$DH334,DY$10)/'SERVIÇOS EXECUTADOS'!$F334*100))</f>
        <v>0</v>
      </c>
      <c r="DZ334" s="317">
        <f>IF('SERVIÇOS EXECUTADOS'!$F334=0,0,(COUNTIF('SERVIÇOS EXECUTADOS'!$I334:$DH334,DZ$10)/'SERVIÇOS EXECUTADOS'!$F334*100))</f>
        <v>0</v>
      </c>
      <c r="EA334" s="317">
        <f>IF('SERVIÇOS EXECUTADOS'!$F334=0,0,(COUNTIF('SERVIÇOS EXECUTADOS'!$I334:$DH334,EA$10)/'SERVIÇOS EXECUTADOS'!$F334*100))</f>
        <v>0</v>
      </c>
      <c r="EB334" s="317">
        <f>IF('SERVIÇOS EXECUTADOS'!$F334=0,0,(COUNTIF('SERVIÇOS EXECUTADOS'!$I334:$DH334,EB$10)/'SERVIÇOS EXECUTADOS'!$F334*100))</f>
        <v>0</v>
      </c>
      <c r="EC334" s="317">
        <f>IF('SERVIÇOS EXECUTADOS'!$F334=0,0,(COUNTIF('SERVIÇOS EXECUTADOS'!$I334:$DH334,EC$10)/'SERVIÇOS EXECUTADOS'!$F334*100))</f>
        <v>0</v>
      </c>
      <c r="ED334" s="317">
        <f>IF('SERVIÇOS EXECUTADOS'!$F334=0,0,(COUNTIF('SERVIÇOS EXECUTADOS'!$I334:$DH334,ED$10)/'SERVIÇOS EXECUTADOS'!$F334*100))</f>
        <v>0</v>
      </c>
      <c r="EE334" s="317">
        <f>IF('SERVIÇOS EXECUTADOS'!$F334=0,0,(COUNTIF('SERVIÇOS EXECUTADOS'!$I334:$DH334,EE$10)/'SERVIÇOS EXECUTADOS'!$F334*100))</f>
        <v>0</v>
      </c>
      <c r="EF334" s="317">
        <f>IF('SERVIÇOS EXECUTADOS'!$F334=0,0,(COUNTIF('SERVIÇOS EXECUTADOS'!$I334:$DH334,EF$10)/'SERVIÇOS EXECUTADOS'!$F334*100))</f>
        <v>0</v>
      </c>
      <c r="EG334" s="317">
        <f>IF('SERVIÇOS EXECUTADOS'!$F334=0,0,(COUNTIF('SERVIÇOS EXECUTADOS'!$I334:$DH334,EG$10)/'SERVIÇOS EXECUTADOS'!$F334*100))</f>
        <v>0</v>
      </c>
      <c r="EH334" s="317">
        <f>IF('SERVIÇOS EXECUTADOS'!$F334=0,0,(COUNTIF('SERVIÇOS EXECUTADOS'!$I334:$DH334,EH$10)/'SERVIÇOS EXECUTADOS'!$F334*100))</f>
        <v>0</v>
      </c>
      <c r="EI334" s="317">
        <f>IF('SERVIÇOS EXECUTADOS'!$F334=0,0,(COUNTIF('SERVIÇOS EXECUTADOS'!$I334:$DH334,EI$10)/'SERVIÇOS EXECUTADOS'!$F334*100))</f>
        <v>0</v>
      </c>
      <c r="EJ334" s="317">
        <f>IF('SERVIÇOS EXECUTADOS'!$F334=0,0,(COUNTIF('SERVIÇOS EXECUTADOS'!$I334:$DH334,EJ$10)/'SERVIÇOS EXECUTADOS'!$F334*100))</f>
        <v>0</v>
      </c>
      <c r="EK334" s="317">
        <f>IF('SERVIÇOS EXECUTADOS'!$F334=0,0,(COUNTIF('SERVIÇOS EXECUTADOS'!$I334:$DH334,EK$10)/'SERVIÇOS EXECUTADOS'!$F334*100))</f>
        <v>0</v>
      </c>
      <c r="EL334" s="317">
        <f>IF('SERVIÇOS EXECUTADOS'!$F334=0,0,(COUNTIF('SERVIÇOS EXECUTADOS'!$I334:$DH334,EL$10)/'SERVIÇOS EXECUTADOS'!$F334*100))</f>
        <v>0</v>
      </c>
      <c r="EM334" s="317">
        <f>IF('SERVIÇOS EXECUTADOS'!$F334=0,0,(COUNTIF('SERVIÇOS EXECUTADOS'!$I334:$DH334,EM$10)/'SERVIÇOS EXECUTADOS'!$F334*100))</f>
        <v>0</v>
      </c>
      <c r="EN334" s="317">
        <f>IF('SERVIÇOS EXECUTADOS'!$F334=0,0,(COUNTIF('SERVIÇOS EXECUTADOS'!$I334:$DH334,EN$10)/'SERVIÇOS EXECUTADOS'!$F334*100))</f>
        <v>0</v>
      </c>
      <c r="EO334" s="317">
        <f>IF('SERVIÇOS EXECUTADOS'!$F334=0,0,(COUNTIF('SERVIÇOS EXECUTADOS'!$I334:$DH334,EO$10)/'SERVIÇOS EXECUTADOS'!$F334*100))</f>
        <v>0</v>
      </c>
      <c r="EP334" s="317">
        <f>IF('SERVIÇOS EXECUTADOS'!$F334=0,0,(COUNTIF('SERVIÇOS EXECUTADOS'!$I334:$DH334,EP$10)/'SERVIÇOS EXECUTADOS'!$F334*100))</f>
        <v>0</v>
      </c>
      <c r="EQ334" s="317">
        <f>IF('SERVIÇOS EXECUTADOS'!$F334=0,0,(COUNTIF('SERVIÇOS EXECUTADOS'!$I334:$DH334,EQ$10)/'SERVIÇOS EXECUTADOS'!$F334*100))</f>
        <v>0</v>
      </c>
      <c r="ER334" s="317">
        <f>IF('SERVIÇOS EXECUTADOS'!$F334=0,0,(COUNTIF('SERVIÇOS EXECUTADOS'!$I334:$DH334,ER$10)/'SERVIÇOS EXECUTADOS'!$F334*100))</f>
        <v>0</v>
      </c>
      <c r="ES334" s="317">
        <f>IF('SERVIÇOS EXECUTADOS'!$F334=0,0,(COUNTIF('SERVIÇOS EXECUTADOS'!$I334:$DH334,ES$10)/'SERVIÇOS EXECUTADOS'!$F334*100))</f>
        <v>0</v>
      </c>
      <c r="ET334" s="317">
        <f>IF('SERVIÇOS EXECUTADOS'!$F334=0,0,(COUNTIF('SERVIÇOS EXECUTADOS'!$I334:$DH334,ET$10)/'SERVIÇOS EXECUTADOS'!$F334*100))</f>
        <v>0</v>
      </c>
      <c r="EU334" s="317">
        <f>IF('SERVIÇOS EXECUTADOS'!$F334=0,0,(COUNTIF('SERVIÇOS EXECUTADOS'!$I334:$DH334,EU$10)/'SERVIÇOS EXECUTADOS'!$F334*100))</f>
        <v>0</v>
      </c>
      <c r="EV334" s="317">
        <f>IF('SERVIÇOS EXECUTADOS'!$F334=0,0,(COUNTIF('SERVIÇOS EXECUTADOS'!$I334:$DH334,EV$10)/'SERVIÇOS EXECUTADOS'!$F334*100))</f>
        <v>0</v>
      </c>
      <c r="EW334" s="317">
        <f>IF('SERVIÇOS EXECUTADOS'!$F334=0,0,(COUNTIF('SERVIÇOS EXECUTADOS'!$I334:$DH334,EW$10)/'SERVIÇOS EXECUTADOS'!$F334*100))</f>
        <v>0</v>
      </c>
    </row>
    <row r="335" spans="1:153" ht="12" customHeight="1" outlineLevel="2">
      <c r="A335" s="1"/>
      <c r="B335" s="197" t="s">
        <v>552</v>
      </c>
      <c r="C335" s="196" t="s">
        <v>553</v>
      </c>
      <c r="D335" s="486"/>
      <c r="E335" s="192">
        <f t="shared" si="124"/>
        <v>0</v>
      </c>
      <c r="F335" s="489"/>
      <c r="G335" s="271" t="s">
        <v>42</v>
      </c>
      <c r="H335" s="216">
        <f t="shared" si="106"/>
        <v>0</v>
      </c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  <c r="AN335" s="59"/>
      <c r="AO335" s="59"/>
      <c r="AP335" s="59"/>
      <c r="AQ335" s="59"/>
      <c r="AR335" s="59"/>
      <c r="AS335" s="59"/>
      <c r="AT335" s="59"/>
      <c r="AU335" s="59"/>
      <c r="AV335" s="59"/>
      <c r="AW335" s="59"/>
      <c r="AX335" s="59"/>
      <c r="AY335" s="59"/>
      <c r="AZ335" s="59"/>
      <c r="BA335" s="59"/>
      <c r="BB335" s="59"/>
      <c r="BC335" s="59"/>
      <c r="BD335" s="59"/>
      <c r="BE335" s="59"/>
      <c r="BF335" s="59"/>
      <c r="BG335" s="59"/>
      <c r="BH335" s="59"/>
      <c r="BI335" s="59"/>
      <c r="BJ335" s="59"/>
      <c r="BK335" s="59"/>
      <c r="BL335" s="59"/>
      <c r="BM335" s="59"/>
      <c r="BN335" s="59"/>
      <c r="BO335" s="59"/>
      <c r="BP335" s="59"/>
      <c r="BQ335" s="59"/>
      <c r="BR335" s="59"/>
      <c r="BS335" s="59"/>
      <c r="BT335" s="59"/>
      <c r="BU335" s="59"/>
      <c r="BV335" s="59"/>
      <c r="BW335" s="59"/>
      <c r="BX335" s="59"/>
      <c r="BY335" s="59"/>
      <c r="BZ335" s="59"/>
      <c r="CA335" s="59"/>
      <c r="CB335" s="59"/>
      <c r="CC335" s="59"/>
      <c r="CD335" s="59"/>
      <c r="CE335" s="59"/>
      <c r="CF335" s="59"/>
      <c r="CG335" s="59"/>
      <c r="CH335" s="59"/>
      <c r="CI335" s="59"/>
      <c r="CJ335" s="59"/>
      <c r="CK335" s="59"/>
      <c r="CL335" s="59"/>
      <c r="CM335" s="59"/>
      <c r="CN335" s="59"/>
      <c r="CO335" s="59"/>
      <c r="CP335" s="59"/>
      <c r="CQ335" s="59"/>
      <c r="CR335" s="59"/>
      <c r="CS335" s="59"/>
      <c r="CT335" s="59"/>
      <c r="CU335" s="59"/>
      <c r="CV335" s="59"/>
      <c r="CW335" s="59"/>
      <c r="CX335" s="59"/>
      <c r="CY335" s="59"/>
      <c r="CZ335" s="59"/>
      <c r="DA335" s="59"/>
      <c r="DB335" s="59"/>
      <c r="DC335" s="59"/>
      <c r="DD335" s="59"/>
      <c r="DE335" s="59"/>
      <c r="DF335" s="59"/>
      <c r="DG335" s="59"/>
      <c r="DH335" s="59"/>
      <c r="DI335" s="60">
        <f>COUNTIF(I335:DH335,"&lt;"&amp;$G$2)</f>
        <v>0</v>
      </c>
      <c r="DJ335" s="61">
        <f>COUNTIF(I335:DH335,$G$2)</f>
        <v>0</v>
      </c>
      <c r="DK335" s="61">
        <f>+DJ335+DI335</f>
        <v>0</v>
      </c>
      <c r="DL335" s="62">
        <f>IF(F335=0,0,(DJ335/F335)*100)</f>
        <v>0</v>
      </c>
      <c r="DM335" s="62">
        <f t="shared" si="113"/>
        <v>0</v>
      </c>
      <c r="DN335" s="64" t="str">
        <f>IFERROR(DK335/F335*E335,"")</f>
        <v/>
      </c>
      <c r="DO335" s="252" t="b">
        <f t="shared" si="125"/>
        <v>0</v>
      </c>
      <c r="DP335" s="188"/>
      <c r="DS335" s="62">
        <f>IF('SERVIÇOS EXECUTADOS'!$F335=0,0,(COUNTIF('SERVIÇOS EXECUTADOS'!$I335:$DH335,DS$10)/'SERVIÇOS EXECUTADOS'!$F335*100))</f>
        <v>0</v>
      </c>
      <c r="DT335" s="62">
        <f>IF('SERVIÇOS EXECUTADOS'!$F335=0,0,(COUNTIF('SERVIÇOS EXECUTADOS'!$I335:$DH335,DT$10)/'SERVIÇOS EXECUTADOS'!$F335*100))</f>
        <v>0</v>
      </c>
      <c r="DU335" s="62">
        <f>IF('SERVIÇOS EXECUTADOS'!$F335=0,0,(COUNTIF('SERVIÇOS EXECUTADOS'!$I335:$DH335,DU$10)/'SERVIÇOS EXECUTADOS'!$F335*100))</f>
        <v>0</v>
      </c>
      <c r="DV335" s="62">
        <f>IF('SERVIÇOS EXECUTADOS'!$F335=0,0,(COUNTIF('SERVIÇOS EXECUTADOS'!$I335:$DH335,DV$10)/'SERVIÇOS EXECUTADOS'!$F335*100))</f>
        <v>0</v>
      </c>
      <c r="DW335" s="62">
        <f>IF('SERVIÇOS EXECUTADOS'!$F335=0,0,(COUNTIF('SERVIÇOS EXECUTADOS'!$I335:$DH335,DW$10)/'SERVIÇOS EXECUTADOS'!$F335*100))</f>
        <v>0</v>
      </c>
      <c r="DX335" s="62">
        <f>IF('SERVIÇOS EXECUTADOS'!$F335=0,0,(COUNTIF('SERVIÇOS EXECUTADOS'!$I335:$DH335,DX$10)/'SERVIÇOS EXECUTADOS'!$F335*100))</f>
        <v>0</v>
      </c>
      <c r="DY335" s="62">
        <f>IF('SERVIÇOS EXECUTADOS'!$F335=0,0,(COUNTIF('SERVIÇOS EXECUTADOS'!$I335:$DH335,DY$10)/'SERVIÇOS EXECUTADOS'!$F335*100))</f>
        <v>0</v>
      </c>
      <c r="DZ335" s="62">
        <f>IF('SERVIÇOS EXECUTADOS'!$F335=0,0,(COUNTIF('SERVIÇOS EXECUTADOS'!$I335:$DH335,DZ$10)/'SERVIÇOS EXECUTADOS'!$F335*100))</f>
        <v>0</v>
      </c>
      <c r="EA335" s="62">
        <f>IF('SERVIÇOS EXECUTADOS'!$F335=0,0,(COUNTIF('SERVIÇOS EXECUTADOS'!$I335:$DH335,EA$10)/'SERVIÇOS EXECUTADOS'!$F335*100))</f>
        <v>0</v>
      </c>
      <c r="EB335" s="62">
        <f>IF('SERVIÇOS EXECUTADOS'!$F335=0,0,(COUNTIF('SERVIÇOS EXECUTADOS'!$I335:$DH335,EB$10)/'SERVIÇOS EXECUTADOS'!$F335*100))</f>
        <v>0</v>
      </c>
      <c r="EC335" s="62">
        <f>IF('SERVIÇOS EXECUTADOS'!$F335=0,0,(COUNTIF('SERVIÇOS EXECUTADOS'!$I335:$DH335,EC$10)/'SERVIÇOS EXECUTADOS'!$F335*100))</f>
        <v>0</v>
      </c>
      <c r="ED335" s="62">
        <f>IF('SERVIÇOS EXECUTADOS'!$F335=0,0,(COUNTIF('SERVIÇOS EXECUTADOS'!$I335:$DH335,ED$10)/'SERVIÇOS EXECUTADOS'!$F335*100))</f>
        <v>0</v>
      </c>
      <c r="EE335" s="62">
        <f>IF('SERVIÇOS EXECUTADOS'!$F335=0,0,(COUNTIF('SERVIÇOS EXECUTADOS'!$I335:$DH335,EE$10)/'SERVIÇOS EXECUTADOS'!$F335*100))</f>
        <v>0</v>
      </c>
      <c r="EF335" s="62">
        <f>IF('SERVIÇOS EXECUTADOS'!$F335=0,0,(COUNTIF('SERVIÇOS EXECUTADOS'!$I335:$DH335,EF$10)/'SERVIÇOS EXECUTADOS'!$F335*100))</f>
        <v>0</v>
      </c>
      <c r="EG335" s="62">
        <f>IF('SERVIÇOS EXECUTADOS'!$F335=0,0,(COUNTIF('SERVIÇOS EXECUTADOS'!$I335:$DH335,EG$10)/'SERVIÇOS EXECUTADOS'!$F335*100))</f>
        <v>0</v>
      </c>
      <c r="EH335" s="62">
        <f>IF('SERVIÇOS EXECUTADOS'!$F335=0,0,(COUNTIF('SERVIÇOS EXECUTADOS'!$I335:$DH335,EH$10)/'SERVIÇOS EXECUTADOS'!$F335*100))</f>
        <v>0</v>
      </c>
      <c r="EI335" s="62">
        <f>IF('SERVIÇOS EXECUTADOS'!$F335=0,0,(COUNTIF('SERVIÇOS EXECUTADOS'!$I335:$DH335,EI$10)/'SERVIÇOS EXECUTADOS'!$F335*100))</f>
        <v>0</v>
      </c>
      <c r="EJ335" s="62">
        <f>IF('SERVIÇOS EXECUTADOS'!$F335=0,0,(COUNTIF('SERVIÇOS EXECUTADOS'!$I335:$DH335,EJ$10)/'SERVIÇOS EXECUTADOS'!$F335*100))</f>
        <v>0</v>
      </c>
      <c r="EK335" s="62">
        <f>IF('SERVIÇOS EXECUTADOS'!$F335=0,0,(COUNTIF('SERVIÇOS EXECUTADOS'!$I335:$DH335,EK$10)/'SERVIÇOS EXECUTADOS'!$F335*100))</f>
        <v>0</v>
      </c>
      <c r="EL335" s="62">
        <f>IF('SERVIÇOS EXECUTADOS'!$F335=0,0,(COUNTIF('SERVIÇOS EXECUTADOS'!$I335:$DH335,EL$10)/'SERVIÇOS EXECUTADOS'!$F335*100))</f>
        <v>0</v>
      </c>
      <c r="EM335" s="62">
        <f>IF('SERVIÇOS EXECUTADOS'!$F335=0,0,(COUNTIF('SERVIÇOS EXECUTADOS'!$I335:$DH335,EM$10)/'SERVIÇOS EXECUTADOS'!$F335*100))</f>
        <v>0</v>
      </c>
      <c r="EN335" s="62">
        <f>IF('SERVIÇOS EXECUTADOS'!$F335=0,0,(COUNTIF('SERVIÇOS EXECUTADOS'!$I335:$DH335,EN$10)/'SERVIÇOS EXECUTADOS'!$F335*100))</f>
        <v>0</v>
      </c>
      <c r="EO335" s="62">
        <f>IF('SERVIÇOS EXECUTADOS'!$F335=0,0,(COUNTIF('SERVIÇOS EXECUTADOS'!$I335:$DH335,EO$10)/'SERVIÇOS EXECUTADOS'!$F335*100))</f>
        <v>0</v>
      </c>
      <c r="EP335" s="62">
        <f>IF('SERVIÇOS EXECUTADOS'!$F335=0,0,(COUNTIF('SERVIÇOS EXECUTADOS'!$I335:$DH335,EP$10)/'SERVIÇOS EXECUTADOS'!$F335*100))</f>
        <v>0</v>
      </c>
      <c r="EQ335" s="62">
        <f>IF('SERVIÇOS EXECUTADOS'!$F335=0,0,(COUNTIF('SERVIÇOS EXECUTADOS'!$I335:$DH335,EQ$10)/'SERVIÇOS EXECUTADOS'!$F335*100))</f>
        <v>0</v>
      </c>
      <c r="ER335" s="62">
        <f>IF('SERVIÇOS EXECUTADOS'!$F335=0,0,(COUNTIF('SERVIÇOS EXECUTADOS'!$I335:$DH335,ER$10)/'SERVIÇOS EXECUTADOS'!$F335*100))</f>
        <v>0</v>
      </c>
      <c r="ES335" s="62">
        <f>IF('SERVIÇOS EXECUTADOS'!$F335=0,0,(COUNTIF('SERVIÇOS EXECUTADOS'!$I335:$DH335,ES$10)/'SERVIÇOS EXECUTADOS'!$F335*100))</f>
        <v>0</v>
      </c>
      <c r="ET335" s="62">
        <f>IF('SERVIÇOS EXECUTADOS'!$F335=0,0,(COUNTIF('SERVIÇOS EXECUTADOS'!$I335:$DH335,ET$10)/'SERVIÇOS EXECUTADOS'!$F335*100))</f>
        <v>0</v>
      </c>
      <c r="EU335" s="62">
        <f>IF('SERVIÇOS EXECUTADOS'!$F335=0,0,(COUNTIF('SERVIÇOS EXECUTADOS'!$I335:$DH335,EU$10)/'SERVIÇOS EXECUTADOS'!$F335*100))</f>
        <v>0</v>
      </c>
      <c r="EV335" s="62">
        <f>IF('SERVIÇOS EXECUTADOS'!$F335=0,0,(COUNTIF('SERVIÇOS EXECUTADOS'!$I335:$DH335,EV$10)/'SERVIÇOS EXECUTADOS'!$F335*100))</f>
        <v>0</v>
      </c>
      <c r="EW335" s="62">
        <f>IF('SERVIÇOS EXECUTADOS'!$F335=0,0,(COUNTIF('SERVIÇOS EXECUTADOS'!$I335:$DH335,EW$10)/'SERVIÇOS EXECUTADOS'!$F335*100))</f>
        <v>0</v>
      </c>
    </row>
    <row r="336" spans="1:153" ht="12" customHeight="1" outlineLevel="2">
      <c r="A336" s="1"/>
      <c r="B336" s="197" t="s">
        <v>554</v>
      </c>
      <c r="C336" s="196" t="s">
        <v>555</v>
      </c>
      <c r="D336" s="486"/>
      <c r="E336" s="192">
        <f t="shared" si="124"/>
        <v>0</v>
      </c>
      <c r="F336" s="489"/>
      <c r="G336" s="271" t="s">
        <v>42</v>
      </c>
      <c r="H336" s="216">
        <f t="shared" si="106"/>
        <v>0</v>
      </c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9"/>
      <c r="AM336" s="59"/>
      <c r="AN336" s="59"/>
      <c r="AO336" s="59"/>
      <c r="AP336" s="59"/>
      <c r="AQ336" s="59"/>
      <c r="AR336" s="59"/>
      <c r="AS336" s="59"/>
      <c r="AT336" s="59"/>
      <c r="AU336" s="59"/>
      <c r="AV336" s="59"/>
      <c r="AW336" s="59"/>
      <c r="AX336" s="59"/>
      <c r="AY336" s="59"/>
      <c r="AZ336" s="59"/>
      <c r="BA336" s="59"/>
      <c r="BB336" s="59"/>
      <c r="BC336" s="59"/>
      <c r="BD336" s="59"/>
      <c r="BE336" s="59"/>
      <c r="BF336" s="59"/>
      <c r="BG336" s="59"/>
      <c r="BH336" s="59"/>
      <c r="BI336" s="59"/>
      <c r="BJ336" s="59"/>
      <c r="BK336" s="59"/>
      <c r="BL336" s="59"/>
      <c r="BM336" s="59"/>
      <c r="BN336" s="59"/>
      <c r="BO336" s="59"/>
      <c r="BP336" s="59"/>
      <c r="BQ336" s="59"/>
      <c r="BR336" s="59"/>
      <c r="BS336" s="59"/>
      <c r="BT336" s="59"/>
      <c r="BU336" s="59"/>
      <c r="BV336" s="59"/>
      <c r="BW336" s="59"/>
      <c r="BX336" s="59"/>
      <c r="BY336" s="59"/>
      <c r="BZ336" s="59"/>
      <c r="CA336" s="59"/>
      <c r="CB336" s="59"/>
      <c r="CC336" s="59"/>
      <c r="CD336" s="59"/>
      <c r="CE336" s="59"/>
      <c r="CF336" s="59"/>
      <c r="CG336" s="59"/>
      <c r="CH336" s="59"/>
      <c r="CI336" s="59"/>
      <c r="CJ336" s="59"/>
      <c r="CK336" s="59"/>
      <c r="CL336" s="59"/>
      <c r="CM336" s="59"/>
      <c r="CN336" s="59"/>
      <c r="CO336" s="59"/>
      <c r="CP336" s="59"/>
      <c r="CQ336" s="59"/>
      <c r="CR336" s="59"/>
      <c r="CS336" s="59"/>
      <c r="CT336" s="59"/>
      <c r="CU336" s="59"/>
      <c r="CV336" s="59"/>
      <c r="CW336" s="59"/>
      <c r="CX336" s="59"/>
      <c r="CY336" s="59"/>
      <c r="CZ336" s="59"/>
      <c r="DA336" s="59"/>
      <c r="DB336" s="59"/>
      <c r="DC336" s="59"/>
      <c r="DD336" s="59"/>
      <c r="DE336" s="59"/>
      <c r="DF336" s="59"/>
      <c r="DG336" s="59"/>
      <c r="DH336" s="59"/>
      <c r="DI336" s="60">
        <f>COUNTIF(I336:DH336,"&lt;"&amp;$G$2)</f>
        <v>0</v>
      </c>
      <c r="DJ336" s="61">
        <f>COUNTIF(I336:DH336,$G$2)</f>
        <v>0</v>
      </c>
      <c r="DK336" s="61">
        <f>+DJ336+DI336</f>
        <v>0</v>
      </c>
      <c r="DL336" s="62">
        <f>IF(F336=0,0,(DJ336/F336)*100)</f>
        <v>0</v>
      </c>
      <c r="DM336" s="62">
        <f t="shared" si="113"/>
        <v>0</v>
      </c>
      <c r="DN336" s="64" t="str">
        <f>IFERROR(DK336/F336*E336,"")</f>
        <v/>
      </c>
      <c r="DO336" s="252" t="b">
        <f t="shared" si="125"/>
        <v>0</v>
      </c>
      <c r="DP336" s="188"/>
      <c r="DS336" s="62">
        <f>IF('SERVIÇOS EXECUTADOS'!$F336=0,0,(COUNTIF('SERVIÇOS EXECUTADOS'!$I336:$DH336,DS$10)/'SERVIÇOS EXECUTADOS'!$F336*100))</f>
        <v>0</v>
      </c>
      <c r="DT336" s="62">
        <f>IF('SERVIÇOS EXECUTADOS'!$F336=0,0,(COUNTIF('SERVIÇOS EXECUTADOS'!$I336:$DH336,DT$10)/'SERVIÇOS EXECUTADOS'!$F336*100))</f>
        <v>0</v>
      </c>
      <c r="DU336" s="62">
        <f>IF('SERVIÇOS EXECUTADOS'!$F336=0,0,(COUNTIF('SERVIÇOS EXECUTADOS'!$I336:$DH336,DU$10)/'SERVIÇOS EXECUTADOS'!$F336*100))</f>
        <v>0</v>
      </c>
      <c r="DV336" s="62">
        <f>IF('SERVIÇOS EXECUTADOS'!$F336=0,0,(COUNTIF('SERVIÇOS EXECUTADOS'!$I336:$DH336,DV$10)/'SERVIÇOS EXECUTADOS'!$F336*100))</f>
        <v>0</v>
      </c>
      <c r="DW336" s="62">
        <f>IF('SERVIÇOS EXECUTADOS'!$F336=0,0,(COUNTIF('SERVIÇOS EXECUTADOS'!$I336:$DH336,DW$10)/'SERVIÇOS EXECUTADOS'!$F336*100))</f>
        <v>0</v>
      </c>
      <c r="DX336" s="62">
        <f>IF('SERVIÇOS EXECUTADOS'!$F336=0,0,(COUNTIF('SERVIÇOS EXECUTADOS'!$I336:$DH336,DX$10)/'SERVIÇOS EXECUTADOS'!$F336*100))</f>
        <v>0</v>
      </c>
      <c r="DY336" s="62">
        <f>IF('SERVIÇOS EXECUTADOS'!$F336=0,0,(COUNTIF('SERVIÇOS EXECUTADOS'!$I336:$DH336,DY$10)/'SERVIÇOS EXECUTADOS'!$F336*100))</f>
        <v>0</v>
      </c>
      <c r="DZ336" s="62">
        <f>IF('SERVIÇOS EXECUTADOS'!$F336=0,0,(COUNTIF('SERVIÇOS EXECUTADOS'!$I336:$DH336,DZ$10)/'SERVIÇOS EXECUTADOS'!$F336*100))</f>
        <v>0</v>
      </c>
      <c r="EA336" s="62">
        <f>IF('SERVIÇOS EXECUTADOS'!$F336=0,0,(COUNTIF('SERVIÇOS EXECUTADOS'!$I336:$DH336,EA$10)/'SERVIÇOS EXECUTADOS'!$F336*100))</f>
        <v>0</v>
      </c>
      <c r="EB336" s="62">
        <f>IF('SERVIÇOS EXECUTADOS'!$F336=0,0,(COUNTIF('SERVIÇOS EXECUTADOS'!$I336:$DH336,EB$10)/'SERVIÇOS EXECUTADOS'!$F336*100))</f>
        <v>0</v>
      </c>
      <c r="EC336" s="62">
        <f>IF('SERVIÇOS EXECUTADOS'!$F336=0,0,(COUNTIF('SERVIÇOS EXECUTADOS'!$I336:$DH336,EC$10)/'SERVIÇOS EXECUTADOS'!$F336*100))</f>
        <v>0</v>
      </c>
      <c r="ED336" s="62">
        <f>IF('SERVIÇOS EXECUTADOS'!$F336=0,0,(COUNTIF('SERVIÇOS EXECUTADOS'!$I336:$DH336,ED$10)/'SERVIÇOS EXECUTADOS'!$F336*100))</f>
        <v>0</v>
      </c>
      <c r="EE336" s="62">
        <f>IF('SERVIÇOS EXECUTADOS'!$F336=0,0,(COUNTIF('SERVIÇOS EXECUTADOS'!$I336:$DH336,EE$10)/'SERVIÇOS EXECUTADOS'!$F336*100))</f>
        <v>0</v>
      </c>
      <c r="EF336" s="62">
        <f>IF('SERVIÇOS EXECUTADOS'!$F336=0,0,(COUNTIF('SERVIÇOS EXECUTADOS'!$I336:$DH336,EF$10)/'SERVIÇOS EXECUTADOS'!$F336*100))</f>
        <v>0</v>
      </c>
      <c r="EG336" s="62">
        <f>IF('SERVIÇOS EXECUTADOS'!$F336=0,0,(COUNTIF('SERVIÇOS EXECUTADOS'!$I336:$DH336,EG$10)/'SERVIÇOS EXECUTADOS'!$F336*100))</f>
        <v>0</v>
      </c>
      <c r="EH336" s="62">
        <f>IF('SERVIÇOS EXECUTADOS'!$F336=0,0,(COUNTIF('SERVIÇOS EXECUTADOS'!$I336:$DH336,EH$10)/'SERVIÇOS EXECUTADOS'!$F336*100))</f>
        <v>0</v>
      </c>
      <c r="EI336" s="62">
        <f>IF('SERVIÇOS EXECUTADOS'!$F336=0,0,(COUNTIF('SERVIÇOS EXECUTADOS'!$I336:$DH336,EI$10)/'SERVIÇOS EXECUTADOS'!$F336*100))</f>
        <v>0</v>
      </c>
      <c r="EJ336" s="62">
        <f>IF('SERVIÇOS EXECUTADOS'!$F336=0,0,(COUNTIF('SERVIÇOS EXECUTADOS'!$I336:$DH336,EJ$10)/'SERVIÇOS EXECUTADOS'!$F336*100))</f>
        <v>0</v>
      </c>
      <c r="EK336" s="62">
        <f>IF('SERVIÇOS EXECUTADOS'!$F336=0,0,(COUNTIF('SERVIÇOS EXECUTADOS'!$I336:$DH336,EK$10)/'SERVIÇOS EXECUTADOS'!$F336*100))</f>
        <v>0</v>
      </c>
      <c r="EL336" s="62">
        <f>IF('SERVIÇOS EXECUTADOS'!$F336=0,0,(COUNTIF('SERVIÇOS EXECUTADOS'!$I336:$DH336,EL$10)/'SERVIÇOS EXECUTADOS'!$F336*100))</f>
        <v>0</v>
      </c>
      <c r="EM336" s="62">
        <f>IF('SERVIÇOS EXECUTADOS'!$F336=0,0,(COUNTIF('SERVIÇOS EXECUTADOS'!$I336:$DH336,EM$10)/'SERVIÇOS EXECUTADOS'!$F336*100))</f>
        <v>0</v>
      </c>
      <c r="EN336" s="62">
        <f>IF('SERVIÇOS EXECUTADOS'!$F336=0,0,(COUNTIF('SERVIÇOS EXECUTADOS'!$I336:$DH336,EN$10)/'SERVIÇOS EXECUTADOS'!$F336*100))</f>
        <v>0</v>
      </c>
      <c r="EO336" s="62">
        <f>IF('SERVIÇOS EXECUTADOS'!$F336=0,0,(COUNTIF('SERVIÇOS EXECUTADOS'!$I336:$DH336,EO$10)/'SERVIÇOS EXECUTADOS'!$F336*100))</f>
        <v>0</v>
      </c>
      <c r="EP336" s="62">
        <f>IF('SERVIÇOS EXECUTADOS'!$F336=0,0,(COUNTIF('SERVIÇOS EXECUTADOS'!$I336:$DH336,EP$10)/'SERVIÇOS EXECUTADOS'!$F336*100))</f>
        <v>0</v>
      </c>
      <c r="EQ336" s="62">
        <f>IF('SERVIÇOS EXECUTADOS'!$F336=0,0,(COUNTIF('SERVIÇOS EXECUTADOS'!$I336:$DH336,EQ$10)/'SERVIÇOS EXECUTADOS'!$F336*100))</f>
        <v>0</v>
      </c>
      <c r="ER336" s="62">
        <f>IF('SERVIÇOS EXECUTADOS'!$F336=0,0,(COUNTIF('SERVIÇOS EXECUTADOS'!$I336:$DH336,ER$10)/'SERVIÇOS EXECUTADOS'!$F336*100))</f>
        <v>0</v>
      </c>
      <c r="ES336" s="62">
        <f>IF('SERVIÇOS EXECUTADOS'!$F336=0,0,(COUNTIF('SERVIÇOS EXECUTADOS'!$I336:$DH336,ES$10)/'SERVIÇOS EXECUTADOS'!$F336*100))</f>
        <v>0</v>
      </c>
      <c r="ET336" s="62">
        <f>IF('SERVIÇOS EXECUTADOS'!$F336=0,0,(COUNTIF('SERVIÇOS EXECUTADOS'!$I336:$DH336,ET$10)/'SERVIÇOS EXECUTADOS'!$F336*100))</f>
        <v>0</v>
      </c>
      <c r="EU336" s="62">
        <f>IF('SERVIÇOS EXECUTADOS'!$F336=0,0,(COUNTIF('SERVIÇOS EXECUTADOS'!$I336:$DH336,EU$10)/'SERVIÇOS EXECUTADOS'!$F336*100))</f>
        <v>0</v>
      </c>
      <c r="EV336" s="62">
        <f>IF('SERVIÇOS EXECUTADOS'!$F336=0,0,(COUNTIF('SERVIÇOS EXECUTADOS'!$I336:$DH336,EV$10)/'SERVIÇOS EXECUTADOS'!$F336*100))</f>
        <v>0</v>
      </c>
      <c r="EW336" s="62">
        <f>IF('SERVIÇOS EXECUTADOS'!$F336=0,0,(COUNTIF('SERVIÇOS EXECUTADOS'!$I336:$DH336,EW$10)/'SERVIÇOS EXECUTADOS'!$F336*100))</f>
        <v>0</v>
      </c>
    </row>
    <row r="337" spans="1:153" ht="12" customHeight="1" outlineLevel="2">
      <c r="A337" s="1"/>
      <c r="B337" s="197" t="s">
        <v>556</v>
      </c>
      <c r="C337" s="196" t="s">
        <v>557</v>
      </c>
      <c r="D337" s="486"/>
      <c r="E337" s="192">
        <f t="shared" si="124"/>
        <v>0</v>
      </c>
      <c r="F337" s="489"/>
      <c r="G337" s="271" t="s">
        <v>42</v>
      </c>
      <c r="H337" s="216">
        <f t="shared" ref="H337:H385" si="126">DM337</f>
        <v>0</v>
      </c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  <c r="AN337" s="59"/>
      <c r="AO337" s="59"/>
      <c r="AP337" s="59"/>
      <c r="AQ337" s="59"/>
      <c r="AR337" s="59"/>
      <c r="AS337" s="59"/>
      <c r="AT337" s="59"/>
      <c r="AU337" s="59"/>
      <c r="AV337" s="59"/>
      <c r="AW337" s="59"/>
      <c r="AX337" s="59"/>
      <c r="AY337" s="59"/>
      <c r="AZ337" s="59"/>
      <c r="BA337" s="59"/>
      <c r="BB337" s="59"/>
      <c r="BC337" s="59"/>
      <c r="BD337" s="59"/>
      <c r="BE337" s="59"/>
      <c r="BF337" s="59"/>
      <c r="BG337" s="59"/>
      <c r="BH337" s="59"/>
      <c r="BI337" s="59"/>
      <c r="BJ337" s="59"/>
      <c r="BK337" s="59"/>
      <c r="BL337" s="59"/>
      <c r="BM337" s="59"/>
      <c r="BN337" s="59"/>
      <c r="BO337" s="59"/>
      <c r="BP337" s="59"/>
      <c r="BQ337" s="59"/>
      <c r="BR337" s="59"/>
      <c r="BS337" s="59"/>
      <c r="BT337" s="59"/>
      <c r="BU337" s="59"/>
      <c r="BV337" s="59"/>
      <c r="BW337" s="59"/>
      <c r="BX337" s="59"/>
      <c r="BY337" s="59"/>
      <c r="BZ337" s="59"/>
      <c r="CA337" s="59"/>
      <c r="CB337" s="59"/>
      <c r="CC337" s="59"/>
      <c r="CD337" s="59"/>
      <c r="CE337" s="59"/>
      <c r="CF337" s="59"/>
      <c r="CG337" s="59"/>
      <c r="CH337" s="59"/>
      <c r="CI337" s="59"/>
      <c r="CJ337" s="59"/>
      <c r="CK337" s="59"/>
      <c r="CL337" s="59"/>
      <c r="CM337" s="59"/>
      <c r="CN337" s="59"/>
      <c r="CO337" s="59"/>
      <c r="CP337" s="59"/>
      <c r="CQ337" s="59"/>
      <c r="CR337" s="59"/>
      <c r="CS337" s="59"/>
      <c r="CT337" s="59"/>
      <c r="CU337" s="59"/>
      <c r="CV337" s="59"/>
      <c r="CW337" s="59"/>
      <c r="CX337" s="59"/>
      <c r="CY337" s="59"/>
      <c r="CZ337" s="59"/>
      <c r="DA337" s="59"/>
      <c r="DB337" s="59"/>
      <c r="DC337" s="59"/>
      <c r="DD337" s="59"/>
      <c r="DE337" s="59"/>
      <c r="DF337" s="59"/>
      <c r="DG337" s="59"/>
      <c r="DH337" s="59"/>
      <c r="DI337" s="60">
        <f>COUNTIF(I337:DH337,"&lt;"&amp;$G$2)</f>
        <v>0</v>
      </c>
      <c r="DJ337" s="61">
        <f>COUNTIF(I337:DH337,$G$2)</f>
        <v>0</v>
      </c>
      <c r="DK337" s="61">
        <f>+DJ337+DI337</f>
        <v>0</v>
      </c>
      <c r="DL337" s="62">
        <f>IF(F337=0,0,(DJ337/F337)*100)</f>
        <v>0</v>
      </c>
      <c r="DM337" s="62">
        <f t="shared" si="113"/>
        <v>0</v>
      </c>
      <c r="DN337" s="64" t="str">
        <f>IFERROR(DK337/F337*E337,"")</f>
        <v/>
      </c>
      <c r="DO337" s="252" t="b">
        <f t="shared" si="125"/>
        <v>0</v>
      </c>
      <c r="DP337" s="188"/>
      <c r="DS337" s="62">
        <f>IF('SERVIÇOS EXECUTADOS'!$F337=0,0,(COUNTIF('SERVIÇOS EXECUTADOS'!$I337:$DH337,DS$10)/'SERVIÇOS EXECUTADOS'!$F337*100))</f>
        <v>0</v>
      </c>
      <c r="DT337" s="62">
        <f>IF('SERVIÇOS EXECUTADOS'!$F337=0,0,(COUNTIF('SERVIÇOS EXECUTADOS'!$I337:$DH337,DT$10)/'SERVIÇOS EXECUTADOS'!$F337*100))</f>
        <v>0</v>
      </c>
      <c r="DU337" s="62">
        <f>IF('SERVIÇOS EXECUTADOS'!$F337=0,0,(COUNTIF('SERVIÇOS EXECUTADOS'!$I337:$DH337,DU$10)/'SERVIÇOS EXECUTADOS'!$F337*100))</f>
        <v>0</v>
      </c>
      <c r="DV337" s="62">
        <f>IF('SERVIÇOS EXECUTADOS'!$F337=0,0,(COUNTIF('SERVIÇOS EXECUTADOS'!$I337:$DH337,DV$10)/'SERVIÇOS EXECUTADOS'!$F337*100))</f>
        <v>0</v>
      </c>
      <c r="DW337" s="62">
        <f>IF('SERVIÇOS EXECUTADOS'!$F337=0,0,(COUNTIF('SERVIÇOS EXECUTADOS'!$I337:$DH337,DW$10)/'SERVIÇOS EXECUTADOS'!$F337*100))</f>
        <v>0</v>
      </c>
      <c r="DX337" s="62">
        <f>IF('SERVIÇOS EXECUTADOS'!$F337=0,0,(COUNTIF('SERVIÇOS EXECUTADOS'!$I337:$DH337,DX$10)/'SERVIÇOS EXECUTADOS'!$F337*100))</f>
        <v>0</v>
      </c>
      <c r="DY337" s="62">
        <f>IF('SERVIÇOS EXECUTADOS'!$F337=0,0,(COUNTIF('SERVIÇOS EXECUTADOS'!$I337:$DH337,DY$10)/'SERVIÇOS EXECUTADOS'!$F337*100))</f>
        <v>0</v>
      </c>
      <c r="DZ337" s="62">
        <f>IF('SERVIÇOS EXECUTADOS'!$F337=0,0,(COUNTIF('SERVIÇOS EXECUTADOS'!$I337:$DH337,DZ$10)/'SERVIÇOS EXECUTADOS'!$F337*100))</f>
        <v>0</v>
      </c>
      <c r="EA337" s="62">
        <f>IF('SERVIÇOS EXECUTADOS'!$F337=0,0,(COUNTIF('SERVIÇOS EXECUTADOS'!$I337:$DH337,EA$10)/'SERVIÇOS EXECUTADOS'!$F337*100))</f>
        <v>0</v>
      </c>
      <c r="EB337" s="62">
        <f>IF('SERVIÇOS EXECUTADOS'!$F337=0,0,(COUNTIF('SERVIÇOS EXECUTADOS'!$I337:$DH337,EB$10)/'SERVIÇOS EXECUTADOS'!$F337*100))</f>
        <v>0</v>
      </c>
      <c r="EC337" s="62">
        <f>IF('SERVIÇOS EXECUTADOS'!$F337=0,0,(COUNTIF('SERVIÇOS EXECUTADOS'!$I337:$DH337,EC$10)/'SERVIÇOS EXECUTADOS'!$F337*100))</f>
        <v>0</v>
      </c>
      <c r="ED337" s="62">
        <f>IF('SERVIÇOS EXECUTADOS'!$F337=0,0,(COUNTIF('SERVIÇOS EXECUTADOS'!$I337:$DH337,ED$10)/'SERVIÇOS EXECUTADOS'!$F337*100))</f>
        <v>0</v>
      </c>
      <c r="EE337" s="62">
        <f>IF('SERVIÇOS EXECUTADOS'!$F337=0,0,(COUNTIF('SERVIÇOS EXECUTADOS'!$I337:$DH337,EE$10)/'SERVIÇOS EXECUTADOS'!$F337*100))</f>
        <v>0</v>
      </c>
      <c r="EF337" s="62">
        <f>IF('SERVIÇOS EXECUTADOS'!$F337=0,0,(COUNTIF('SERVIÇOS EXECUTADOS'!$I337:$DH337,EF$10)/'SERVIÇOS EXECUTADOS'!$F337*100))</f>
        <v>0</v>
      </c>
      <c r="EG337" s="62">
        <f>IF('SERVIÇOS EXECUTADOS'!$F337=0,0,(COUNTIF('SERVIÇOS EXECUTADOS'!$I337:$DH337,EG$10)/'SERVIÇOS EXECUTADOS'!$F337*100))</f>
        <v>0</v>
      </c>
      <c r="EH337" s="62">
        <f>IF('SERVIÇOS EXECUTADOS'!$F337=0,0,(COUNTIF('SERVIÇOS EXECUTADOS'!$I337:$DH337,EH$10)/'SERVIÇOS EXECUTADOS'!$F337*100))</f>
        <v>0</v>
      </c>
      <c r="EI337" s="62">
        <f>IF('SERVIÇOS EXECUTADOS'!$F337=0,0,(COUNTIF('SERVIÇOS EXECUTADOS'!$I337:$DH337,EI$10)/'SERVIÇOS EXECUTADOS'!$F337*100))</f>
        <v>0</v>
      </c>
      <c r="EJ337" s="62">
        <f>IF('SERVIÇOS EXECUTADOS'!$F337=0,0,(COUNTIF('SERVIÇOS EXECUTADOS'!$I337:$DH337,EJ$10)/'SERVIÇOS EXECUTADOS'!$F337*100))</f>
        <v>0</v>
      </c>
      <c r="EK337" s="62">
        <f>IF('SERVIÇOS EXECUTADOS'!$F337=0,0,(COUNTIF('SERVIÇOS EXECUTADOS'!$I337:$DH337,EK$10)/'SERVIÇOS EXECUTADOS'!$F337*100))</f>
        <v>0</v>
      </c>
      <c r="EL337" s="62">
        <f>IF('SERVIÇOS EXECUTADOS'!$F337=0,0,(COUNTIF('SERVIÇOS EXECUTADOS'!$I337:$DH337,EL$10)/'SERVIÇOS EXECUTADOS'!$F337*100))</f>
        <v>0</v>
      </c>
      <c r="EM337" s="62">
        <f>IF('SERVIÇOS EXECUTADOS'!$F337=0,0,(COUNTIF('SERVIÇOS EXECUTADOS'!$I337:$DH337,EM$10)/'SERVIÇOS EXECUTADOS'!$F337*100))</f>
        <v>0</v>
      </c>
      <c r="EN337" s="62">
        <f>IF('SERVIÇOS EXECUTADOS'!$F337=0,0,(COUNTIF('SERVIÇOS EXECUTADOS'!$I337:$DH337,EN$10)/'SERVIÇOS EXECUTADOS'!$F337*100))</f>
        <v>0</v>
      </c>
      <c r="EO337" s="62">
        <f>IF('SERVIÇOS EXECUTADOS'!$F337=0,0,(COUNTIF('SERVIÇOS EXECUTADOS'!$I337:$DH337,EO$10)/'SERVIÇOS EXECUTADOS'!$F337*100))</f>
        <v>0</v>
      </c>
      <c r="EP337" s="62">
        <f>IF('SERVIÇOS EXECUTADOS'!$F337=0,0,(COUNTIF('SERVIÇOS EXECUTADOS'!$I337:$DH337,EP$10)/'SERVIÇOS EXECUTADOS'!$F337*100))</f>
        <v>0</v>
      </c>
      <c r="EQ337" s="62">
        <f>IF('SERVIÇOS EXECUTADOS'!$F337=0,0,(COUNTIF('SERVIÇOS EXECUTADOS'!$I337:$DH337,EQ$10)/'SERVIÇOS EXECUTADOS'!$F337*100))</f>
        <v>0</v>
      </c>
      <c r="ER337" s="62">
        <f>IF('SERVIÇOS EXECUTADOS'!$F337=0,0,(COUNTIF('SERVIÇOS EXECUTADOS'!$I337:$DH337,ER$10)/'SERVIÇOS EXECUTADOS'!$F337*100))</f>
        <v>0</v>
      </c>
      <c r="ES337" s="62">
        <f>IF('SERVIÇOS EXECUTADOS'!$F337=0,0,(COUNTIF('SERVIÇOS EXECUTADOS'!$I337:$DH337,ES$10)/'SERVIÇOS EXECUTADOS'!$F337*100))</f>
        <v>0</v>
      </c>
      <c r="ET337" s="62">
        <f>IF('SERVIÇOS EXECUTADOS'!$F337=0,0,(COUNTIF('SERVIÇOS EXECUTADOS'!$I337:$DH337,ET$10)/'SERVIÇOS EXECUTADOS'!$F337*100))</f>
        <v>0</v>
      </c>
      <c r="EU337" s="62">
        <f>IF('SERVIÇOS EXECUTADOS'!$F337=0,0,(COUNTIF('SERVIÇOS EXECUTADOS'!$I337:$DH337,EU$10)/'SERVIÇOS EXECUTADOS'!$F337*100))</f>
        <v>0</v>
      </c>
      <c r="EV337" s="62">
        <f>IF('SERVIÇOS EXECUTADOS'!$F337=0,0,(COUNTIF('SERVIÇOS EXECUTADOS'!$I337:$DH337,EV$10)/'SERVIÇOS EXECUTADOS'!$F337*100))</f>
        <v>0</v>
      </c>
      <c r="EW337" s="62">
        <f>IF('SERVIÇOS EXECUTADOS'!$F337=0,0,(COUNTIF('SERVIÇOS EXECUTADOS'!$I337:$DH337,EW$10)/'SERVIÇOS EXECUTADOS'!$F337*100))</f>
        <v>0</v>
      </c>
    </row>
    <row r="338" spans="1:153" ht="12" customHeight="1" outlineLevel="2">
      <c r="A338" s="1"/>
      <c r="B338" s="197" t="s">
        <v>558</v>
      </c>
      <c r="C338" s="196" t="s">
        <v>559</v>
      </c>
      <c r="D338" s="486"/>
      <c r="E338" s="192">
        <f t="shared" si="124"/>
        <v>0</v>
      </c>
      <c r="F338" s="489"/>
      <c r="G338" s="271" t="s">
        <v>42</v>
      </c>
      <c r="H338" s="216">
        <f t="shared" si="126"/>
        <v>0</v>
      </c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  <c r="AN338" s="59"/>
      <c r="AO338" s="59"/>
      <c r="AP338" s="59"/>
      <c r="AQ338" s="59"/>
      <c r="AR338" s="59"/>
      <c r="AS338" s="59"/>
      <c r="AT338" s="59"/>
      <c r="AU338" s="59"/>
      <c r="AV338" s="59"/>
      <c r="AW338" s="59"/>
      <c r="AX338" s="59"/>
      <c r="AY338" s="59"/>
      <c r="AZ338" s="59"/>
      <c r="BA338" s="59"/>
      <c r="BB338" s="59"/>
      <c r="BC338" s="59"/>
      <c r="BD338" s="59"/>
      <c r="BE338" s="59"/>
      <c r="BF338" s="59"/>
      <c r="BG338" s="59"/>
      <c r="BH338" s="59"/>
      <c r="BI338" s="59"/>
      <c r="BJ338" s="59"/>
      <c r="BK338" s="59"/>
      <c r="BL338" s="59"/>
      <c r="BM338" s="59"/>
      <c r="BN338" s="59"/>
      <c r="BO338" s="59"/>
      <c r="BP338" s="59"/>
      <c r="BQ338" s="59"/>
      <c r="BR338" s="59"/>
      <c r="BS338" s="59"/>
      <c r="BT338" s="59"/>
      <c r="BU338" s="59"/>
      <c r="BV338" s="59"/>
      <c r="BW338" s="59"/>
      <c r="BX338" s="59"/>
      <c r="BY338" s="59"/>
      <c r="BZ338" s="59"/>
      <c r="CA338" s="59"/>
      <c r="CB338" s="59"/>
      <c r="CC338" s="59"/>
      <c r="CD338" s="59"/>
      <c r="CE338" s="59"/>
      <c r="CF338" s="59"/>
      <c r="CG338" s="59"/>
      <c r="CH338" s="59"/>
      <c r="CI338" s="59"/>
      <c r="CJ338" s="59"/>
      <c r="CK338" s="59"/>
      <c r="CL338" s="59"/>
      <c r="CM338" s="59"/>
      <c r="CN338" s="59"/>
      <c r="CO338" s="59"/>
      <c r="CP338" s="59"/>
      <c r="CQ338" s="59"/>
      <c r="CR338" s="59"/>
      <c r="CS338" s="59"/>
      <c r="CT338" s="59"/>
      <c r="CU338" s="59"/>
      <c r="CV338" s="59"/>
      <c r="CW338" s="59"/>
      <c r="CX338" s="59"/>
      <c r="CY338" s="59"/>
      <c r="CZ338" s="59"/>
      <c r="DA338" s="59"/>
      <c r="DB338" s="59"/>
      <c r="DC338" s="59"/>
      <c r="DD338" s="59"/>
      <c r="DE338" s="59"/>
      <c r="DF338" s="59"/>
      <c r="DG338" s="59"/>
      <c r="DH338" s="59"/>
      <c r="DI338" s="60">
        <f>COUNTIF(I338:DH338,"&lt;"&amp;$G$2)</f>
        <v>0</v>
      </c>
      <c r="DJ338" s="61">
        <f>COUNTIF(I338:DH338,$G$2)</f>
        <v>0</v>
      </c>
      <c r="DK338" s="61">
        <f>+DJ338+DI338</f>
        <v>0</v>
      </c>
      <c r="DL338" s="62">
        <f>IF(F338=0,0,(DJ338/F338)*100)</f>
        <v>0</v>
      </c>
      <c r="DM338" s="62">
        <f t="shared" si="113"/>
        <v>0</v>
      </c>
      <c r="DN338" s="64" t="str">
        <f>IFERROR(DK338/F338*E338,"")</f>
        <v/>
      </c>
      <c r="DO338" s="252" t="b">
        <f t="shared" si="125"/>
        <v>0</v>
      </c>
      <c r="DP338" s="188"/>
      <c r="DS338" s="62">
        <f>IF('SERVIÇOS EXECUTADOS'!$F338=0,0,(COUNTIF('SERVIÇOS EXECUTADOS'!$I338:$DH338,DS$10)/'SERVIÇOS EXECUTADOS'!$F338*100))</f>
        <v>0</v>
      </c>
      <c r="DT338" s="62">
        <f>IF('SERVIÇOS EXECUTADOS'!$F338=0,0,(COUNTIF('SERVIÇOS EXECUTADOS'!$I338:$DH338,DT$10)/'SERVIÇOS EXECUTADOS'!$F338*100))</f>
        <v>0</v>
      </c>
      <c r="DU338" s="62">
        <f>IF('SERVIÇOS EXECUTADOS'!$F338=0,0,(COUNTIF('SERVIÇOS EXECUTADOS'!$I338:$DH338,DU$10)/'SERVIÇOS EXECUTADOS'!$F338*100))</f>
        <v>0</v>
      </c>
      <c r="DV338" s="62">
        <f>IF('SERVIÇOS EXECUTADOS'!$F338=0,0,(COUNTIF('SERVIÇOS EXECUTADOS'!$I338:$DH338,DV$10)/'SERVIÇOS EXECUTADOS'!$F338*100))</f>
        <v>0</v>
      </c>
      <c r="DW338" s="62">
        <f>IF('SERVIÇOS EXECUTADOS'!$F338=0,0,(COUNTIF('SERVIÇOS EXECUTADOS'!$I338:$DH338,DW$10)/'SERVIÇOS EXECUTADOS'!$F338*100))</f>
        <v>0</v>
      </c>
      <c r="DX338" s="62">
        <f>IF('SERVIÇOS EXECUTADOS'!$F338=0,0,(COUNTIF('SERVIÇOS EXECUTADOS'!$I338:$DH338,DX$10)/'SERVIÇOS EXECUTADOS'!$F338*100))</f>
        <v>0</v>
      </c>
      <c r="DY338" s="62">
        <f>IF('SERVIÇOS EXECUTADOS'!$F338=0,0,(COUNTIF('SERVIÇOS EXECUTADOS'!$I338:$DH338,DY$10)/'SERVIÇOS EXECUTADOS'!$F338*100))</f>
        <v>0</v>
      </c>
      <c r="DZ338" s="62">
        <f>IF('SERVIÇOS EXECUTADOS'!$F338=0,0,(COUNTIF('SERVIÇOS EXECUTADOS'!$I338:$DH338,DZ$10)/'SERVIÇOS EXECUTADOS'!$F338*100))</f>
        <v>0</v>
      </c>
      <c r="EA338" s="62">
        <f>IF('SERVIÇOS EXECUTADOS'!$F338=0,0,(COUNTIF('SERVIÇOS EXECUTADOS'!$I338:$DH338,EA$10)/'SERVIÇOS EXECUTADOS'!$F338*100))</f>
        <v>0</v>
      </c>
      <c r="EB338" s="62">
        <f>IF('SERVIÇOS EXECUTADOS'!$F338=0,0,(COUNTIF('SERVIÇOS EXECUTADOS'!$I338:$DH338,EB$10)/'SERVIÇOS EXECUTADOS'!$F338*100))</f>
        <v>0</v>
      </c>
      <c r="EC338" s="62">
        <f>IF('SERVIÇOS EXECUTADOS'!$F338=0,0,(COUNTIF('SERVIÇOS EXECUTADOS'!$I338:$DH338,EC$10)/'SERVIÇOS EXECUTADOS'!$F338*100))</f>
        <v>0</v>
      </c>
      <c r="ED338" s="62">
        <f>IF('SERVIÇOS EXECUTADOS'!$F338=0,0,(COUNTIF('SERVIÇOS EXECUTADOS'!$I338:$DH338,ED$10)/'SERVIÇOS EXECUTADOS'!$F338*100))</f>
        <v>0</v>
      </c>
      <c r="EE338" s="62">
        <f>IF('SERVIÇOS EXECUTADOS'!$F338=0,0,(COUNTIF('SERVIÇOS EXECUTADOS'!$I338:$DH338,EE$10)/'SERVIÇOS EXECUTADOS'!$F338*100))</f>
        <v>0</v>
      </c>
      <c r="EF338" s="62">
        <f>IF('SERVIÇOS EXECUTADOS'!$F338=0,0,(COUNTIF('SERVIÇOS EXECUTADOS'!$I338:$DH338,EF$10)/'SERVIÇOS EXECUTADOS'!$F338*100))</f>
        <v>0</v>
      </c>
      <c r="EG338" s="62">
        <f>IF('SERVIÇOS EXECUTADOS'!$F338=0,0,(COUNTIF('SERVIÇOS EXECUTADOS'!$I338:$DH338,EG$10)/'SERVIÇOS EXECUTADOS'!$F338*100))</f>
        <v>0</v>
      </c>
      <c r="EH338" s="62">
        <f>IF('SERVIÇOS EXECUTADOS'!$F338=0,0,(COUNTIF('SERVIÇOS EXECUTADOS'!$I338:$DH338,EH$10)/'SERVIÇOS EXECUTADOS'!$F338*100))</f>
        <v>0</v>
      </c>
      <c r="EI338" s="62">
        <f>IF('SERVIÇOS EXECUTADOS'!$F338=0,0,(COUNTIF('SERVIÇOS EXECUTADOS'!$I338:$DH338,EI$10)/'SERVIÇOS EXECUTADOS'!$F338*100))</f>
        <v>0</v>
      </c>
      <c r="EJ338" s="62">
        <f>IF('SERVIÇOS EXECUTADOS'!$F338=0,0,(COUNTIF('SERVIÇOS EXECUTADOS'!$I338:$DH338,EJ$10)/'SERVIÇOS EXECUTADOS'!$F338*100))</f>
        <v>0</v>
      </c>
      <c r="EK338" s="62">
        <f>IF('SERVIÇOS EXECUTADOS'!$F338=0,0,(COUNTIF('SERVIÇOS EXECUTADOS'!$I338:$DH338,EK$10)/'SERVIÇOS EXECUTADOS'!$F338*100))</f>
        <v>0</v>
      </c>
      <c r="EL338" s="62">
        <f>IF('SERVIÇOS EXECUTADOS'!$F338=0,0,(COUNTIF('SERVIÇOS EXECUTADOS'!$I338:$DH338,EL$10)/'SERVIÇOS EXECUTADOS'!$F338*100))</f>
        <v>0</v>
      </c>
      <c r="EM338" s="62">
        <f>IF('SERVIÇOS EXECUTADOS'!$F338=0,0,(COUNTIF('SERVIÇOS EXECUTADOS'!$I338:$DH338,EM$10)/'SERVIÇOS EXECUTADOS'!$F338*100))</f>
        <v>0</v>
      </c>
      <c r="EN338" s="62">
        <f>IF('SERVIÇOS EXECUTADOS'!$F338=0,0,(COUNTIF('SERVIÇOS EXECUTADOS'!$I338:$DH338,EN$10)/'SERVIÇOS EXECUTADOS'!$F338*100))</f>
        <v>0</v>
      </c>
      <c r="EO338" s="62">
        <f>IF('SERVIÇOS EXECUTADOS'!$F338=0,0,(COUNTIF('SERVIÇOS EXECUTADOS'!$I338:$DH338,EO$10)/'SERVIÇOS EXECUTADOS'!$F338*100))</f>
        <v>0</v>
      </c>
      <c r="EP338" s="62">
        <f>IF('SERVIÇOS EXECUTADOS'!$F338=0,0,(COUNTIF('SERVIÇOS EXECUTADOS'!$I338:$DH338,EP$10)/'SERVIÇOS EXECUTADOS'!$F338*100))</f>
        <v>0</v>
      </c>
      <c r="EQ338" s="62">
        <f>IF('SERVIÇOS EXECUTADOS'!$F338=0,0,(COUNTIF('SERVIÇOS EXECUTADOS'!$I338:$DH338,EQ$10)/'SERVIÇOS EXECUTADOS'!$F338*100))</f>
        <v>0</v>
      </c>
      <c r="ER338" s="62">
        <f>IF('SERVIÇOS EXECUTADOS'!$F338=0,0,(COUNTIF('SERVIÇOS EXECUTADOS'!$I338:$DH338,ER$10)/'SERVIÇOS EXECUTADOS'!$F338*100))</f>
        <v>0</v>
      </c>
      <c r="ES338" s="62">
        <f>IF('SERVIÇOS EXECUTADOS'!$F338=0,0,(COUNTIF('SERVIÇOS EXECUTADOS'!$I338:$DH338,ES$10)/'SERVIÇOS EXECUTADOS'!$F338*100))</f>
        <v>0</v>
      </c>
      <c r="ET338" s="62">
        <f>IF('SERVIÇOS EXECUTADOS'!$F338=0,0,(COUNTIF('SERVIÇOS EXECUTADOS'!$I338:$DH338,ET$10)/'SERVIÇOS EXECUTADOS'!$F338*100))</f>
        <v>0</v>
      </c>
      <c r="EU338" s="62">
        <f>IF('SERVIÇOS EXECUTADOS'!$F338=0,0,(COUNTIF('SERVIÇOS EXECUTADOS'!$I338:$DH338,EU$10)/'SERVIÇOS EXECUTADOS'!$F338*100))</f>
        <v>0</v>
      </c>
      <c r="EV338" s="62">
        <f>IF('SERVIÇOS EXECUTADOS'!$F338=0,0,(COUNTIF('SERVIÇOS EXECUTADOS'!$I338:$DH338,EV$10)/'SERVIÇOS EXECUTADOS'!$F338*100))</f>
        <v>0</v>
      </c>
      <c r="EW338" s="62">
        <f>IF('SERVIÇOS EXECUTADOS'!$F338=0,0,(COUNTIF('SERVIÇOS EXECUTADOS'!$I338:$DH338,EW$10)/'SERVIÇOS EXECUTADOS'!$F338*100))</f>
        <v>0</v>
      </c>
    </row>
    <row r="339" spans="1:153" ht="12" customHeight="1" outlineLevel="2">
      <c r="A339" s="1"/>
      <c r="B339" s="197" t="s">
        <v>560</v>
      </c>
      <c r="C339" s="196" t="s">
        <v>561</v>
      </c>
      <c r="D339" s="486"/>
      <c r="E339" s="192">
        <f t="shared" si="124"/>
        <v>0</v>
      </c>
      <c r="F339" s="489"/>
      <c r="G339" s="271" t="s">
        <v>42</v>
      </c>
      <c r="H339" s="216">
        <f t="shared" si="126"/>
        <v>0</v>
      </c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  <c r="AN339" s="59"/>
      <c r="AO339" s="59"/>
      <c r="AP339" s="59"/>
      <c r="AQ339" s="59"/>
      <c r="AR339" s="59"/>
      <c r="AS339" s="59"/>
      <c r="AT339" s="59"/>
      <c r="AU339" s="59"/>
      <c r="AV339" s="59"/>
      <c r="AW339" s="59"/>
      <c r="AX339" s="59"/>
      <c r="AY339" s="59"/>
      <c r="AZ339" s="59"/>
      <c r="BA339" s="59"/>
      <c r="BB339" s="59"/>
      <c r="BC339" s="59"/>
      <c r="BD339" s="59"/>
      <c r="BE339" s="59"/>
      <c r="BF339" s="59"/>
      <c r="BG339" s="59"/>
      <c r="BH339" s="59"/>
      <c r="BI339" s="59"/>
      <c r="BJ339" s="59"/>
      <c r="BK339" s="59"/>
      <c r="BL339" s="59"/>
      <c r="BM339" s="59"/>
      <c r="BN339" s="59"/>
      <c r="BO339" s="59"/>
      <c r="BP339" s="59"/>
      <c r="BQ339" s="59"/>
      <c r="BR339" s="59"/>
      <c r="BS339" s="59"/>
      <c r="BT339" s="59"/>
      <c r="BU339" s="59"/>
      <c r="BV339" s="59"/>
      <c r="BW339" s="59"/>
      <c r="BX339" s="59"/>
      <c r="BY339" s="59"/>
      <c r="BZ339" s="59"/>
      <c r="CA339" s="59"/>
      <c r="CB339" s="59"/>
      <c r="CC339" s="59"/>
      <c r="CD339" s="59"/>
      <c r="CE339" s="59"/>
      <c r="CF339" s="59"/>
      <c r="CG339" s="59"/>
      <c r="CH339" s="59"/>
      <c r="CI339" s="59"/>
      <c r="CJ339" s="59"/>
      <c r="CK339" s="59"/>
      <c r="CL339" s="59"/>
      <c r="CM339" s="59"/>
      <c r="CN339" s="59"/>
      <c r="CO339" s="59"/>
      <c r="CP339" s="59"/>
      <c r="CQ339" s="59"/>
      <c r="CR339" s="59"/>
      <c r="CS339" s="59"/>
      <c r="CT339" s="59"/>
      <c r="CU339" s="59"/>
      <c r="CV339" s="59"/>
      <c r="CW339" s="59"/>
      <c r="CX339" s="59"/>
      <c r="CY339" s="59"/>
      <c r="CZ339" s="59"/>
      <c r="DA339" s="59"/>
      <c r="DB339" s="59"/>
      <c r="DC339" s="59"/>
      <c r="DD339" s="59"/>
      <c r="DE339" s="59"/>
      <c r="DF339" s="59"/>
      <c r="DG339" s="59"/>
      <c r="DH339" s="59"/>
      <c r="DI339" s="60">
        <f>COUNTIF(I339:DH339,"&lt;"&amp;$G$2)</f>
        <v>0</v>
      </c>
      <c r="DJ339" s="61">
        <f>COUNTIF(I339:DH339,$G$2)</f>
        <v>0</v>
      </c>
      <c r="DK339" s="61">
        <f>+DJ339+DI339</f>
        <v>0</v>
      </c>
      <c r="DL339" s="62">
        <f>IF(F339=0,0,(DJ339/F339)*100)</f>
        <v>0</v>
      </c>
      <c r="DM339" s="62">
        <f t="shared" si="113"/>
        <v>0</v>
      </c>
      <c r="DN339" s="64" t="str">
        <f>IFERROR(DK339/F339*E339,"")</f>
        <v/>
      </c>
      <c r="DO339" s="252" t="b">
        <f t="shared" si="125"/>
        <v>0</v>
      </c>
      <c r="DP339" s="188"/>
      <c r="DS339" s="62">
        <f>IF('SERVIÇOS EXECUTADOS'!$F339=0,0,(COUNTIF('SERVIÇOS EXECUTADOS'!$I339:$DH339,DS$10)/'SERVIÇOS EXECUTADOS'!$F339*100))</f>
        <v>0</v>
      </c>
      <c r="DT339" s="62">
        <f>IF('SERVIÇOS EXECUTADOS'!$F339=0,0,(COUNTIF('SERVIÇOS EXECUTADOS'!$I339:$DH339,DT$10)/'SERVIÇOS EXECUTADOS'!$F339*100))</f>
        <v>0</v>
      </c>
      <c r="DU339" s="62">
        <f>IF('SERVIÇOS EXECUTADOS'!$F339=0,0,(COUNTIF('SERVIÇOS EXECUTADOS'!$I339:$DH339,DU$10)/'SERVIÇOS EXECUTADOS'!$F339*100))</f>
        <v>0</v>
      </c>
      <c r="DV339" s="62">
        <f>IF('SERVIÇOS EXECUTADOS'!$F339=0,0,(COUNTIF('SERVIÇOS EXECUTADOS'!$I339:$DH339,DV$10)/'SERVIÇOS EXECUTADOS'!$F339*100))</f>
        <v>0</v>
      </c>
      <c r="DW339" s="62">
        <f>IF('SERVIÇOS EXECUTADOS'!$F339=0,0,(COUNTIF('SERVIÇOS EXECUTADOS'!$I339:$DH339,DW$10)/'SERVIÇOS EXECUTADOS'!$F339*100))</f>
        <v>0</v>
      </c>
      <c r="DX339" s="62">
        <f>IF('SERVIÇOS EXECUTADOS'!$F339=0,0,(COUNTIF('SERVIÇOS EXECUTADOS'!$I339:$DH339,DX$10)/'SERVIÇOS EXECUTADOS'!$F339*100))</f>
        <v>0</v>
      </c>
      <c r="DY339" s="62">
        <f>IF('SERVIÇOS EXECUTADOS'!$F339=0,0,(COUNTIF('SERVIÇOS EXECUTADOS'!$I339:$DH339,DY$10)/'SERVIÇOS EXECUTADOS'!$F339*100))</f>
        <v>0</v>
      </c>
      <c r="DZ339" s="62">
        <f>IF('SERVIÇOS EXECUTADOS'!$F339=0,0,(COUNTIF('SERVIÇOS EXECUTADOS'!$I339:$DH339,DZ$10)/'SERVIÇOS EXECUTADOS'!$F339*100))</f>
        <v>0</v>
      </c>
      <c r="EA339" s="62">
        <f>IF('SERVIÇOS EXECUTADOS'!$F339=0,0,(COUNTIF('SERVIÇOS EXECUTADOS'!$I339:$DH339,EA$10)/'SERVIÇOS EXECUTADOS'!$F339*100))</f>
        <v>0</v>
      </c>
      <c r="EB339" s="62">
        <f>IF('SERVIÇOS EXECUTADOS'!$F339=0,0,(COUNTIF('SERVIÇOS EXECUTADOS'!$I339:$DH339,EB$10)/'SERVIÇOS EXECUTADOS'!$F339*100))</f>
        <v>0</v>
      </c>
      <c r="EC339" s="62">
        <f>IF('SERVIÇOS EXECUTADOS'!$F339=0,0,(COUNTIF('SERVIÇOS EXECUTADOS'!$I339:$DH339,EC$10)/'SERVIÇOS EXECUTADOS'!$F339*100))</f>
        <v>0</v>
      </c>
      <c r="ED339" s="62">
        <f>IF('SERVIÇOS EXECUTADOS'!$F339=0,0,(COUNTIF('SERVIÇOS EXECUTADOS'!$I339:$DH339,ED$10)/'SERVIÇOS EXECUTADOS'!$F339*100))</f>
        <v>0</v>
      </c>
      <c r="EE339" s="62">
        <f>IF('SERVIÇOS EXECUTADOS'!$F339=0,0,(COUNTIF('SERVIÇOS EXECUTADOS'!$I339:$DH339,EE$10)/'SERVIÇOS EXECUTADOS'!$F339*100))</f>
        <v>0</v>
      </c>
      <c r="EF339" s="62">
        <f>IF('SERVIÇOS EXECUTADOS'!$F339=0,0,(COUNTIF('SERVIÇOS EXECUTADOS'!$I339:$DH339,EF$10)/'SERVIÇOS EXECUTADOS'!$F339*100))</f>
        <v>0</v>
      </c>
      <c r="EG339" s="62">
        <f>IF('SERVIÇOS EXECUTADOS'!$F339=0,0,(COUNTIF('SERVIÇOS EXECUTADOS'!$I339:$DH339,EG$10)/'SERVIÇOS EXECUTADOS'!$F339*100))</f>
        <v>0</v>
      </c>
      <c r="EH339" s="62">
        <f>IF('SERVIÇOS EXECUTADOS'!$F339=0,0,(COUNTIF('SERVIÇOS EXECUTADOS'!$I339:$DH339,EH$10)/'SERVIÇOS EXECUTADOS'!$F339*100))</f>
        <v>0</v>
      </c>
      <c r="EI339" s="62">
        <f>IF('SERVIÇOS EXECUTADOS'!$F339=0,0,(COUNTIF('SERVIÇOS EXECUTADOS'!$I339:$DH339,EI$10)/'SERVIÇOS EXECUTADOS'!$F339*100))</f>
        <v>0</v>
      </c>
      <c r="EJ339" s="62">
        <f>IF('SERVIÇOS EXECUTADOS'!$F339=0,0,(COUNTIF('SERVIÇOS EXECUTADOS'!$I339:$DH339,EJ$10)/'SERVIÇOS EXECUTADOS'!$F339*100))</f>
        <v>0</v>
      </c>
      <c r="EK339" s="62">
        <f>IF('SERVIÇOS EXECUTADOS'!$F339=0,0,(COUNTIF('SERVIÇOS EXECUTADOS'!$I339:$DH339,EK$10)/'SERVIÇOS EXECUTADOS'!$F339*100))</f>
        <v>0</v>
      </c>
      <c r="EL339" s="62">
        <f>IF('SERVIÇOS EXECUTADOS'!$F339=0,0,(COUNTIF('SERVIÇOS EXECUTADOS'!$I339:$DH339,EL$10)/'SERVIÇOS EXECUTADOS'!$F339*100))</f>
        <v>0</v>
      </c>
      <c r="EM339" s="62">
        <f>IF('SERVIÇOS EXECUTADOS'!$F339=0,0,(COUNTIF('SERVIÇOS EXECUTADOS'!$I339:$DH339,EM$10)/'SERVIÇOS EXECUTADOS'!$F339*100))</f>
        <v>0</v>
      </c>
      <c r="EN339" s="62">
        <f>IF('SERVIÇOS EXECUTADOS'!$F339=0,0,(COUNTIF('SERVIÇOS EXECUTADOS'!$I339:$DH339,EN$10)/'SERVIÇOS EXECUTADOS'!$F339*100))</f>
        <v>0</v>
      </c>
      <c r="EO339" s="62">
        <f>IF('SERVIÇOS EXECUTADOS'!$F339=0,0,(COUNTIF('SERVIÇOS EXECUTADOS'!$I339:$DH339,EO$10)/'SERVIÇOS EXECUTADOS'!$F339*100))</f>
        <v>0</v>
      </c>
      <c r="EP339" s="62">
        <f>IF('SERVIÇOS EXECUTADOS'!$F339=0,0,(COUNTIF('SERVIÇOS EXECUTADOS'!$I339:$DH339,EP$10)/'SERVIÇOS EXECUTADOS'!$F339*100))</f>
        <v>0</v>
      </c>
      <c r="EQ339" s="62">
        <f>IF('SERVIÇOS EXECUTADOS'!$F339=0,0,(COUNTIF('SERVIÇOS EXECUTADOS'!$I339:$DH339,EQ$10)/'SERVIÇOS EXECUTADOS'!$F339*100))</f>
        <v>0</v>
      </c>
      <c r="ER339" s="62">
        <f>IF('SERVIÇOS EXECUTADOS'!$F339=0,0,(COUNTIF('SERVIÇOS EXECUTADOS'!$I339:$DH339,ER$10)/'SERVIÇOS EXECUTADOS'!$F339*100))</f>
        <v>0</v>
      </c>
      <c r="ES339" s="62">
        <f>IF('SERVIÇOS EXECUTADOS'!$F339=0,0,(COUNTIF('SERVIÇOS EXECUTADOS'!$I339:$DH339,ES$10)/'SERVIÇOS EXECUTADOS'!$F339*100))</f>
        <v>0</v>
      </c>
      <c r="ET339" s="62">
        <f>IF('SERVIÇOS EXECUTADOS'!$F339=0,0,(COUNTIF('SERVIÇOS EXECUTADOS'!$I339:$DH339,ET$10)/'SERVIÇOS EXECUTADOS'!$F339*100))</f>
        <v>0</v>
      </c>
      <c r="EU339" s="62">
        <f>IF('SERVIÇOS EXECUTADOS'!$F339=0,0,(COUNTIF('SERVIÇOS EXECUTADOS'!$I339:$DH339,EU$10)/'SERVIÇOS EXECUTADOS'!$F339*100))</f>
        <v>0</v>
      </c>
      <c r="EV339" s="62">
        <f>IF('SERVIÇOS EXECUTADOS'!$F339=0,0,(COUNTIF('SERVIÇOS EXECUTADOS'!$I339:$DH339,EV$10)/'SERVIÇOS EXECUTADOS'!$F339*100))</f>
        <v>0</v>
      </c>
      <c r="EW339" s="62">
        <f>IF('SERVIÇOS EXECUTADOS'!$F339=0,0,(COUNTIF('SERVIÇOS EXECUTADOS'!$I339:$DH339,EW$10)/'SERVIÇOS EXECUTADOS'!$F339*100))</f>
        <v>0</v>
      </c>
    </row>
    <row r="340" spans="1:153" ht="12" customHeight="1" outlineLevel="1">
      <c r="A340" s="1"/>
      <c r="B340" s="305" t="s">
        <v>562</v>
      </c>
      <c r="C340" s="306" t="s">
        <v>563</v>
      </c>
      <c r="D340" s="307">
        <f>SUM(D341:D341)</f>
        <v>0</v>
      </c>
      <c r="E340" s="308">
        <f t="shared" si="124"/>
        <v>0</v>
      </c>
      <c r="F340" s="312"/>
      <c r="G340" s="312"/>
      <c r="H340" s="364">
        <f t="shared" si="126"/>
        <v>0</v>
      </c>
      <c r="I340" s="310"/>
      <c r="J340" s="310"/>
      <c r="K340" s="310"/>
      <c r="L340" s="310"/>
      <c r="M340" s="310"/>
      <c r="N340" s="310"/>
      <c r="O340" s="310"/>
      <c r="P340" s="310"/>
      <c r="Q340" s="310"/>
      <c r="R340" s="310"/>
      <c r="S340" s="310"/>
      <c r="T340" s="310"/>
      <c r="U340" s="310"/>
      <c r="V340" s="310"/>
      <c r="W340" s="310"/>
      <c r="X340" s="310"/>
      <c r="Y340" s="310"/>
      <c r="Z340" s="310"/>
      <c r="AA340" s="310"/>
      <c r="AB340" s="310"/>
      <c r="AC340" s="310"/>
      <c r="AD340" s="310"/>
      <c r="AE340" s="310"/>
      <c r="AF340" s="310"/>
      <c r="AG340" s="310"/>
      <c r="AH340" s="310"/>
      <c r="AI340" s="310"/>
      <c r="AJ340" s="310"/>
      <c r="AK340" s="310"/>
      <c r="AL340" s="310"/>
      <c r="AM340" s="310"/>
      <c r="AN340" s="310"/>
      <c r="AO340" s="310"/>
      <c r="AP340" s="310"/>
      <c r="AQ340" s="310"/>
      <c r="AR340" s="310"/>
      <c r="AS340" s="310"/>
      <c r="AT340" s="310"/>
      <c r="AU340" s="310"/>
      <c r="AV340" s="310"/>
      <c r="AW340" s="310"/>
      <c r="AX340" s="310"/>
      <c r="AY340" s="310"/>
      <c r="AZ340" s="310"/>
      <c r="BA340" s="310"/>
      <c r="BB340" s="310"/>
      <c r="BC340" s="310"/>
      <c r="BD340" s="310"/>
      <c r="BE340" s="310"/>
      <c r="BF340" s="310"/>
      <c r="BG340" s="310"/>
      <c r="BH340" s="310"/>
      <c r="BI340" s="310"/>
      <c r="BJ340" s="310"/>
      <c r="BK340" s="310"/>
      <c r="BL340" s="310"/>
      <c r="BM340" s="310"/>
      <c r="BN340" s="310"/>
      <c r="BO340" s="310"/>
      <c r="BP340" s="310"/>
      <c r="BQ340" s="310"/>
      <c r="BR340" s="310"/>
      <c r="BS340" s="310"/>
      <c r="BT340" s="310"/>
      <c r="BU340" s="310"/>
      <c r="BV340" s="310"/>
      <c r="BW340" s="310"/>
      <c r="BX340" s="310"/>
      <c r="BY340" s="310"/>
      <c r="BZ340" s="310"/>
      <c r="CA340" s="310"/>
      <c r="CB340" s="310"/>
      <c r="CC340" s="310"/>
      <c r="CD340" s="310"/>
      <c r="CE340" s="310"/>
      <c r="CF340" s="310"/>
      <c r="CG340" s="310"/>
      <c r="CH340" s="310"/>
      <c r="CI340" s="310"/>
      <c r="CJ340" s="310"/>
      <c r="CK340" s="310"/>
      <c r="CL340" s="310"/>
      <c r="CM340" s="310"/>
      <c r="CN340" s="310"/>
      <c r="CO340" s="310"/>
      <c r="CP340" s="310"/>
      <c r="CQ340" s="310"/>
      <c r="CR340" s="310"/>
      <c r="CS340" s="310"/>
      <c r="CT340" s="310"/>
      <c r="CU340" s="310"/>
      <c r="CV340" s="310"/>
      <c r="CW340" s="310"/>
      <c r="CX340" s="310"/>
      <c r="CY340" s="310"/>
      <c r="CZ340" s="310"/>
      <c r="DA340" s="310"/>
      <c r="DB340" s="310"/>
      <c r="DC340" s="310"/>
      <c r="DD340" s="310"/>
      <c r="DE340" s="310"/>
      <c r="DF340" s="310"/>
      <c r="DG340" s="310"/>
      <c r="DH340" s="310"/>
      <c r="DI340" s="311"/>
      <c r="DJ340" s="312"/>
      <c r="DK340" s="309"/>
      <c r="DL340" s="313"/>
      <c r="DM340" s="313">
        <f t="shared" si="113"/>
        <v>0</v>
      </c>
      <c r="DN340" s="350">
        <f>SUM(DN341:DN341)</f>
        <v>0</v>
      </c>
      <c r="DO340" s="314" t="b">
        <f t="shared" si="125"/>
        <v>1</v>
      </c>
      <c r="DP340" s="316"/>
      <c r="DQ340" s="316"/>
      <c r="DR340" s="316"/>
      <c r="DS340" s="317">
        <f>IF('SERVIÇOS EXECUTADOS'!$F340=0,0,(COUNTIF('SERVIÇOS EXECUTADOS'!$I340:$DH340,DS$10)/'SERVIÇOS EXECUTADOS'!$F340*100))</f>
        <v>0</v>
      </c>
      <c r="DT340" s="317">
        <f>IF('SERVIÇOS EXECUTADOS'!$F340=0,0,(COUNTIF('SERVIÇOS EXECUTADOS'!$I340:$DH340,DT$10)/'SERVIÇOS EXECUTADOS'!$F340*100))</f>
        <v>0</v>
      </c>
      <c r="DU340" s="317">
        <f>IF('SERVIÇOS EXECUTADOS'!$F340=0,0,(COUNTIF('SERVIÇOS EXECUTADOS'!$I340:$DH340,DU$10)/'SERVIÇOS EXECUTADOS'!$F340*100))</f>
        <v>0</v>
      </c>
      <c r="DV340" s="317">
        <f>IF('SERVIÇOS EXECUTADOS'!$F340=0,0,(COUNTIF('SERVIÇOS EXECUTADOS'!$I340:$DH340,DV$10)/'SERVIÇOS EXECUTADOS'!$F340*100))</f>
        <v>0</v>
      </c>
      <c r="DW340" s="317">
        <f>IF('SERVIÇOS EXECUTADOS'!$F340=0,0,(COUNTIF('SERVIÇOS EXECUTADOS'!$I340:$DH340,DW$10)/'SERVIÇOS EXECUTADOS'!$F340*100))</f>
        <v>0</v>
      </c>
      <c r="DX340" s="317">
        <f>IF('SERVIÇOS EXECUTADOS'!$F340=0,0,(COUNTIF('SERVIÇOS EXECUTADOS'!$I340:$DH340,DX$10)/'SERVIÇOS EXECUTADOS'!$F340*100))</f>
        <v>0</v>
      </c>
      <c r="DY340" s="317">
        <f>IF('SERVIÇOS EXECUTADOS'!$F340=0,0,(COUNTIF('SERVIÇOS EXECUTADOS'!$I340:$DH340,DY$10)/'SERVIÇOS EXECUTADOS'!$F340*100))</f>
        <v>0</v>
      </c>
      <c r="DZ340" s="317">
        <f>IF('SERVIÇOS EXECUTADOS'!$F340=0,0,(COUNTIF('SERVIÇOS EXECUTADOS'!$I340:$DH340,DZ$10)/'SERVIÇOS EXECUTADOS'!$F340*100))</f>
        <v>0</v>
      </c>
      <c r="EA340" s="317">
        <f>IF('SERVIÇOS EXECUTADOS'!$F340=0,0,(COUNTIF('SERVIÇOS EXECUTADOS'!$I340:$DH340,EA$10)/'SERVIÇOS EXECUTADOS'!$F340*100))</f>
        <v>0</v>
      </c>
      <c r="EB340" s="317">
        <f>IF('SERVIÇOS EXECUTADOS'!$F340=0,0,(COUNTIF('SERVIÇOS EXECUTADOS'!$I340:$DH340,EB$10)/'SERVIÇOS EXECUTADOS'!$F340*100))</f>
        <v>0</v>
      </c>
      <c r="EC340" s="317">
        <f>IF('SERVIÇOS EXECUTADOS'!$F340=0,0,(COUNTIF('SERVIÇOS EXECUTADOS'!$I340:$DH340,EC$10)/'SERVIÇOS EXECUTADOS'!$F340*100))</f>
        <v>0</v>
      </c>
      <c r="ED340" s="317">
        <f>IF('SERVIÇOS EXECUTADOS'!$F340=0,0,(COUNTIF('SERVIÇOS EXECUTADOS'!$I340:$DH340,ED$10)/'SERVIÇOS EXECUTADOS'!$F340*100))</f>
        <v>0</v>
      </c>
      <c r="EE340" s="317">
        <f>IF('SERVIÇOS EXECUTADOS'!$F340=0,0,(COUNTIF('SERVIÇOS EXECUTADOS'!$I340:$DH340,EE$10)/'SERVIÇOS EXECUTADOS'!$F340*100))</f>
        <v>0</v>
      </c>
      <c r="EF340" s="317">
        <f>IF('SERVIÇOS EXECUTADOS'!$F340=0,0,(COUNTIF('SERVIÇOS EXECUTADOS'!$I340:$DH340,EF$10)/'SERVIÇOS EXECUTADOS'!$F340*100))</f>
        <v>0</v>
      </c>
      <c r="EG340" s="317">
        <f>IF('SERVIÇOS EXECUTADOS'!$F340=0,0,(COUNTIF('SERVIÇOS EXECUTADOS'!$I340:$DH340,EG$10)/'SERVIÇOS EXECUTADOS'!$F340*100))</f>
        <v>0</v>
      </c>
      <c r="EH340" s="317">
        <f>IF('SERVIÇOS EXECUTADOS'!$F340=0,0,(COUNTIF('SERVIÇOS EXECUTADOS'!$I340:$DH340,EH$10)/'SERVIÇOS EXECUTADOS'!$F340*100))</f>
        <v>0</v>
      </c>
      <c r="EI340" s="317">
        <f>IF('SERVIÇOS EXECUTADOS'!$F340=0,0,(COUNTIF('SERVIÇOS EXECUTADOS'!$I340:$DH340,EI$10)/'SERVIÇOS EXECUTADOS'!$F340*100))</f>
        <v>0</v>
      </c>
      <c r="EJ340" s="317">
        <f>IF('SERVIÇOS EXECUTADOS'!$F340=0,0,(COUNTIF('SERVIÇOS EXECUTADOS'!$I340:$DH340,EJ$10)/'SERVIÇOS EXECUTADOS'!$F340*100))</f>
        <v>0</v>
      </c>
      <c r="EK340" s="317">
        <f>IF('SERVIÇOS EXECUTADOS'!$F340=0,0,(COUNTIF('SERVIÇOS EXECUTADOS'!$I340:$DH340,EK$10)/'SERVIÇOS EXECUTADOS'!$F340*100))</f>
        <v>0</v>
      </c>
      <c r="EL340" s="317">
        <f>IF('SERVIÇOS EXECUTADOS'!$F340=0,0,(COUNTIF('SERVIÇOS EXECUTADOS'!$I340:$DH340,EL$10)/'SERVIÇOS EXECUTADOS'!$F340*100))</f>
        <v>0</v>
      </c>
      <c r="EM340" s="317">
        <f>IF('SERVIÇOS EXECUTADOS'!$F340=0,0,(COUNTIF('SERVIÇOS EXECUTADOS'!$I340:$DH340,EM$10)/'SERVIÇOS EXECUTADOS'!$F340*100))</f>
        <v>0</v>
      </c>
      <c r="EN340" s="317">
        <f>IF('SERVIÇOS EXECUTADOS'!$F340=0,0,(COUNTIF('SERVIÇOS EXECUTADOS'!$I340:$DH340,EN$10)/'SERVIÇOS EXECUTADOS'!$F340*100))</f>
        <v>0</v>
      </c>
      <c r="EO340" s="317">
        <f>IF('SERVIÇOS EXECUTADOS'!$F340=0,0,(COUNTIF('SERVIÇOS EXECUTADOS'!$I340:$DH340,EO$10)/'SERVIÇOS EXECUTADOS'!$F340*100))</f>
        <v>0</v>
      </c>
      <c r="EP340" s="317">
        <f>IF('SERVIÇOS EXECUTADOS'!$F340=0,0,(COUNTIF('SERVIÇOS EXECUTADOS'!$I340:$DH340,EP$10)/'SERVIÇOS EXECUTADOS'!$F340*100))</f>
        <v>0</v>
      </c>
      <c r="EQ340" s="317">
        <f>IF('SERVIÇOS EXECUTADOS'!$F340=0,0,(COUNTIF('SERVIÇOS EXECUTADOS'!$I340:$DH340,EQ$10)/'SERVIÇOS EXECUTADOS'!$F340*100))</f>
        <v>0</v>
      </c>
      <c r="ER340" s="317">
        <f>IF('SERVIÇOS EXECUTADOS'!$F340=0,0,(COUNTIF('SERVIÇOS EXECUTADOS'!$I340:$DH340,ER$10)/'SERVIÇOS EXECUTADOS'!$F340*100))</f>
        <v>0</v>
      </c>
      <c r="ES340" s="317">
        <f>IF('SERVIÇOS EXECUTADOS'!$F340=0,0,(COUNTIF('SERVIÇOS EXECUTADOS'!$I340:$DH340,ES$10)/'SERVIÇOS EXECUTADOS'!$F340*100))</f>
        <v>0</v>
      </c>
      <c r="ET340" s="317">
        <f>IF('SERVIÇOS EXECUTADOS'!$F340=0,0,(COUNTIF('SERVIÇOS EXECUTADOS'!$I340:$DH340,ET$10)/'SERVIÇOS EXECUTADOS'!$F340*100))</f>
        <v>0</v>
      </c>
      <c r="EU340" s="317">
        <f>IF('SERVIÇOS EXECUTADOS'!$F340=0,0,(COUNTIF('SERVIÇOS EXECUTADOS'!$I340:$DH340,EU$10)/'SERVIÇOS EXECUTADOS'!$F340*100))</f>
        <v>0</v>
      </c>
      <c r="EV340" s="317">
        <f>IF('SERVIÇOS EXECUTADOS'!$F340=0,0,(COUNTIF('SERVIÇOS EXECUTADOS'!$I340:$DH340,EV$10)/'SERVIÇOS EXECUTADOS'!$F340*100))</f>
        <v>0</v>
      </c>
      <c r="EW340" s="317">
        <f>IF('SERVIÇOS EXECUTADOS'!$F340=0,0,(COUNTIF('SERVIÇOS EXECUTADOS'!$I340:$DH340,EW$10)/'SERVIÇOS EXECUTADOS'!$F340*100))</f>
        <v>0</v>
      </c>
    </row>
    <row r="341" spans="1:153" ht="12" customHeight="1" outlineLevel="2">
      <c r="A341" s="1"/>
      <c r="B341" s="197" t="s">
        <v>564</v>
      </c>
      <c r="C341" s="196" t="s">
        <v>565</v>
      </c>
      <c r="D341" s="486"/>
      <c r="E341" s="192">
        <f t="shared" si="124"/>
        <v>0</v>
      </c>
      <c r="F341" s="489"/>
      <c r="G341" s="271" t="s">
        <v>42</v>
      </c>
      <c r="H341" s="216">
        <f t="shared" si="126"/>
        <v>0</v>
      </c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9"/>
      <c r="AM341" s="59"/>
      <c r="AN341" s="59"/>
      <c r="AO341" s="59"/>
      <c r="AP341" s="59"/>
      <c r="AQ341" s="59"/>
      <c r="AR341" s="59"/>
      <c r="AS341" s="59"/>
      <c r="AT341" s="59"/>
      <c r="AU341" s="59"/>
      <c r="AV341" s="59"/>
      <c r="AW341" s="59"/>
      <c r="AX341" s="59"/>
      <c r="AY341" s="59"/>
      <c r="AZ341" s="59"/>
      <c r="BA341" s="59"/>
      <c r="BB341" s="59"/>
      <c r="BC341" s="59"/>
      <c r="BD341" s="59"/>
      <c r="BE341" s="59"/>
      <c r="BF341" s="59"/>
      <c r="BG341" s="59"/>
      <c r="BH341" s="59"/>
      <c r="BI341" s="59"/>
      <c r="BJ341" s="59"/>
      <c r="BK341" s="59"/>
      <c r="BL341" s="59"/>
      <c r="BM341" s="59"/>
      <c r="BN341" s="59"/>
      <c r="BO341" s="59"/>
      <c r="BP341" s="59"/>
      <c r="BQ341" s="59"/>
      <c r="BR341" s="59"/>
      <c r="BS341" s="59"/>
      <c r="BT341" s="59"/>
      <c r="BU341" s="59"/>
      <c r="BV341" s="59"/>
      <c r="BW341" s="59"/>
      <c r="BX341" s="59"/>
      <c r="BY341" s="59"/>
      <c r="BZ341" s="59"/>
      <c r="CA341" s="59"/>
      <c r="CB341" s="59"/>
      <c r="CC341" s="59"/>
      <c r="CD341" s="59"/>
      <c r="CE341" s="59"/>
      <c r="CF341" s="59"/>
      <c r="CG341" s="59"/>
      <c r="CH341" s="59"/>
      <c r="CI341" s="59"/>
      <c r="CJ341" s="59"/>
      <c r="CK341" s="59"/>
      <c r="CL341" s="59"/>
      <c r="CM341" s="59"/>
      <c r="CN341" s="59"/>
      <c r="CO341" s="59"/>
      <c r="CP341" s="59"/>
      <c r="CQ341" s="59"/>
      <c r="CR341" s="59"/>
      <c r="CS341" s="59"/>
      <c r="CT341" s="59"/>
      <c r="CU341" s="59"/>
      <c r="CV341" s="59"/>
      <c r="CW341" s="59"/>
      <c r="CX341" s="59"/>
      <c r="CY341" s="59"/>
      <c r="CZ341" s="59"/>
      <c r="DA341" s="59"/>
      <c r="DB341" s="59"/>
      <c r="DC341" s="59"/>
      <c r="DD341" s="59"/>
      <c r="DE341" s="59"/>
      <c r="DF341" s="59"/>
      <c r="DG341" s="59"/>
      <c r="DH341" s="59"/>
      <c r="DI341" s="60">
        <f>COUNTIF(I341:DH341,"&lt;"&amp;$G$2)</f>
        <v>0</v>
      </c>
      <c r="DJ341" s="61">
        <f>COUNTIF(I341:DH341,$G$2)</f>
        <v>0</v>
      </c>
      <c r="DK341" s="61">
        <f>+DJ341+DI341</f>
        <v>0</v>
      </c>
      <c r="DL341" s="62">
        <f>IF(F341=0,0,(DJ341/F341)*100)</f>
        <v>0</v>
      </c>
      <c r="DM341" s="62">
        <f t="shared" si="113"/>
        <v>0</v>
      </c>
      <c r="DN341" s="64" t="str">
        <f>IFERROR(DK341/F341*E341,"")</f>
        <v/>
      </c>
      <c r="DO341" s="252" t="b">
        <f t="shared" si="125"/>
        <v>0</v>
      </c>
      <c r="DP341" s="188"/>
      <c r="DS341" s="62">
        <f>IF('SERVIÇOS EXECUTADOS'!$F341=0,0,(COUNTIF('SERVIÇOS EXECUTADOS'!$I341:$DH341,DS$10)/'SERVIÇOS EXECUTADOS'!$F341*100))</f>
        <v>0</v>
      </c>
      <c r="DT341" s="62">
        <f>IF('SERVIÇOS EXECUTADOS'!$F341=0,0,(COUNTIF('SERVIÇOS EXECUTADOS'!$I341:$DH341,DT$10)/'SERVIÇOS EXECUTADOS'!$F341*100))</f>
        <v>0</v>
      </c>
      <c r="DU341" s="62">
        <f>IF('SERVIÇOS EXECUTADOS'!$F341=0,0,(COUNTIF('SERVIÇOS EXECUTADOS'!$I341:$DH341,DU$10)/'SERVIÇOS EXECUTADOS'!$F341*100))</f>
        <v>0</v>
      </c>
      <c r="DV341" s="62">
        <f>IF('SERVIÇOS EXECUTADOS'!$F341=0,0,(COUNTIF('SERVIÇOS EXECUTADOS'!$I341:$DH341,DV$10)/'SERVIÇOS EXECUTADOS'!$F341*100))</f>
        <v>0</v>
      </c>
      <c r="DW341" s="62">
        <f>IF('SERVIÇOS EXECUTADOS'!$F341=0,0,(COUNTIF('SERVIÇOS EXECUTADOS'!$I341:$DH341,DW$10)/'SERVIÇOS EXECUTADOS'!$F341*100))</f>
        <v>0</v>
      </c>
      <c r="DX341" s="62">
        <f>IF('SERVIÇOS EXECUTADOS'!$F341=0,0,(COUNTIF('SERVIÇOS EXECUTADOS'!$I341:$DH341,DX$10)/'SERVIÇOS EXECUTADOS'!$F341*100))</f>
        <v>0</v>
      </c>
      <c r="DY341" s="62">
        <f>IF('SERVIÇOS EXECUTADOS'!$F341=0,0,(COUNTIF('SERVIÇOS EXECUTADOS'!$I341:$DH341,DY$10)/'SERVIÇOS EXECUTADOS'!$F341*100))</f>
        <v>0</v>
      </c>
      <c r="DZ341" s="62">
        <f>IF('SERVIÇOS EXECUTADOS'!$F341=0,0,(COUNTIF('SERVIÇOS EXECUTADOS'!$I341:$DH341,DZ$10)/'SERVIÇOS EXECUTADOS'!$F341*100))</f>
        <v>0</v>
      </c>
      <c r="EA341" s="62">
        <f>IF('SERVIÇOS EXECUTADOS'!$F341=0,0,(COUNTIF('SERVIÇOS EXECUTADOS'!$I341:$DH341,EA$10)/'SERVIÇOS EXECUTADOS'!$F341*100))</f>
        <v>0</v>
      </c>
      <c r="EB341" s="62">
        <f>IF('SERVIÇOS EXECUTADOS'!$F341=0,0,(COUNTIF('SERVIÇOS EXECUTADOS'!$I341:$DH341,EB$10)/'SERVIÇOS EXECUTADOS'!$F341*100))</f>
        <v>0</v>
      </c>
      <c r="EC341" s="62">
        <f>IF('SERVIÇOS EXECUTADOS'!$F341=0,0,(COUNTIF('SERVIÇOS EXECUTADOS'!$I341:$DH341,EC$10)/'SERVIÇOS EXECUTADOS'!$F341*100))</f>
        <v>0</v>
      </c>
      <c r="ED341" s="62">
        <f>IF('SERVIÇOS EXECUTADOS'!$F341=0,0,(COUNTIF('SERVIÇOS EXECUTADOS'!$I341:$DH341,ED$10)/'SERVIÇOS EXECUTADOS'!$F341*100))</f>
        <v>0</v>
      </c>
      <c r="EE341" s="62">
        <f>IF('SERVIÇOS EXECUTADOS'!$F341=0,0,(COUNTIF('SERVIÇOS EXECUTADOS'!$I341:$DH341,EE$10)/'SERVIÇOS EXECUTADOS'!$F341*100))</f>
        <v>0</v>
      </c>
      <c r="EF341" s="62">
        <f>IF('SERVIÇOS EXECUTADOS'!$F341=0,0,(COUNTIF('SERVIÇOS EXECUTADOS'!$I341:$DH341,EF$10)/'SERVIÇOS EXECUTADOS'!$F341*100))</f>
        <v>0</v>
      </c>
      <c r="EG341" s="62">
        <f>IF('SERVIÇOS EXECUTADOS'!$F341=0,0,(COUNTIF('SERVIÇOS EXECUTADOS'!$I341:$DH341,EG$10)/'SERVIÇOS EXECUTADOS'!$F341*100))</f>
        <v>0</v>
      </c>
      <c r="EH341" s="62">
        <f>IF('SERVIÇOS EXECUTADOS'!$F341=0,0,(COUNTIF('SERVIÇOS EXECUTADOS'!$I341:$DH341,EH$10)/'SERVIÇOS EXECUTADOS'!$F341*100))</f>
        <v>0</v>
      </c>
      <c r="EI341" s="62">
        <f>IF('SERVIÇOS EXECUTADOS'!$F341=0,0,(COUNTIF('SERVIÇOS EXECUTADOS'!$I341:$DH341,EI$10)/'SERVIÇOS EXECUTADOS'!$F341*100))</f>
        <v>0</v>
      </c>
      <c r="EJ341" s="62">
        <f>IF('SERVIÇOS EXECUTADOS'!$F341=0,0,(COUNTIF('SERVIÇOS EXECUTADOS'!$I341:$DH341,EJ$10)/'SERVIÇOS EXECUTADOS'!$F341*100))</f>
        <v>0</v>
      </c>
      <c r="EK341" s="62">
        <f>IF('SERVIÇOS EXECUTADOS'!$F341=0,0,(COUNTIF('SERVIÇOS EXECUTADOS'!$I341:$DH341,EK$10)/'SERVIÇOS EXECUTADOS'!$F341*100))</f>
        <v>0</v>
      </c>
      <c r="EL341" s="62">
        <f>IF('SERVIÇOS EXECUTADOS'!$F341=0,0,(COUNTIF('SERVIÇOS EXECUTADOS'!$I341:$DH341,EL$10)/'SERVIÇOS EXECUTADOS'!$F341*100))</f>
        <v>0</v>
      </c>
      <c r="EM341" s="62">
        <f>IF('SERVIÇOS EXECUTADOS'!$F341=0,0,(COUNTIF('SERVIÇOS EXECUTADOS'!$I341:$DH341,EM$10)/'SERVIÇOS EXECUTADOS'!$F341*100))</f>
        <v>0</v>
      </c>
      <c r="EN341" s="62">
        <f>IF('SERVIÇOS EXECUTADOS'!$F341=0,0,(COUNTIF('SERVIÇOS EXECUTADOS'!$I341:$DH341,EN$10)/'SERVIÇOS EXECUTADOS'!$F341*100))</f>
        <v>0</v>
      </c>
      <c r="EO341" s="62">
        <f>IF('SERVIÇOS EXECUTADOS'!$F341=0,0,(COUNTIF('SERVIÇOS EXECUTADOS'!$I341:$DH341,EO$10)/'SERVIÇOS EXECUTADOS'!$F341*100))</f>
        <v>0</v>
      </c>
      <c r="EP341" s="62">
        <f>IF('SERVIÇOS EXECUTADOS'!$F341=0,0,(COUNTIF('SERVIÇOS EXECUTADOS'!$I341:$DH341,EP$10)/'SERVIÇOS EXECUTADOS'!$F341*100))</f>
        <v>0</v>
      </c>
      <c r="EQ341" s="62">
        <f>IF('SERVIÇOS EXECUTADOS'!$F341=0,0,(COUNTIF('SERVIÇOS EXECUTADOS'!$I341:$DH341,EQ$10)/'SERVIÇOS EXECUTADOS'!$F341*100))</f>
        <v>0</v>
      </c>
      <c r="ER341" s="62">
        <f>IF('SERVIÇOS EXECUTADOS'!$F341=0,0,(COUNTIF('SERVIÇOS EXECUTADOS'!$I341:$DH341,ER$10)/'SERVIÇOS EXECUTADOS'!$F341*100))</f>
        <v>0</v>
      </c>
      <c r="ES341" s="62">
        <f>IF('SERVIÇOS EXECUTADOS'!$F341=0,0,(COUNTIF('SERVIÇOS EXECUTADOS'!$I341:$DH341,ES$10)/'SERVIÇOS EXECUTADOS'!$F341*100))</f>
        <v>0</v>
      </c>
      <c r="ET341" s="62">
        <f>IF('SERVIÇOS EXECUTADOS'!$F341=0,0,(COUNTIF('SERVIÇOS EXECUTADOS'!$I341:$DH341,ET$10)/'SERVIÇOS EXECUTADOS'!$F341*100))</f>
        <v>0</v>
      </c>
      <c r="EU341" s="62">
        <f>IF('SERVIÇOS EXECUTADOS'!$F341=0,0,(COUNTIF('SERVIÇOS EXECUTADOS'!$I341:$DH341,EU$10)/'SERVIÇOS EXECUTADOS'!$F341*100))</f>
        <v>0</v>
      </c>
      <c r="EV341" s="62">
        <f>IF('SERVIÇOS EXECUTADOS'!$F341=0,0,(COUNTIF('SERVIÇOS EXECUTADOS'!$I341:$DH341,EV$10)/'SERVIÇOS EXECUTADOS'!$F341*100))</f>
        <v>0</v>
      </c>
      <c r="EW341" s="62">
        <f>IF('SERVIÇOS EXECUTADOS'!$F341=0,0,(COUNTIF('SERVIÇOS EXECUTADOS'!$I341:$DH341,EW$10)/'SERVIÇOS EXECUTADOS'!$F341*100))</f>
        <v>0</v>
      </c>
    </row>
    <row r="342" spans="1:153" ht="12" customHeight="1" outlineLevel="1">
      <c r="A342" s="1"/>
      <c r="B342" s="305" t="s">
        <v>566</v>
      </c>
      <c r="C342" s="306" t="s">
        <v>567</v>
      </c>
      <c r="D342" s="307">
        <f>SUM(D343:D347)</f>
        <v>0</v>
      </c>
      <c r="E342" s="308">
        <f t="shared" si="124"/>
        <v>0</v>
      </c>
      <c r="F342" s="312"/>
      <c r="G342" s="312"/>
      <c r="H342" s="364">
        <f t="shared" si="126"/>
        <v>0</v>
      </c>
      <c r="I342" s="310"/>
      <c r="J342" s="310"/>
      <c r="K342" s="310"/>
      <c r="L342" s="310"/>
      <c r="M342" s="310"/>
      <c r="N342" s="310"/>
      <c r="O342" s="310"/>
      <c r="P342" s="310"/>
      <c r="Q342" s="310"/>
      <c r="R342" s="310"/>
      <c r="S342" s="310"/>
      <c r="T342" s="310"/>
      <c r="U342" s="310"/>
      <c r="V342" s="310"/>
      <c r="W342" s="310"/>
      <c r="X342" s="310"/>
      <c r="Y342" s="310"/>
      <c r="Z342" s="310"/>
      <c r="AA342" s="310"/>
      <c r="AB342" s="310"/>
      <c r="AC342" s="310"/>
      <c r="AD342" s="310"/>
      <c r="AE342" s="310"/>
      <c r="AF342" s="310"/>
      <c r="AG342" s="310"/>
      <c r="AH342" s="310"/>
      <c r="AI342" s="310"/>
      <c r="AJ342" s="310"/>
      <c r="AK342" s="310"/>
      <c r="AL342" s="310"/>
      <c r="AM342" s="310"/>
      <c r="AN342" s="310"/>
      <c r="AO342" s="310"/>
      <c r="AP342" s="310"/>
      <c r="AQ342" s="310"/>
      <c r="AR342" s="310"/>
      <c r="AS342" s="310"/>
      <c r="AT342" s="310"/>
      <c r="AU342" s="310"/>
      <c r="AV342" s="310"/>
      <c r="AW342" s="310"/>
      <c r="AX342" s="310"/>
      <c r="AY342" s="310"/>
      <c r="AZ342" s="310"/>
      <c r="BA342" s="310"/>
      <c r="BB342" s="310"/>
      <c r="BC342" s="310"/>
      <c r="BD342" s="310"/>
      <c r="BE342" s="310"/>
      <c r="BF342" s="310"/>
      <c r="BG342" s="310"/>
      <c r="BH342" s="310"/>
      <c r="BI342" s="310"/>
      <c r="BJ342" s="310"/>
      <c r="BK342" s="310"/>
      <c r="BL342" s="310"/>
      <c r="BM342" s="310"/>
      <c r="BN342" s="310"/>
      <c r="BO342" s="310"/>
      <c r="BP342" s="310"/>
      <c r="BQ342" s="310"/>
      <c r="BR342" s="310"/>
      <c r="BS342" s="310"/>
      <c r="BT342" s="310"/>
      <c r="BU342" s="310"/>
      <c r="BV342" s="310"/>
      <c r="BW342" s="310"/>
      <c r="BX342" s="310"/>
      <c r="BY342" s="310"/>
      <c r="BZ342" s="310"/>
      <c r="CA342" s="310"/>
      <c r="CB342" s="310"/>
      <c r="CC342" s="310"/>
      <c r="CD342" s="310"/>
      <c r="CE342" s="310"/>
      <c r="CF342" s="310"/>
      <c r="CG342" s="310"/>
      <c r="CH342" s="310"/>
      <c r="CI342" s="310"/>
      <c r="CJ342" s="310"/>
      <c r="CK342" s="310"/>
      <c r="CL342" s="310"/>
      <c r="CM342" s="310"/>
      <c r="CN342" s="310"/>
      <c r="CO342" s="310"/>
      <c r="CP342" s="310"/>
      <c r="CQ342" s="310"/>
      <c r="CR342" s="310"/>
      <c r="CS342" s="310"/>
      <c r="CT342" s="310"/>
      <c r="CU342" s="310"/>
      <c r="CV342" s="310"/>
      <c r="CW342" s="310"/>
      <c r="CX342" s="310"/>
      <c r="CY342" s="310"/>
      <c r="CZ342" s="310"/>
      <c r="DA342" s="310"/>
      <c r="DB342" s="310"/>
      <c r="DC342" s="310"/>
      <c r="DD342" s="310"/>
      <c r="DE342" s="310"/>
      <c r="DF342" s="310"/>
      <c r="DG342" s="310"/>
      <c r="DH342" s="310"/>
      <c r="DI342" s="311"/>
      <c r="DJ342" s="312"/>
      <c r="DK342" s="309"/>
      <c r="DL342" s="313"/>
      <c r="DM342" s="313">
        <f t="shared" si="113"/>
        <v>0</v>
      </c>
      <c r="DN342" s="350">
        <f>SUM(DN343:DN347)</f>
        <v>0</v>
      </c>
      <c r="DO342" s="314" t="b">
        <f t="shared" si="125"/>
        <v>1</v>
      </c>
      <c r="DP342" s="316"/>
      <c r="DQ342" s="316"/>
      <c r="DR342" s="316"/>
      <c r="DS342" s="317">
        <f>IF('SERVIÇOS EXECUTADOS'!$F342=0,0,(COUNTIF('SERVIÇOS EXECUTADOS'!$I342:$DH342,DS$10)/'SERVIÇOS EXECUTADOS'!$F342*100))</f>
        <v>0</v>
      </c>
      <c r="DT342" s="317">
        <f>IF('SERVIÇOS EXECUTADOS'!$F342=0,0,(COUNTIF('SERVIÇOS EXECUTADOS'!$I342:$DH342,DT$10)/'SERVIÇOS EXECUTADOS'!$F342*100))</f>
        <v>0</v>
      </c>
      <c r="DU342" s="317">
        <f>IF('SERVIÇOS EXECUTADOS'!$F342=0,0,(COUNTIF('SERVIÇOS EXECUTADOS'!$I342:$DH342,DU$10)/'SERVIÇOS EXECUTADOS'!$F342*100))</f>
        <v>0</v>
      </c>
      <c r="DV342" s="317">
        <f>IF('SERVIÇOS EXECUTADOS'!$F342=0,0,(COUNTIF('SERVIÇOS EXECUTADOS'!$I342:$DH342,DV$10)/'SERVIÇOS EXECUTADOS'!$F342*100))</f>
        <v>0</v>
      </c>
      <c r="DW342" s="317">
        <f>IF('SERVIÇOS EXECUTADOS'!$F342=0,0,(COUNTIF('SERVIÇOS EXECUTADOS'!$I342:$DH342,DW$10)/'SERVIÇOS EXECUTADOS'!$F342*100))</f>
        <v>0</v>
      </c>
      <c r="DX342" s="317">
        <f>IF('SERVIÇOS EXECUTADOS'!$F342=0,0,(COUNTIF('SERVIÇOS EXECUTADOS'!$I342:$DH342,DX$10)/'SERVIÇOS EXECUTADOS'!$F342*100))</f>
        <v>0</v>
      </c>
      <c r="DY342" s="317">
        <f>IF('SERVIÇOS EXECUTADOS'!$F342=0,0,(COUNTIF('SERVIÇOS EXECUTADOS'!$I342:$DH342,DY$10)/'SERVIÇOS EXECUTADOS'!$F342*100))</f>
        <v>0</v>
      </c>
      <c r="DZ342" s="317">
        <f>IF('SERVIÇOS EXECUTADOS'!$F342=0,0,(COUNTIF('SERVIÇOS EXECUTADOS'!$I342:$DH342,DZ$10)/'SERVIÇOS EXECUTADOS'!$F342*100))</f>
        <v>0</v>
      </c>
      <c r="EA342" s="317">
        <f>IF('SERVIÇOS EXECUTADOS'!$F342=0,0,(COUNTIF('SERVIÇOS EXECUTADOS'!$I342:$DH342,EA$10)/'SERVIÇOS EXECUTADOS'!$F342*100))</f>
        <v>0</v>
      </c>
      <c r="EB342" s="317">
        <f>IF('SERVIÇOS EXECUTADOS'!$F342=0,0,(COUNTIF('SERVIÇOS EXECUTADOS'!$I342:$DH342,EB$10)/'SERVIÇOS EXECUTADOS'!$F342*100))</f>
        <v>0</v>
      </c>
      <c r="EC342" s="317">
        <f>IF('SERVIÇOS EXECUTADOS'!$F342=0,0,(COUNTIF('SERVIÇOS EXECUTADOS'!$I342:$DH342,EC$10)/'SERVIÇOS EXECUTADOS'!$F342*100))</f>
        <v>0</v>
      </c>
      <c r="ED342" s="317">
        <f>IF('SERVIÇOS EXECUTADOS'!$F342=0,0,(COUNTIF('SERVIÇOS EXECUTADOS'!$I342:$DH342,ED$10)/'SERVIÇOS EXECUTADOS'!$F342*100))</f>
        <v>0</v>
      </c>
      <c r="EE342" s="317">
        <f>IF('SERVIÇOS EXECUTADOS'!$F342=0,0,(COUNTIF('SERVIÇOS EXECUTADOS'!$I342:$DH342,EE$10)/'SERVIÇOS EXECUTADOS'!$F342*100))</f>
        <v>0</v>
      </c>
      <c r="EF342" s="317">
        <f>IF('SERVIÇOS EXECUTADOS'!$F342=0,0,(COUNTIF('SERVIÇOS EXECUTADOS'!$I342:$DH342,EF$10)/'SERVIÇOS EXECUTADOS'!$F342*100))</f>
        <v>0</v>
      </c>
      <c r="EG342" s="317">
        <f>IF('SERVIÇOS EXECUTADOS'!$F342=0,0,(COUNTIF('SERVIÇOS EXECUTADOS'!$I342:$DH342,EG$10)/'SERVIÇOS EXECUTADOS'!$F342*100))</f>
        <v>0</v>
      </c>
      <c r="EH342" s="317">
        <f>IF('SERVIÇOS EXECUTADOS'!$F342=0,0,(COUNTIF('SERVIÇOS EXECUTADOS'!$I342:$DH342,EH$10)/'SERVIÇOS EXECUTADOS'!$F342*100))</f>
        <v>0</v>
      </c>
      <c r="EI342" s="317">
        <f>IF('SERVIÇOS EXECUTADOS'!$F342=0,0,(COUNTIF('SERVIÇOS EXECUTADOS'!$I342:$DH342,EI$10)/'SERVIÇOS EXECUTADOS'!$F342*100))</f>
        <v>0</v>
      </c>
      <c r="EJ342" s="317">
        <f>IF('SERVIÇOS EXECUTADOS'!$F342=0,0,(COUNTIF('SERVIÇOS EXECUTADOS'!$I342:$DH342,EJ$10)/'SERVIÇOS EXECUTADOS'!$F342*100))</f>
        <v>0</v>
      </c>
      <c r="EK342" s="317">
        <f>IF('SERVIÇOS EXECUTADOS'!$F342=0,0,(COUNTIF('SERVIÇOS EXECUTADOS'!$I342:$DH342,EK$10)/'SERVIÇOS EXECUTADOS'!$F342*100))</f>
        <v>0</v>
      </c>
      <c r="EL342" s="317">
        <f>IF('SERVIÇOS EXECUTADOS'!$F342=0,0,(COUNTIF('SERVIÇOS EXECUTADOS'!$I342:$DH342,EL$10)/'SERVIÇOS EXECUTADOS'!$F342*100))</f>
        <v>0</v>
      </c>
      <c r="EM342" s="317">
        <f>IF('SERVIÇOS EXECUTADOS'!$F342=0,0,(COUNTIF('SERVIÇOS EXECUTADOS'!$I342:$DH342,EM$10)/'SERVIÇOS EXECUTADOS'!$F342*100))</f>
        <v>0</v>
      </c>
      <c r="EN342" s="317">
        <f>IF('SERVIÇOS EXECUTADOS'!$F342=0,0,(COUNTIF('SERVIÇOS EXECUTADOS'!$I342:$DH342,EN$10)/'SERVIÇOS EXECUTADOS'!$F342*100))</f>
        <v>0</v>
      </c>
      <c r="EO342" s="317">
        <f>IF('SERVIÇOS EXECUTADOS'!$F342=0,0,(COUNTIF('SERVIÇOS EXECUTADOS'!$I342:$DH342,EO$10)/'SERVIÇOS EXECUTADOS'!$F342*100))</f>
        <v>0</v>
      </c>
      <c r="EP342" s="317">
        <f>IF('SERVIÇOS EXECUTADOS'!$F342=0,0,(COUNTIF('SERVIÇOS EXECUTADOS'!$I342:$DH342,EP$10)/'SERVIÇOS EXECUTADOS'!$F342*100))</f>
        <v>0</v>
      </c>
      <c r="EQ342" s="317">
        <f>IF('SERVIÇOS EXECUTADOS'!$F342=0,0,(COUNTIF('SERVIÇOS EXECUTADOS'!$I342:$DH342,EQ$10)/'SERVIÇOS EXECUTADOS'!$F342*100))</f>
        <v>0</v>
      </c>
      <c r="ER342" s="317">
        <f>IF('SERVIÇOS EXECUTADOS'!$F342=0,0,(COUNTIF('SERVIÇOS EXECUTADOS'!$I342:$DH342,ER$10)/'SERVIÇOS EXECUTADOS'!$F342*100))</f>
        <v>0</v>
      </c>
      <c r="ES342" s="317">
        <f>IF('SERVIÇOS EXECUTADOS'!$F342=0,0,(COUNTIF('SERVIÇOS EXECUTADOS'!$I342:$DH342,ES$10)/'SERVIÇOS EXECUTADOS'!$F342*100))</f>
        <v>0</v>
      </c>
      <c r="ET342" s="317">
        <f>IF('SERVIÇOS EXECUTADOS'!$F342=0,0,(COUNTIF('SERVIÇOS EXECUTADOS'!$I342:$DH342,ET$10)/'SERVIÇOS EXECUTADOS'!$F342*100))</f>
        <v>0</v>
      </c>
      <c r="EU342" s="317">
        <f>IF('SERVIÇOS EXECUTADOS'!$F342=0,0,(COUNTIF('SERVIÇOS EXECUTADOS'!$I342:$DH342,EU$10)/'SERVIÇOS EXECUTADOS'!$F342*100))</f>
        <v>0</v>
      </c>
      <c r="EV342" s="317">
        <f>IF('SERVIÇOS EXECUTADOS'!$F342=0,0,(COUNTIF('SERVIÇOS EXECUTADOS'!$I342:$DH342,EV$10)/'SERVIÇOS EXECUTADOS'!$F342*100))</f>
        <v>0</v>
      </c>
      <c r="EW342" s="317">
        <f>IF('SERVIÇOS EXECUTADOS'!$F342=0,0,(COUNTIF('SERVIÇOS EXECUTADOS'!$I342:$DH342,EW$10)/'SERVIÇOS EXECUTADOS'!$F342*100))</f>
        <v>0</v>
      </c>
    </row>
    <row r="343" spans="1:153" ht="12" customHeight="1" outlineLevel="2">
      <c r="A343" s="1"/>
      <c r="B343" s="197" t="s">
        <v>568</v>
      </c>
      <c r="C343" s="196" t="s">
        <v>569</v>
      </c>
      <c r="D343" s="486"/>
      <c r="E343" s="192">
        <f t="shared" si="124"/>
        <v>0</v>
      </c>
      <c r="F343" s="489"/>
      <c r="G343" s="271" t="s">
        <v>35</v>
      </c>
      <c r="H343" s="216">
        <f t="shared" si="126"/>
        <v>0</v>
      </c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9"/>
      <c r="AM343" s="59"/>
      <c r="AN343" s="59"/>
      <c r="AO343" s="59"/>
      <c r="AP343" s="59"/>
      <c r="AQ343" s="59"/>
      <c r="AR343" s="59"/>
      <c r="AS343" s="59"/>
      <c r="AT343" s="59"/>
      <c r="AU343" s="59"/>
      <c r="AV343" s="59"/>
      <c r="AW343" s="59"/>
      <c r="AX343" s="59"/>
      <c r="AY343" s="59"/>
      <c r="AZ343" s="59"/>
      <c r="BA343" s="59"/>
      <c r="BB343" s="59"/>
      <c r="BC343" s="59"/>
      <c r="BD343" s="59"/>
      <c r="BE343" s="59"/>
      <c r="BF343" s="59"/>
      <c r="BG343" s="59"/>
      <c r="BH343" s="59"/>
      <c r="BI343" s="59"/>
      <c r="BJ343" s="59"/>
      <c r="BK343" s="59"/>
      <c r="BL343" s="59"/>
      <c r="BM343" s="59"/>
      <c r="BN343" s="59"/>
      <c r="BO343" s="59"/>
      <c r="BP343" s="59"/>
      <c r="BQ343" s="59"/>
      <c r="BR343" s="59"/>
      <c r="BS343" s="59"/>
      <c r="BT343" s="59"/>
      <c r="BU343" s="59"/>
      <c r="BV343" s="59"/>
      <c r="BW343" s="59"/>
      <c r="BX343" s="59"/>
      <c r="BY343" s="59"/>
      <c r="BZ343" s="59"/>
      <c r="CA343" s="59"/>
      <c r="CB343" s="59"/>
      <c r="CC343" s="59"/>
      <c r="CD343" s="59"/>
      <c r="CE343" s="59"/>
      <c r="CF343" s="59"/>
      <c r="CG343" s="59"/>
      <c r="CH343" s="59"/>
      <c r="CI343" s="59"/>
      <c r="CJ343" s="59"/>
      <c r="CK343" s="59"/>
      <c r="CL343" s="59"/>
      <c r="CM343" s="59"/>
      <c r="CN343" s="59"/>
      <c r="CO343" s="59"/>
      <c r="CP343" s="59"/>
      <c r="CQ343" s="59"/>
      <c r="CR343" s="59"/>
      <c r="CS343" s="59"/>
      <c r="CT343" s="59"/>
      <c r="CU343" s="59"/>
      <c r="CV343" s="59"/>
      <c r="CW343" s="59"/>
      <c r="CX343" s="59"/>
      <c r="CY343" s="59"/>
      <c r="CZ343" s="59"/>
      <c r="DA343" s="59"/>
      <c r="DB343" s="59"/>
      <c r="DC343" s="59"/>
      <c r="DD343" s="59"/>
      <c r="DE343" s="59"/>
      <c r="DF343" s="59"/>
      <c r="DG343" s="59"/>
      <c r="DH343" s="59"/>
      <c r="DI343" s="60">
        <f>COUNTIF(I343:DH343,"&lt;"&amp;$G$2)</f>
        <v>0</v>
      </c>
      <c r="DJ343" s="61">
        <f>COUNTIF(I343:DH343,$G$2)</f>
        <v>0</v>
      </c>
      <c r="DK343" s="61">
        <f>+DJ343+DI343</f>
        <v>0</v>
      </c>
      <c r="DL343" s="62">
        <f>IF(F343=0,0,(DJ343/F343)*100)</f>
        <v>0</v>
      </c>
      <c r="DM343" s="62">
        <f t="shared" si="113"/>
        <v>0</v>
      </c>
      <c r="DN343" s="64" t="str">
        <f>IFERROR(DK343/F343*E343,"")</f>
        <v/>
      </c>
      <c r="DO343" s="252" t="b">
        <f t="shared" si="125"/>
        <v>0</v>
      </c>
      <c r="DP343" s="188"/>
      <c r="DS343" s="62">
        <f>IF('SERVIÇOS EXECUTADOS'!$F343=0,0,(COUNTIF('SERVIÇOS EXECUTADOS'!$I343:$DH343,DS$10)/'SERVIÇOS EXECUTADOS'!$F343*100))</f>
        <v>0</v>
      </c>
      <c r="DT343" s="62">
        <f>IF('SERVIÇOS EXECUTADOS'!$F343=0,0,(COUNTIF('SERVIÇOS EXECUTADOS'!$I343:$DH343,DT$10)/'SERVIÇOS EXECUTADOS'!$F343*100))</f>
        <v>0</v>
      </c>
      <c r="DU343" s="62">
        <f>IF('SERVIÇOS EXECUTADOS'!$F343=0,0,(COUNTIF('SERVIÇOS EXECUTADOS'!$I343:$DH343,DU$10)/'SERVIÇOS EXECUTADOS'!$F343*100))</f>
        <v>0</v>
      </c>
      <c r="DV343" s="62">
        <f>IF('SERVIÇOS EXECUTADOS'!$F343=0,0,(COUNTIF('SERVIÇOS EXECUTADOS'!$I343:$DH343,DV$10)/'SERVIÇOS EXECUTADOS'!$F343*100))</f>
        <v>0</v>
      </c>
      <c r="DW343" s="62">
        <f>IF('SERVIÇOS EXECUTADOS'!$F343=0,0,(COUNTIF('SERVIÇOS EXECUTADOS'!$I343:$DH343,DW$10)/'SERVIÇOS EXECUTADOS'!$F343*100))</f>
        <v>0</v>
      </c>
      <c r="DX343" s="62">
        <f>IF('SERVIÇOS EXECUTADOS'!$F343=0,0,(COUNTIF('SERVIÇOS EXECUTADOS'!$I343:$DH343,DX$10)/'SERVIÇOS EXECUTADOS'!$F343*100))</f>
        <v>0</v>
      </c>
      <c r="DY343" s="62">
        <f>IF('SERVIÇOS EXECUTADOS'!$F343=0,0,(COUNTIF('SERVIÇOS EXECUTADOS'!$I343:$DH343,DY$10)/'SERVIÇOS EXECUTADOS'!$F343*100))</f>
        <v>0</v>
      </c>
      <c r="DZ343" s="62">
        <f>IF('SERVIÇOS EXECUTADOS'!$F343=0,0,(COUNTIF('SERVIÇOS EXECUTADOS'!$I343:$DH343,DZ$10)/'SERVIÇOS EXECUTADOS'!$F343*100))</f>
        <v>0</v>
      </c>
      <c r="EA343" s="62">
        <f>IF('SERVIÇOS EXECUTADOS'!$F343=0,0,(COUNTIF('SERVIÇOS EXECUTADOS'!$I343:$DH343,EA$10)/'SERVIÇOS EXECUTADOS'!$F343*100))</f>
        <v>0</v>
      </c>
      <c r="EB343" s="62">
        <f>IF('SERVIÇOS EXECUTADOS'!$F343=0,0,(COUNTIF('SERVIÇOS EXECUTADOS'!$I343:$DH343,EB$10)/'SERVIÇOS EXECUTADOS'!$F343*100))</f>
        <v>0</v>
      </c>
      <c r="EC343" s="62">
        <f>IF('SERVIÇOS EXECUTADOS'!$F343=0,0,(COUNTIF('SERVIÇOS EXECUTADOS'!$I343:$DH343,EC$10)/'SERVIÇOS EXECUTADOS'!$F343*100))</f>
        <v>0</v>
      </c>
      <c r="ED343" s="62">
        <f>IF('SERVIÇOS EXECUTADOS'!$F343=0,0,(COUNTIF('SERVIÇOS EXECUTADOS'!$I343:$DH343,ED$10)/'SERVIÇOS EXECUTADOS'!$F343*100))</f>
        <v>0</v>
      </c>
      <c r="EE343" s="62">
        <f>IF('SERVIÇOS EXECUTADOS'!$F343=0,0,(COUNTIF('SERVIÇOS EXECUTADOS'!$I343:$DH343,EE$10)/'SERVIÇOS EXECUTADOS'!$F343*100))</f>
        <v>0</v>
      </c>
      <c r="EF343" s="62">
        <f>IF('SERVIÇOS EXECUTADOS'!$F343=0,0,(COUNTIF('SERVIÇOS EXECUTADOS'!$I343:$DH343,EF$10)/'SERVIÇOS EXECUTADOS'!$F343*100))</f>
        <v>0</v>
      </c>
      <c r="EG343" s="62">
        <f>IF('SERVIÇOS EXECUTADOS'!$F343=0,0,(COUNTIF('SERVIÇOS EXECUTADOS'!$I343:$DH343,EG$10)/'SERVIÇOS EXECUTADOS'!$F343*100))</f>
        <v>0</v>
      </c>
      <c r="EH343" s="62">
        <f>IF('SERVIÇOS EXECUTADOS'!$F343=0,0,(COUNTIF('SERVIÇOS EXECUTADOS'!$I343:$DH343,EH$10)/'SERVIÇOS EXECUTADOS'!$F343*100))</f>
        <v>0</v>
      </c>
      <c r="EI343" s="62">
        <f>IF('SERVIÇOS EXECUTADOS'!$F343=0,0,(COUNTIF('SERVIÇOS EXECUTADOS'!$I343:$DH343,EI$10)/'SERVIÇOS EXECUTADOS'!$F343*100))</f>
        <v>0</v>
      </c>
      <c r="EJ343" s="62">
        <f>IF('SERVIÇOS EXECUTADOS'!$F343=0,0,(COUNTIF('SERVIÇOS EXECUTADOS'!$I343:$DH343,EJ$10)/'SERVIÇOS EXECUTADOS'!$F343*100))</f>
        <v>0</v>
      </c>
      <c r="EK343" s="62">
        <f>IF('SERVIÇOS EXECUTADOS'!$F343=0,0,(COUNTIF('SERVIÇOS EXECUTADOS'!$I343:$DH343,EK$10)/'SERVIÇOS EXECUTADOS'!$F343*100))</f>
        <v>0</v>
      </c>
      <c r="EL343" s="62">
        <f>IF('SERVIÇOS EXECUTADOS'!$F343=0,0,(COUNTIF('SERVIÇOS EXECUTADOS'!$I343:$DH343,EL$10)/'SERVIÇOS EXECUTADOS'!$F343*100))</f>
        <v>0</v>
      </c>
      <c r="EM343" s="62">
        <f>IF('SERVIÇOS EXECUTADOS'!$F343=0,0,(COUNTIF('SERVIÇOS EXECUTADOS'!$I343:$DH343,EM$10)/'SERVIÇOS EXECUTADOS'!$F343*100))</f>
        <v>0</v>
      </c>
      <c r="EN343" s="62">
        <f>IF('SERVIÇOS EXECUTADOS'!$F343=0,0,(COUNTIF('SERVIÇOS EXECUTADOS'!$I343:$DH343,EN$10)/'SERVIÇOS EXECUTADOS'!$F343*100))</f>
        <v>0</v>
      </c>
      <c r="EO343" s="62">
        <f>IF('SERVIÇOS EXECUTADOS'!$F343=0,0,(COUNTIF('SERVIÇOS EXECUTADOS'!$I343:$DH343,EO$10)/'SERVIÇOS EXECUTADOS'!$F343*100))</f>
        <v>0</v>
      </c>
      <c r="EP343" s="62">
        <f>IF('SERVIÇOS EXECUTADOS'!$F343=0,0,(COUNTIF('SERVIÇOS EXECUTADOS'!$I343:$DH343,EP$10)/'SERVIÇOS EXECUTADOS'!$F343*100))</f>
        <v>0</v>
      </c>
      <c r="EQ343" s="62">
        <f>IF('SERVIÇOS EXECUTADOS'!$F343=0,0,(COUNTIF('SERVIÇOS EXECUTADOS'!$I343:$DH343,EQ$10)/'SERVIÇOS EXECUTADOS'!$F343*100))</f>
        <v>0</v>
      </c>
      <c r="ER343" s="62">
        <f>IF('SERVIÇOS EXECUTADOS'!$F343=0,0,(COUNTIF('SERVIÇOS EXECUTADOS'!$I343:$DH343,ER$10)/'SERVIÇOS EXECUTADOS'!$F343*100))</f>
        <v>0</v>
      </c>
      <c r="ES343" s="62">
        <f>IF('SERVIÇOS EXECUTADOS'!$F343=0,0,(COUNTIF('SERVIÇOS EXECUTADOS'!$I343:$DH343,ES$10)/'SERVIÇOS EXECUTADOS'!$F343*100))</f>
        <v>0</v>
      </c>
      <c r="ET343" s="62">
        <f>IF('SERVIÇOS EXECUTADOS'!$F343=0,0,(COUNTIF('SERVIÇOS EXECUTADOS'!$I343:$DH343,ET$10)/'SERVIÇOS EXECUTADOS'!$F343*100))</f>
        <v>0</v>
      </c>
      <c r="EU343" s="62">
        <f>IF('SERVIÇOS EXECUTADOS'!$F343=0,0,(COUNTIF('SERVIÇOS EXECUTADOS'!$I343:$DH343,EU$10)/'SERVIÇOS EXECUTADOS'!$F343*100))</f>
        <v>0</v>
      </c>
      <c r="EV343" s="62">
        <f>IF('SERVIÇOS EXECUTADOS'!$F343=0,0,(COUNTIF('SERVIÇOS EXECUTADOS'!$I343:$DH343,EV$10)/'SERVIÇOS EXECUTADOS'!$F343*100))</f>
        <v>0</v>
      </c>
      <c r="EW343" s="62">
        <f>IF('SERVIÇOS EXECUTADOS'!$F343=0,0,(COUNTIF('SERVIÇOS EXECUTADOS'!$I343:$DH343,EW$10)/'SERVIÇOS EXECUTADOS'!$F343*100))</f>
        <v>0</v>
      </c>
    </row>
    <row r="344" spans="1:153" ht="12" customHeight="1" outlineLevel="2">
      <c r="A344" s="1"/>
      <c r="B344" s="197" t="s">
        <v>570</v>
      </c>
      <c r="C344" s="196" t="s">
        <v>571</v>
      </c>
      <c r="D344" s="486"/>
      <c r="E344" s="192">
        <f t="shared" si="124"/>
        <v>0</v>
      </c>
      <c r="F344" s="489"/>
      <c r="G344" s="271" t="s">
        <v>35</v>
      </c>
      <c r="H344" s="216">
        <f t="shared" si="126"/>
        <v>0</v>
      </c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9"/>
      <c r="AM344" s="59"/>
      <c r="AN344" s="59"/>
      <c r="AO344" s="59"/>
      <c r="AP344" s="59"/>
      <c r="AQ344" s="59"/>
      <c r="AR344" s="59"/>
      <c r="AS344" s="59"/>
      <c r="AT344" s="59"/>
      <c r="AU344" s="59"/>
      <c r="AV344" s="59"/>
      <c r="AW344" s="59"/>
      <c r="AX344" s="59"/>
      <c r="AY344" s="59"/>
      <c r="AZ344" s="59"/>
      <c r="BA344" s="59"/>
      <c r="BB344" s="59"/>
      <c r="BC344" s="59"/>
      <c r="BD344" s="59"/>
      <c r="BE344" s="59"/>
      <c r="BF344" s="59"/>
      <c r="BG344" s="59"/>
      <c r="BH344" s="59"/>
      <c r="BI344" s="59"/>
      <c r="BJ344" s="59"/>
      <c r="BK344" s="59"/>
      <c r="BL344" s="59"/>
      <c r="BM344" s="59"/>
      <c r="BN344" s="59"/>
      <c r="BO344" s="59"/>
      <c r="BP344" s="59"/>
      <c r="BQ344" s="59"/>
      <c r="BR344" s="59"/>
      <c r="BS344" s="59"/>
      <c r="BT344" s="59"/>
      <c r="BU344" s="59"/>
      <c r="BV344" s="59"/>
      <c r="BW344" s="59"/>
      <c r="BX344" s="59"/>
      <c r="BY344" s="59"/>
      <c r="BZ344" s="59"/>
      <c r="CA344" s="59"/>
      <c r="CB344" s="59"/>
      <c r="CC344" s="59"/>
      <c r="CD344" s="59"/>
      <c r="CE344" s="59"/>
      <c r="CF344" s="59"/>
      <c r="CG344" s="59"/>
      <c r="CH344" s="59"/>
      <c r="CI344" s="59"/>
      <c r="CJ344" s="59"/>
      <c r="CK344" s="59"/>
      <c r="CL344" s="59"/>
      <c r="CM344" s="59"/>
      <c r="CN344" s="59"/>
      <c r="CO344" s="59"/>
      <c r="CP344" s="59"/>
      <c r="CQ344" s="59"/>
      <c r="CR344" s="59"/>
      <c r="CS344" s="59"/>
      <c r="CT344" s="59"/>
      <c r="CU344" s="59"/>
      <c r="CV344" s="59"/>
      <c r="CW344" s="59"/>
      <c r="CX344" s="59"/>
      <c r="CY344" s="59"/>
      <c r="CZ344" s="59"/>
      <c r="DA344" s="59"/>
      <c r="DB344" s="59"/>
      <c r="DC344" s="59"/>
      <c r="DD344" s="59"/>
      <c r="DE344" s="59"/>
      <c r="DF344" s="59"/>
      <c r="DG344" s="59"/>
      <c r="DH344" s="59"/>
      <c r="DI344" s="60">
        <f>COUNTIF(I344:DH344,"&lt;"&amp;$G$2)</f>
        <v>0</v>
      </c>
      <c r="DJ344" s="61">
        <f>COUNTIF(I344:DH344,$G$2)</f>
        <v>0</v>
      </c>
      <c r="DK344" s="61">
        <f>+DJ344+DI344</f>
        <v>0</v>
      </c>
      <c r="DL344" s="62">
        <f>IF(F344=0,0,(DJ344/F344)*100)</f>
        <v>0</v>
      </c>
      <c r="DM344" s="62">
        <f t="shared" si="113"/>
        <v>0</v>
      </c>
      <c r="DN344" s="64" t="str">
        <f>IFERROR(DK344/F344*E344,"")</f>
        <v/>
      </c>
      <c r="DO344" s="252" t="b">
        <f t="shared" si="125"/>
        <v>0</v>
      </c>
      <c r="DP344" s="188"/>
      <c r="DS344" s="62">
        <f>IF('SERVIÇOS EXECUTADOS'!$F344=0,0,(COUNTIF('SERVIÇOS EXECUTADOS'!$I344:$DH344,DS$10)/'SERVIÇOS EXECUTADOS'!$F344*100))</f>
        <v>0</v>
      </c>
      <c r="DT344" s="62">
        <f>IF('SERVIÇOS EXECUTADOS'!$F344=0,0,(COUNTIF('SERVIÇOS EXECUTADOS'!$I344:$DH344,DT$10)/'SERVIÇOS EXECUTADOS'!$F344*100))</f>
        <v>0</v>
      </c>
      <c r="DU344" s="62">
        <f>IF('SERVIÇOS EXECUTADOS'!$F344=0,0,(COUNTIF('SERVIÇOS EXECUTADOS'!$I344:$DH344,DU$10)/'SERVIÇOS EXECUTADOS'!$F344*100))</f>
        <v>0</v>
      </c>
      <c r="DV344" s="62">
        <f>IF('SERVIÇOS EXECUTADOS'!$F344=0,0,(COUNTIF('SERVIÇOS EXECUTADOS'!$I344:$DH344,DV$10)/'SERVIÇOS EXECUTADOS'!$F344*100))</f>
        <v>0</v>
      </c>
      <c r="DW344" s="62">
        <f>IF('SERVIÇOS EXECUTADOS'!$F344=0,0,(COUNTIF('SERVIÇOS EXECUTADOS'!$I344:$DH344,DW$10)/'SERVIÇOS EXECUTADOS'!$F344*100))</f>
        <v>0</v>
      </c>
      <c r="DX344" s="62">
        <f>IF('SERVIÇOS EXECUTADOS'!$F344=0,0,(COUNTIF('SERVIÇOS EXECUTADOS'!$I344:$DH344,DX$10)/'SERVIÇOS EXECUTADOS'!$F344*100))</f>
        <v>0</v>
      </c>
      <c r="DY344" s="62">
        <f>IF('SERVIÇOS EXECUTADOS'!$F344=0,0,(COUNTIF('SERVIÇOS EXECUTADOS'!$I344:$DH344,DY$10)/'SERVIÇOS EXECUTADOS'!$F344*100))</f>
        <v>0</v>
      </c>
      <c r="DZ344" s="62">
        <f>IF('SERVIÇOS EXECUTADOS'!$F344=0,0,(COUNTIF('SERVIÇOS EXECUTADOS'!$I344:$DH344,DZ$10)/'SERVIÇOS EXECUTADOS'!$F344*100))</f>
        <v>0</v>
      </c>
      <c r="EA344" s="62">
        <f>IF('SERVIÇOS EXECUTADOS'!$F344=0,0,(COUNTIF('SERVIÇOS EXECUTADOS'!$I344:$DH344,EA$10)/'SERVIÇOS EXECUTADOS'!$F344*100))</f>
        <v>0</v>
      </c>
      <c r="EB344" s="62">
        <f>IF('SERVIÇOS EXECUTADOS'!$F344=0,0,(COUNTIF('SERVIÇOS EXECUTADOS'!$I344:$DH344,EB$10)/'SERVIÇOS EXECUTADOS'!$F344*100))</f>
        <v>0</v>
      </c>
      <c r="EC344" s="62">
        <f>IF('SERVIÇOS EXECUTADOS'!$F344=0,0,(COUNTIF('SERVIÇOS EXECUTADOS'!$I344:$DH344,EC$10)/'SERVIÇOS EXECUTADOS'!$F344*100))</f>
        <v>0</v>
      </c>
      <c r="ED344" s="62">
        <f>IF('SERVIÇOS EXECUTADOS'!$F344=0,0,(COUNTIF('SERVIÇOS EXECUTADOS'!$I344:$DH344,ED$10)/'SERVIÇOS EXECUTADOS'!$F344*100))</f>
        <v>0</v>
      </c>
      <c r="EE344" s="62">
        <f>IF('SERVIÇOS EXECUTADOS'!$F344=0,0,(COUNTIF('SERVIÇOS EXECUTADOS'!$I344:$DH344,EE$10)/'SERVIÇOS EXECUTADOS'!$F344*100))</f>
        <v>0</v>
      </c>
      <c r="EF344" s="62">
        <f>IF('SERVIÇOS EXECUTADOS'!$F344=0,0,(COUNTIF('SERVIÇOS EXECUTADOS'!$I344:$DH344,EF$10)/'SERVIÇOS EXECUTADOS'!$F344*100))</f>
        <v>0</v>
      </c>
      <c r="EG344" s="62">
        <f>IF('SERVIÇOS EXECUTADOS'!$F344=0,0,(COUNTIF('SERVIÇOS EXECUTADOS'!$I344:$DH344,EG$10)/'SERVIÇOS EXECUTADOS'!$F344*100))</f>
        <v>0</v>
      </c>
      <c r="EH344" s="62">
        <f>IF('SERVIÇOS EXECUTADOS'!$F344=0,0,(COUNTIF('SERVIÇOS EXECUTADOS'!$I344:$DH344,EH$10)/'SERVIÇOS EXECUTADOS'!$F344*100))</f>
        <v>0</v>
      </c>
      <c r="EI344" s="62">
        <f>IF('SERVIÇOS EXECUTADOS'!$F344=0,0,(COUNTIF('SERVIÇOS EXECUTADOS'!$I344:$DH344,EI$10)/'SERVIÇOS EXECUTADOS'!$F344*100))</f>
        <v>0</v>
      </c>
      <c r="EJ344" s="62">
        <f>IF('SERVIÇOS EXECUTADOS'!$F344=0,0,(COUNTIF('SERVIÇOS EXECUTADOS'!$I344:$DH344,EJ$10)/'SERVIÇOS EXECUTADOS'!$F344*100))</f>
        <v>0</v>
      </c>
      <c r="EK344" s="62">
        <f>IF('SERVIÇOS EXECUTADOS'!$F344=0,0,(COUNTIF('SERVIÇOS EXECUTADOS'!$I344:$DH344,EK$10)/'SERVIÇOS EXECUTADOS'!$F344*100))</f>
        <v>0</v>
      </c>
      <c r="EL344" s="62">
        <f>IF('SERVIÇOS EXECUTADOS'!$F344=0,0,(COUNTIF('SERVIÇOS EXECUTADOS'!$I344:$DH344,EL$10)/'SERVIÇOS EXECUTADOS'!$F344*100))</f>
        <v>0</v>
      </c>
      <c r="EM344" s="62">
        <f>IF('SERVIÇOS EXECUTADOS'!$F344=0,0,(COUNTIF('SERVIÇOS EXECUTADOS'!$I344:$DH344,EM$10)/'SERVIÇOS EXECUTADOS'!$F344*100))</f>
        <v>0</v>
      </c>
      <c r="EN344" s="62">
        <f>IF('SERVIÇOS EXECUTADOS'!$F344=0,0,(COUNTIF('SERVIÇOS EXECUTADOS'!$I344:$DH344,EN$10)/'SERVIÇOS EXECUTADOS'!$F344*100))</f>
        <v>0</v>
      </c>
      <c r="EO344" s="62">
        <f>IF('SERVIÇOS EXECUTADOS'!$F344=0,0,(COUNTIF('SERVIÇOS EXECUTADOS'!$I344:$DH344,EO$10)/'SERVIÇOS EXECUTADOS'!$F344*100))</f>
        <v>0</v>
      </c>
      <c r="EP344" s="62">
        <f>IF('SERVIÇOS EXECUTADOS'!$F344=0,0,(COUNTIF('SERVIÇOS EXECUTADOS'!$I344:$DH344,EP$10)/'SERVIÇOS EXECUTADOS'!$F344*100))</f>
        <v>0</v>
      </c>
      <c r="EQ344" s="62">
        <f>IF('SERVIÇOS EXECUTADOS'!$F344=0,0,(COUNTIF('SERVIÇOS EXECUTADOS'!$I344:$DH344,EQ$10)/'SERVIÇOS EXECUTADOS'!$F344*100))</f>
        <v>0</v>
      </c>
      <c r="ER344" s="62">
        <f>IF('SERVIÇOS EXECUTADOS'!$F344=0,0,(COUNTIF('SERVIÇOS EXECUTADOS'!$I344:$DH344,ER$10)/'SERVIÇOS EXECUTADOS'!$F344*100))</f>
        <v>0</v>
      </c>
      <c r="ES344" s="62">
        <f>IF('SERVIÇOS EXECUTADOS'!$F344=0,0,(COUNTIF('SERVIÇOS EXECUTADOS'!$I344:$DH344,ES$10)/'SERVIÇOS EXECUTADOS'!$F344*100))</f>
        <v>0</v>
      </c>
      <c r="ET344" s="62">
        <f>IF('SERVIÇOS EXECUTADOS'!$F344=0,0,(COUNTIF('SERVIÇOS EXECUTADOS'!$I344:$DH344,ET$10)/'SERVIÇOS EXECUTADOS'!$F344*100))</f>
        <v>0</v>
      </c>
      <c r="EU344" s="62">
        <f>IF('SERVIÇOS EXECUTADOS'!$F344=0,0,(COUNTIF('SERVIÇOS EXECUTADOS'!$I344:$DH344,EU$10)/'SERVIÇOS EXECUTADOS'!$F344*100))</f>
        <v>0</v>
      </c>
      <c r="EV344" s="62">
        <f>IF('SERVIÇOS EXECUTADOS'!$F344=0,0,(COUNTIF('SERVIÇOS EXECUTADOS'!$I344:$DH344,EV$10)/'SERVIÇOS EXECUTADOS'!$F344*100))</f>
        <v>0</v>
      </c>
      <c r="EW344" s="62">
        <f>IF('SERVIÇOS EXECUTADOS'!$F344=0,0,(COUNTIF('SERVIÇOS EXECUTADOS'!$I344:$DH344,EW$10)/'SERVIÇOS EXECUTADOS'!$F344*100))</f>
        <v>0</v>
      </c>
    </row>
    <row r="345" spans="1:153" ht="12" customHeight="1" outlineLevel="2">
      <c r="A345" s="1"/>
      <c r="B345" s="197" t="s">
        <v>572</v>
      </c>
      <c r="C345" s="196" t="s">
        <v>573</v>
      </c>
      <c r="D345" s="486"/>
      <c r="E345" s="192">
        <f t="shared" si="124"/>
        <v>0</v>
      </c>
      <c r="F345" s="489"/>
      <c r="G345" s="271" t="s">
        <v>122</v>
      </c>
      <c r="H345" s="216">
        <f t="shared" si="126"/>
        <v>0</v>
      </c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9"/>
      <c r="AM345" s="59"/>
      <c r="AN345" s="59"/>
      <c r="AO345" s="59"/>
      <c r="AP345" s="59"/>
      <c r="AQ345" s="59"/>
      <c r="AR345" s="59"/>
      <c r="AS345" s="59"/>
      <c r="AT345" s="59"/>
      <c r="AU345" s="59"/>
      <c r="AV345" s="59"/>
      <c r="AW345" s="59"/>
      <c r="AX345" s="59"/>
      <c r="AY345" s="59"/>
      <c r="AZ345" s="59"/>
      <c r="BA345" s="59"/>
      <c r="BB345" s="59"/>
      <c r="BC345" s="59"/>
      <c r="BD345" s="59"/>
      <c r="BE345" s="59"/>
      <c r="BF345" s="59"/>
      <c r="BG345" s="59"/>
      <c r="BH345" s="59"/>
      <c r="BI345" s="59"/>
      <c r="BJ345" s="59"/>
      <c r="BK345" s="59"/>
      <c r="BL345" s="59"/>
      <c r="BM345" s="59"/>
      <c r="BN345" s="59"/>
      <c r="BO345" s="59"/>
      <c r="BP345" s="59"/>
      <c r="BQ345" s="59"/>
      <c r="BR345" s="59"/>
      <c r="BS345" s="59"/>
      <c r="BT345" s="59"/>
      <c r="BU345" s="59"/>
      <c r="BV345" s="59"/>
      <c r="BW345" s="59"/>
      <c r="BX345" s="59"/>
      <c r="BY345" s="59"/>
      <c r="BZ345" s="59"/>
      <c r="CA345" s="59"/>
      <c r="CB345" s="59"/>
      <c r="CC345" s="59"/>
      <c r="CD345" s="59"/>
      <c r="CE345" s="59"/>
      <c r="CF345" s="59"/>
      <c r="CG345" s="59"/>
      <c r="CH345" s="59"/>
      <c r="CI345" s="59"/>
      <c r="CJ345" s="59"/>
      <c r="CK345" s="59"/>
      <c r="CL345" s="59"/>
      <c r="CM345" s="59"/>
      <c r="CN345" s="59"/>
      <c r="CO345" s="59"/>
      <c r="CP345" s="59"/>
      <c r="CQ345" s="59"/>
      <c r="CR345" s="59"/>
      <c r="CS345" s="59"/>
      <c r="CT345" s="59"/>
      <c r="CU345" s="59"/>
      <c r="CV345" s="59"/>
      <c r="CW345" s="59"/>
      <c r="CX345" s="59"/>
      <c r="CY345" s="59"/>
      <c r="CZ345" s="59"/>
      <c r="DA345" s="59"/>
      <c r="DB345" s="59"/>
      <c r="DC345" s="59"/>
      <c r="DD345" s="59"/>
      <c r="DE345" s="59"/>
      <c r="DF345" s="59"/>
      <c r="DG345" s="59"/>
      <c r="DH345" s="59"/>
      <c r="DI345" s="60">
        <f>COUNTIF(I345:DH345,"&lt;"&amp;$G$2)</f>
        <v>0</v>
      </c>
      <c r="DJ345" s="61">
        <f>COUNTIF(I345:DH345,$G$2)</f>
        <v>0</v>
      </c>
      <c r="DK345" s="61">
        <f>+DJ345+DI345</f>
        <v>0</v>
      </c>
      <c r="DL345" s="62">
        <f>IF(F345=0,0,(DJ345/F345)*100)</f>
        <v>0</v>
      </c>
      <c r="DM345" s="62">
        <f t="shared" si="113"/>
        <v>0</v>
      </c>
      <c r="DN345" s="64" t="str">
        <f>IFERROR(DK345/F345*E345,"")</f>
        <v/>
      </c>
      <c r="DO345" s="252" t="b">
        <f t="shared" si="125"/>
        <v>0</v>
      </c>
      <c r="DP345" s="188"/>
      <c r="DS345" s="62">
        <f>IF('SERVIÇOS EXECUTADOS'!$F345=0,0,(COUNTIF('SERVIÇOS EXECUTADOS'!$I345:$DH345,DS$10)/'SERVIÇOS EXECUTADOS'!$F345*100))</f>
        <v>0</v>
      </c>
      <c r="DT345" s="62">
        <f>IF('SERVIÇOS EXECUTADOS'!$F345=0,0,(COUNTIF('SERVIÇOS EXECUTADOS'!$I345:$DH345,DT$10)/'SERVIÇOS EXECUTADOS'!$F345*100))</f>
        <v>0</v>
      </c>
      <c r="DU345" s="62">
        <f>IF('SERVIÇOS EXECUTADOS'!$F345=0,0,(COUNTIF('SERVIÇOS EXECUTADOS'!$I345:$DH345,DU$10)/'SERVIÇOS EXECUTADOS'!$F345*100))</f>
        <v>0</v>
      </c>
      <c r="DV345" s="62">
        <f>IF('SERVIÇOS EXECUTADOS'!$F345=0,0,(COUNTIF('SERVIÇOS EXECUTADOS'!$I345:$DH345,DV$10)/'SERVIÇOS EXECUTADOS'!$F345*100))</f>
        <v>0</v>
      </c>
      <c r="DW345" s="62">
        <f>IF('SERVIÇOS EXECUTADOS'!$F345=0,0,(COUNTIF('SERVIÇOS EXECUTADOS'!$I345:$DH345,DW$10)/'SERVIÇOS EXECUTADOS'!$F345*100))</f>
        <v>0</v>
      </c>
      <c r="DX345" s="62">
        <f>IF('SERVIÇOS EXECUTADOS'!$F345=0,0,(COUNTIF('SERVIÇOS EXECUTADOS'!$I345:$DH345,DX$10)/'SERVIÇOS EXECUTADOS'!$F345*100))</f>
        <v>0</v>
      </c>
      <c r="DY345" s="62">
        <f>IF('SERVIÇOS EXECUTADOS'!$F345=0,0,(COUNTIF('SERVIÇOS EXECUTADOS'!$I345:$DH345,DY$10)/'SERVIÇOS EXECUTADOS'!$F345*100))</f>
        <v>0</v>
      </c>
      <c r="DZ345" s="62">
        <f>IF('SERVIÇOS EXECUTADOS'!$F345=0,0,(COUNTIF('SERVIÇOS EXECUTADOS'!$I345:$DH345,DZ$10)/'SERVIÇOS EXECUTADOS'!$F345*100))</f>
        <v>0</v>
      </c>
      <c r="EA345" s="62">
        <f>IF('SERVIÇOS EXECUTADOS'!$F345=0,0,(COUNTIF('SERVIÇOS EXECUTADOS'!$I345:$DH345,EA$10)/'SERVIÇOS EXECUTADOS'!$F345*100))</f>
        <v>0</v>
      </c>
      <c r="EB345" s="62">
        <f>IF('SERVIÇOS EXECUTADOS'!$F345=0,0,(COUNTIF('SERVIÇOS EXECUTADOS'!$I345:$DH345,EB$10)/'SERVIÇOS EXECUTADOS'!$F345*100))</f>
        <v>0</v>
      </c>
      <c r="EC345" s="62">
        <f>IF('SERVIÇOS EXECUTADOS'!$F345=0,0,(COUNTIF('SERVIÇOS EXECUTADOS'!$I345:$DH345,EC$10)/'SERVIÇOS EXECUTADOS'!$F345*100))</f>
        <v>0</v>
      </c>
      <c r="ED345" s="62">
        <f>IF('SERVIÇOS EXECUTADOS'!$F345=0,0,(COUNTIF('SERVIÇOS EXECUTADOS'!$I345:$DH345,ED$10)/'SERVIÇOS EXECUTADOS'!$F345*100))</f>
        <v>0</v>
      </c>
      <c r="EE345" s="62">
        <f>IF('SERVIÇOS EXECUTADOS'!$F345=0,0,(COUNTIF('SERVIÇOS EXECUTADOS'!$I345:$DH345,EE$10)/'SERVIÇOS EXECUTADOS'!$F345*100))</f>
        <v>0</v>
      </c>
      <c r="EF345" s="62">
        <f>IF('SERVIÇOS EXECUTADOS'!$F345=0,0,(COUNTIF('SERVIÇOS EXECUTADOS'!$I345:$DH345,EF$10)/'SERVIÇOS EXECUTADOS'!$F345*100))</f>
        <v>0</v>
      </c>
      <c r="EG345" s="62">
        <f>IF('SERVIÇOS EXECUTADOS'!$F345=0,0,(COUNTIF('SERVIÇOS EXECUTADOS'!$I345:$DH345,EG$10)/'SERVIÇOS EXECUTADOS'!$F345*100))</f>
        <v>0</v>
      </c>
      <c r="EH345" s="62">
        <f>IF('SERVIÇOS EXECUTADOS'!$F345=0,0,(COUNTIF('SERVIÇOS EXECUTADOS'!$I345:$DH345,EH$10)/'SERVIÇOS EXECUTADOS'!$F345*100))</f>
        <v>0</v>
      </c>
      <c r="EI345" s="62">
        <f>IF('SERVIÇOS EXECUTADOS'!$F345=0,0,(COUNTIF('SERVIÇOS EXECUTADOS'!$I345:$DH345,EI$10)/'SERVIÇOS EXECUTADOS'!$F345*100))</f>
        <v>0</v>
      </c>
      <c r="EJ345" s="62">
        <f>IF('SERVIÇOS EXECUTADOS'!$F345=0,0,(COUNTIF('SERVIÇOS EXECUTADOS'!$I345:$DH345,EJ$10)/'SERVIÇOS EXECUTADOS'!$F345*100))</f>
        <v>0</v>
      </c>
      <c r="EK345" s="62">
        <f>IF('SERVIÇOS EXECUTADOS'!$F345=0,0,(COUNTIF('SERVIÇOS EXECUTADOS'!$I345:$DH345,EK$10)/'SERVIÇOS EXECUTADOS'!$F345*100))</f>
        <v>0</v>
      </c>
      <c r="EL345" s="62">
        <f>IF('SERVIÇOS EXECUTADOS'!$F345=0,0,(COUNTIF('SERVIÇOS EXECUTADOS'!$I345:$DH345,EL$10)/'SERVIÇOS EXECUTADOS'!$F345*100))</f>
        <v>0</v>
      </c>
      <c r="EM345" s="62">
        <f>IF('SERVIÇOS EXECUTADOS'!$F345=0,0,(COUNTIF('SERVIÇOS EXECUTADOS'!$I345:$DH345,EM$10)/'SERVIÇOS EXECUTADOS'!$F345*100))</f>
        <v>0</v>
      </c>
      <c r="EN345" s="62">
        <f>IF('SERVIÇOS EXECUTADOS'!$F345=0,0,(COUNTIF('SERVIÇOS EXECUTADOS'!$I345:$DH345,EN$10)/'SERVIÇOS EXECUTADOS'!$F345*100))</f>
        <v>0</v>
      </c>
      <c r="EO345" s="62">
        <f>IF('SERVIÇOS EXECUTADOS'!$F345=0,0,(COUNTIF('SERVIÇOS EXECUTADOS'!$I345:$DH345,EO$10)/'SERVIÇOS EXECUTADOS'!$F345*100))</f>
        <v>0</v>
      </c>
      <c r="EP345" s="62">
        <f>IF('SERVIÇOS EXECUTADOS'!$F345=0,0,(COUNTIF('SERVIÇOS EXECUTADOS'!$I345:$DH345,EP$10)/'SERVIÇOS EXECUTADOS'!$F345*100))</f>
        <v>0</v>
      </c>
      <c r="EQ345" s="62">
        <f>IF('SERVIÇOS EXECUTADOS'!$F345=0,0,(COUNTIF('SERVIÇOS EXECUTADOS'!$I345:$DH345,EQ$10)/'SERVIÇOS EXECUTADOS'!$F345*100))</f>
        <v>0</v>
      </c>
      <c r="ER345" s="62">
        <f>IF('SERVIÇOS EXECUTADOS'!$F345=0,0,(COUNTIF('SERVIÇOS EXECUTADOS'!$I345:$DH345,ER$10)/'SERVIÇOS EXECUTADOS'!$F345*100))</f>
        <v>0</v>
      </c>
      <c r="ES345" s="62">
        <f>IF('SERVIÇOS EXECUTADOS'!$F345=0,0,(COUNTIF('SERVIÇOS EXECUTADOS'!$I345:$DH345,ES$10)/'SERVIÇOS EXECUTADOS'!$F345*100))</f>
        <v>0</v>
      </c>
      <c r="ET345" s="62">
        <f>IF('SERVIÇOS EXECUTADOS'!$F345=0,0,(COUNTIF('SERVIÇOS EXECUTADOS'!$I345:$DH345,ET$10)/'SERVIÇOS EXECUTADOS'!$F345*100))</f>
        <v>0</v>
      </c>
      <c r="EU345" s="62">
        <f>IF('SERVIÇOS EXECUTADOS'!$F345=0,0,(COUNTIF('SERVIÇOS EXECUTADOS'!$I345:$DH345,EU$10)/'SERVIÇOS EXECUTADOS'!$F345*100))</f>
        <v>0</v>
      </c>
      <c r="EV345" s="62">
        <f>IF('SERVIÇOS EXECUTADOS'!$F345=0,0,(COUNTIF('SERVIÇOS EXECUTADOS'!$I345:$DH345,EV$10)/'SERVIÇOS EXECUTADOS'!$F345*100))</f>
        <v>0</v>
      </c>
      <c r="EW345" s="62">
        <f>IF('SERVIÇOS EXECUTADOS'!$F345=0,0,(COUNTIF('SERVIÇOS EXECUTADOS'!$I345:$DH345,EW$10)/'SERVIÇOS EXECUTADOS'!$F345*100))</f>
        <v>0</v>
      </c>
    </row>
    <row r="346" spans="1:153" ht="12" customHeight="1" outlineLevel="2">
      <c r="A346" s="1"/>
      <c r="B346" s="197" t="s">
        <v>574</v>
      </c>
      <c r="C346" s="196" t="s">
        <v>575</v>
      </c>
      <c r="D346" s="486"/>
      <c r="E346" s="192">
        <f t="shared" si="124"/>
        <v>0</v>
      </c>
      <c r="F346" s="489"/>
      <c r="G346" s="271" t="s">
        <v>122</v>
      </c>
      <c r="H346" s="216">
        <f t="shared" si="126"/>
        <v>0</v>
      </c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  <c r="AN346" s="59"/>
      <c r="AO346" s="59"/>
      <c r="AP346" s="59"/>
      <c r="AQ346" s="59"/>
      <c r="AR346" s="59"/>
      <c r="AS346" s="59"/>
      <c r="AT346" s="59"/>
      <c r="AU346" s="59"/>
      <c r="AV346" s="59"/>
      <c r="AW346" s="59"/>
      <c r="AX346" s="59"/>
      <c r="AY346" s="59"/>
      <c r="AZ346" s="59"/>
      <c r="BA346" s="59"/>
      <c r="BB346" s="59"/>
      <c r="BC346" s="59"/>
      <c r="BD346" s="59"/>
      <c r="BE346" s="59"/>
      <c r="BF346" s="59"/>
      <c r="BG346" s="59"/>
      <c r="BH346" s="59"/>
      <c r="BI346" s="59"/>
      <c r="BJ346" s="59"/>
      <c r="BK346" s="59"/>
      <c r="BL346" s="59"/>
      <c r="BM346" s="59"/>
      <c r="BN346" s="59"/>
      <c r="BO346" s="59"/>
      <c r="BP346" s="59"/>
      <c r="BQ346" s="59"/>
      <c r="BR346" s="59"/>
      <c r="BS346" s="59"/>
      <c r="BT346" s="59"/>
      <c r="BU346" s="59"/>
      <c r="BV346" s="59"/>
      <c r="BW346" s="59"/>
      <c r="BX346" s="59"/>
      <c r="BY346" s="59"/>
      <c r="BZ346" s="59"/>
      <c r="CA346" s="59"/>
      <c r="CB346" s="59"/>
      <c r="CC346" s="59"/>
      <c r="CD346" s="59"/>
      <c r="CE346" s="59"/>
      <c r="CF346" s="59"/>
      <c r="CG346" s="59"/>
      <c r="CH346" s="59"/>
      <c r="CI346" s="59"/>
      <c r="CJ346" s="59"/>
      <c r="CK346" s="59"/>
      <c r="CL346" s="59"/>
      <c r="CM346" s="59"/>
      <c r="CN346" s="59"/>
      <c r="CO346" s="59"/>
      <c r="CP346" s="59"/>
      <c r="CQ346" s="59"/>
      <c r="CR346" s="59"/>
      <c r="CS346" s="59"/>
      <c r="CT346" s="59"/>
      <c r="CU346" s="59"/>
      <c r="CV346" s="59"/>
      <c r="CW346" s="59"/>
      <c r="CX346" s="59"/>
      <c r="CY346" s="59"/>
      <c r="CZ346" s="59"/>
      <c r="DA346" s="59"/>
      <c r="DB346" s="59"/>
      <c r="DC346" s="59"/>
      <c r="DD346" s="59"/>
      <c r="DE346" s="59"/>
      <c r="DF346" s="59"/>
      <c r="DG346" s="59"/>
      <c r="DH346" s="59"/>
      <c r="DI346" s="60">
        <f>COUNTIF(I346:DH346,"&lt;"&amp;$G$2)</f>
        <v>0</v>
      </c>
      <c r="DJ346" s="61">
        <f>COUNTIF(I346:DH346,$G$2)</f>
        <v>0</v>
      </c>
      <c r="DK346" s="61">
        <f>+DJ346+DI346</f>
        <v>0</v>
      </c>
      <c r="DL346" s="62">
        <f>IF(F346=0,0,(DJ346/F346)*100)</f>
        <v>0</v>
      </c>
      <c r="DM346" s="62">
        <f t="shared" si="113"/>
        <v>0</v>
      </c>
      <c r="DN346" s="64" t="str">
        <f>IFERROR(DK346/F346*E346,"")</f>
        <v/>
      </c>
      <c r="DO346" s="252" t="b">
        <f t="shared" si="125"/>
        <v>0</v>
      </c>
      <c r="DP346" s="188"/>
      <c r="DS346" s="62">
        <f>IF('SERVIÇOS EXECUTADOS'!$F346=0,0,(COUNTIF('SERVIÇOS EXECUTADOS'!$I346:$DH346,DS$10)/'SERVIÇOS EXECUTADOS'!$F346*100))</f>
        <v>0</v>
      </c>
      <c r="DT346" s="62">
        <f>IF('SERVIÇOS EXECUTADOS'!$F346=0,0,(COUNTIF('SERVIÇOS EXECUTADOS'!$I346:$DH346,DT$10)/'SERVIÇOS EXECUTADOS'!$F346*100))</f>
        <v>0</v>
      </c>
      <c r="DU346" s="62">
        <f>IF('SERVIÇOS EXECUTADOS'!$F346=0,0,(COUNTIF('SERVIÇOS EXECUTADOS'!$I346:$DH346,DU$10)/'SERVIÇOS EXECUTADOS'!$F346*100))</f>
        <v>0</v>
      </c>
      <c r="DV346" s="62">
        <f>IF('SERVIÇOS EXECUTADOS'!$F346=0,0,(COUNTIF('SERVIÇOS EXECUTADOS'!$I346:$DH346,DV$10)/'SERVIÇOS EXECUTADOS'!$F346*100))</f>
        <v>0</v>
      </c>
      <c r="DW346" s="62">
        <f>IF('SERVIÇOS EXECUTADOS'!$F346=0,0,(COUNTIF('SERVIÇOS EXECUTADOS'!$I346:$DH346,DW$10)/'SERVIÇOS EXECUTADOS'!$F346*100))</f>
        <v>0</v>
      </c>
      <c r="DX346" s="62">
        <f>IF('SERVIÇOS EXECUTADOS'!$F346=0,0,(COUNTIF('SERVIÇOS EXECUTADOS'!$I346:$DH346,DX$10)/'SERVIÇOS EXECUTADOS'!$F346*100))</f>
        <v>0</v>
      </c>
      <c r="DY346" s="62">
        <f>IF('SERVIÇOS EXECUTADOS'!$F346=0,0,(COUNTIF('SERVIÇOS EXECUTADOS'!$I346:$DH346,DY$10)/'SERVIÇOS EXECUTADOS'!$F346*100))</f>
        <v>0</v>
      </c>
      <c r="DZ346" s="62">
        <f>IF('SERVIÇOS EXECUTADOS'!$F346=0,0,(COUNTIF('SERVIÇOS EXECUTADOS'!$I346:$DH346,DZ$10)/'SERVIÇOS EXECUTADOS'!$F346*100))</f>
        <v>0</v>
      </c>
      <c r="EA346" s="62">
        <f>IF('SERVIÇOS EXECUTADOS'!$F346=0,0,(COUNTIF('SERVIÇOS EXECUTADOS'!$I346:$DH346,EA$10)/'SERVIÇOS EXECUTADOS'!$F346*100))</f>
        <v>0</v>
      </c>
      <c r="EB346" s="62">
        <f>IF('SERVIÇOS EXECUTADOS'!$F346=0,0,(COUNTIF('SERVIÇOS EXECUTADOS'!$I346:$DH346,EB$10)/'SERVIÇOS EXECUTADOS'!$F346*100))</f>
        <v>0</v>
      </c>
      <c r="EC346" s="62">
        <f>IF('SERVIÇOS EXECUTADOS'!$F346=0,0,(COUNTIF('SERVIÇOS EXECUTADOS'!$I346:$DH346,EC$10)/'SERVIÇOS EXECUTADOS'!$F346*100))</f>
        <v>0</v>
      </c>
      <c r="ED346" s="62">
        <f>IF('SERVIÇOS EXECUTADOS'!$F346=0,0,(COUNTIF('SERVIÇOS EXECUTADOS'!$I346:$DH346,ED$10)/'SERVIÇOS EXECUTADOS'!$F346*100))</f>
        <v>0</v>
      </c>
      <c r="EE346" s="62">
        <f>IF('SERVIÇOS EXECUTADOS'!$F346=0,0,(COUNTIF('SERVIÇOS EXECUTADOS'!$I346:$DH346,EE$10)/'SERVIÇOS EXECUTADOS'!$F346*100))</f>
        <v>0</v>
      </c>
      <c r="EF346" s="62">
        <f>IF('SERVIÇOS EXECUTADOS'!$F346=0,0,(COUNTIF('SERVIÇOS EXECUTADOS'!$I346:$DH346,EF$10)/'SERVIÇOS EXECUTADOS'!$F346*100))</f>
        <v>0</v>
      </c>
      <c r="EG346" s="62">
        <f>IF('SERVIÇOS EXECUTADOS'!$F346=0,0,(COUNTIF('SERVIÇOS EXECUTADOS'!$I346:$DH346,EG$10)/'SERVIÇOS EXECUTADOS'!$F346*100))</f>
        <v>0</v>
      </c>
      <c r="EH346" s="62">
        <f>IF('SERVIÇOS EXECUTADOS'!$F346=0,0,(COUNTIF('SERVIÇOS EXECUTADOS'!$I346:$DH346,EH$10)/'SERVIÇOS EXECUTADOS'!$F346*100))</f>
        <v>0</v>
      </c>
      <c r="EI346" s="62">
        <f>IF('SERVIÇOS EXECUTADOS'!$F346=0,0,(COUNTIF('SERVIÇOS EXECUTADOS'!$I346:$DH346,EI$10)/'SERVIÇOS EXECUTADOS'!$F346*100))</f>
        <v>0</v>
      </c>
      <c r="EJ346" s="62">
        <f>IF('SERVIÇOS EXECUTADOS'!$F346=0,0,(COUNTIF('SERVIÇOS EXECUTADOS'!$I346:$DH346,EJ$10)/'SERVIÇOS EXECUTADOS'!$F346*100))</f>
        <v>0</v>
      </c>
      <c r="EK346" s="62">
        <f>IF('SERVIÇOS EXECUTADOS'!$F346=0,0,(COUNTIF('SERVIÇOS EXECUTADOS'!$I346:$DH346,EK$10)/'SERVIÇOS EXECUTADOS'!$F346*100))</f>
        <v>0</v>
      </c>
      <c r="EL346" s="62">
        <f>IF('SERVIÇOS EXECUTADOS'!$F346=0,0,(COUNTIF('SERVIÇOS EXECUTADOS'!$I346:$DH346,EL$10)/'SERVIÇOS EXECUTADOS'!$F346*100))</f>
        <v>0</v>
      </c>
      <c r="EM346" s="62">
        <f>IF('SERVIÇOS EXECUTADOS'!$F346=0,0,(COUNTIF('SERVIÇOS EXECUTADOS'!$I346:$DH346,EM$10)/'SERVIÇOS EXECUTADOS'!$F346*100))</f>
        <v>0</v>
      </c>
      <c r="EN346" s="62">
        <f>IF('SERVIÇOS EXECUTADOS'!$F346=0,0,(COUNTIF('SERVIÇOS EXECUTADOS'!$I346:$DH346,EN$10)/'SERVIÇOS EXECUTADOS'!$F346*100))</f>
        <v>0</v>
      </c>
      <c r="EO346" s="62">
        <f>IF('SERVIÇOS EXECUTADOS'!$F346=0,0,(COUNTIF('SERVIÇOS EXECUTADOS'!$I346:$DH346,EO$10)/'SERVIÇOS EXECUTADOS'!$F346*100))</f>
        <v>0</v>
      </c>
      <c r="EP346" s="62">
        <f>IF('SERVIÇOS EXECUTADOS'!$F346=0,0,(COUNTIF('SERVIÇOS EXECUTADOS'!$I346:$DH346,EP$10)/'SERVIÇOS EXECUTADOS'!$F346*100))</f>
        <v>0</v>
      </c>
      <c r="EQ346" s="62">
        <f>IF('SERVIÇOS EXECUTADOS'!$F346=0,0,(COUNTIF('SERVIÇOS EXECUTADOS'!$I346:$DH346,EQ$10)/'SERVIÇOS EXECUTADOS'!$F346*100))</f>
        <v>0</v>
      </c>
      <c r="ER346" s="62">
        <f>IF('SERVIÇOS EXECUTADOS'!$F346=0,0,(COUNTIF('SERVIÇOS EXECUTADOS'!$I346:$DH346,ER$10)/'SERVIÇOS EXECUTADOS'!$F346*100))</f>
        <v>0</v>
      </c>
      <c r="ES346" s="62">
        <f>IF('SERVIÇOS EXECUTADOS'!$F346=0,0,(COUNTIF('SERVIÇOS EXECUTADOS'!$I346:$DH346,ES$10)/'SERVIÇOS EXECUTADOS'!$F346*100))</f>
        <v>0</v>
      </c>
      <c r="ET346" s="62">
        <f>IF('SERVIÇOS EXECUTADOS'!$F346=0,0,(COUNTIF('SERVIÇOS EXECUTADOS'!$I346:$DH346,ET$10)/'SERVIÇOS EXECUTADOS'!$F346*100))</f>
        <v>0</v>
      </c>
      <c r="EU346" s="62">
        <f>IF('SERVIÇOS EXECUTADOS'!$F346=0,0,(COUNTIF('SERVIÇOS EXECUTADOS'!$I346:$DH346,EU$10)/'SERVIÇOS EXECUTADOS'!$F346*100))</f>
        <v>0</v>
      </c>
      <c r="EV346" s="62">
        <f>IF('SERVIÇOS EXECUTADOS'!$F346=0,0,(COUNTIF('SERVIÇOS EXECUTADOS'!$I346:$DH346,EV$10)/'SERVIÇOS EXECUTADOS'!$F346*100))</f>
        <v>0</v>
      </c>
      <c r="EW346" s="62">
        <f>IF('SERVIÇOS EXECUTADOS'!$F346=0,0,(COUNTIF('SERVIÇOS EXECUTADOS'!$I346:$DH346,EW$10)/'SERVIÇOS EXECUTADOS'!$F346*100))</f>
        <v>0</v>
      </c>
    </row>
    <row r="347" spans="1:153" ht="12" customHeight="1" outlineLevel="2">
      <c r="A347" s="1"/>
      <c r="B347" s="197" t="s">
        <v>576</v>
      </c>
      <c r="C347" s="196" t="s">
        <v>577</v>
      </c>
      <c r="D347" s="486"/>
      <c r="E347" s="192">
        <f t="shared" si="124"/>
        <v>0</v>
      </c>
      <c r="F347" s="489"/>
      <c r="G347" s="271" t="s">
        <v>122</v>
      </c>
      <c r="H347" s="216">
        <f t="shared" si="126"/>
        <v>0</v>
      </c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  <c r="AN347" s="59"/>
      <c r="AO347" s="59"/>
      <c r="AP347" s="59"/>
      <c r="AQ347" s="59"/>
      <c r="AR347" s="59"/>
      <c r="AS347" s="59"/>
      <c r="AT347" s="59"/>
      <c r="AU347" s="59"/>
      <c r="AV347" s="59"/>
      <c r="AW347" s="59"/>
      <c r="AX347" s="59"/>
      <c r="AY347" s="59"/>
      <c r="AZ347" s="59"/>
      <c r="BA347" s="59"/>
      <c r="BB347" s="59"/>
      <c r="BC347" s="59"/>
      <c r="BD347" s="59"/>
      <c r="BE347" s="59"/>
      <c r="BF347" s="59"/>
      <c r="BG347" s="59"/>
      <c r="BH347" s="59"/>
      <c r="BI347" s="59"/>
      <c r="BJ347" s="59"/>
      <c r="BK347" s="59"/>
      <c r="BL347" s="59"/>
      <c r="BM347" s="59"/>
      <c r="BN347" s="59"/>
      <c r="BO347" s="59"/>
      <c r="BP347" s="59"/>
      <c r="BQ347" s="59"/>
      <c r="BR347" s="59"/>
      <c r="BS347" s="59"/>
      <c r="BT347" s="59"/>
      <c r="BU347" s="59"/>
      <c r="BV347" s="59"/>
      <c r="BW347" s="59"/>
      <c r="BX347" s="59"/>
      <c r="BY347" s="59"/>
      <c r="BZ347" s="59"/>
      <c r="CA347" s="59"/>
      <c r="CB347" s="59"/>
      <c r="CC347" s="59"/>
      <c r="CD347" s="59"/>
      <c r="CE347" s="59"/>
      <c r="CF347" s="59"/>
      <c r="CG347" s="59"/>
      <c r="CH347" s="59"/>
      <c r="CI347" s="59"/>
      <c r="CJ347" s="59"/>
      <c r="CK347" s="59"/>
      <c r="CL347" s="59"/>
      <c r="CM347" s="59"/>
      <c r="CN347" s="59"/>
      <c r="CO347" s="59"/>
      <c r="CP347" s="59"/>
      <c r="CQ347" s="59"/>
      <c r="CR347" s="59"/>
      <c r="CS347" s="59"/>
      <c r="CT347" s="59"/>
      <c r="CU347" s="59"/>
      <c r="CV347" s="59"/>
      <c r="CW347" s="59"/>
      <c r="CX347" s="59"/>
      <c r="CY347" s="59"/>
      <c r="CZ347" s="59"/>
      <c r="DA347" s="59"/>
      <c r="DB347" s="59"/>
      <c r="DC347" s="59"/>
      <c r="DD347" s="59"/>
      <c r="DE347" s="59"/>
      <c r="DF347" s="59"/>
      <c r="DG347" s="59"/>
      <c r="DH347" s="59"/>
      <c r="DI347" s="60">
        <f>COUNTIF(I347:DH347,"&lt;"&amp;$G$2)</f>
        <v>0</v>
      </c>
      <c r="DJ347" s="61">
        <f>COUNTIF(I347:DH347,$G$2)</f>
        <v>0</v>
      </c>
      <c r="DK347" s="61">
        <f>+DJ347+DI347</f>
        <v>0</v>
      </c>
      <c r="DL347" s="62">
        <f>IF(F347=0,0,(DJ347/F347)*100)</f>
        <v>0</v>
      </c>
      <c r="DM347" s="62">
        <f t="shared" si="113"/>
        <v>0</v>
      </c>
      <c r="DN347" s="64" t="str">
        <f>IFERROR(DK347/F347*E347,"")</f>
        <v/>
      </c>
      <c r="DO347" s="252" t="b">
        <f t="shared" si="125"/>
        <v>0</v>
      </c>
      <c r="DP347" s="188"/>
      <c r="DS347" s="62">
        <f>IF('SERVIÇOS EXECUTADOS'!$F347=0,0,(COUNTIF('SERVIÇOS EXECUTADOS'!$I347:$DH347,DS$10)/'SERVIÇOS EXECUTADOS'!$F347*100))</f>
        <v>0</v>
      </c>
      <c r="DT347" s="62">
        <f>IF('SERVIÇOS EXECUTADOS'!$F347=0,0,(COUNTIF('SERVIÇOS EXECUTADOS'!$I347:$DH347,DT$10)/'SERVIÇOS EXECUTADOS'!$F347*100))</f>
        <v>0</v>
      </c>
      <c r="DU347" s="62">
        <f>IF('SERVIÇOS EXECUTADOS'!$F347=0,0,(COUNTIF('SERVIÇOS EXECUTADOS'!$I347:$DH347,DU$10)/'SERVIÇOS EXECUTADOS'!$F347*100))</f>
        <v>0</v>
      </c>
      <c r="DV347" s="62">
        <f>IF('SERVIÇOS EXECUTADOS'!$F347=0,0,(COUNTIF('SERVIÇOS EXECUTADOS'!$I347:$DH347,DV$10)/'SERVIÇOS EXECUTADOS'!$F347*100))</f>
        <v>0</v>
      </c>
      <c r="DW347" s="62">
        <f>IF('SERVIÇOS EXECUTADOS'!$F347=0,0,(COUNTIF('SERVIÇOS EXECUTADOS'!$I347:$DH347,DW$10)/'SERVIÇOS EXECUTADOS'!$F347*100))</f>
        <v>0</v>
      </c>
      <c r="DX347" s="62">
        <f>IF('SERVIÇOS EXECUTADOS'!$F347=0,0,(COUNTIF('SERVIÇOS EXECUTADOS'!$I347:$DH347,DX$10)/'SERVIÇOS EXECUTADOS'!$F347*100))</f>
        <v>0</v>
      </c>
      <c r="DY347" s="62">
        <f>IF('SERVIÇOS EXECUTADOS'!$F347=0,0,(COUNTIF('SERVIÇOS EXECUTADOS'!$I347:$DH347,DY$10)/'SERVIÇOS EXECUTADOS'!$F347*100))</f>
        <v>0</v>
      </c>
      <c r="DZ347" s="62">
        <f>IF('SERVIÇOS EXECUTADOS'!$F347=0,0,(COUNTIF('SERVIÇOS EXECUTADOS'!$I347:$DH347,DZ$10)/'SERVIÇOS EXECUTADOS'!$F347*100))</f>
        <v>0</v>
      </c>
      <c r="EA347" s="62">
        <f>IF('SERVIÇOS EXECUTADOS'!$F347=0,0,(COUNTIF('SERVIÇOS EXECUTADOS'!$I347:$DH347,EA$10)/'SERVIÇOS EXECUTADOS'!$F347*100))</f>
        <v>0</v>
      </c>
      <c r="EB347" s="62">
        <f>IF('SERVIÇOS EXECUTADOS'!$F347=0,0,(COUNTIF('SERVIÇOS EXECUTADOS'!$I347:$DH347,EB$10)/'SERVIÇOS EXECUTADOS'!$F347*100))</f>
        <v>0</v>
      </c>
      <c r="EC347" s="62">
        <f>IF('SERVIÇOS EXECUTADOS'!$F347=0,0,(COUNTIF('SERVIÇOS EXECUTADOS'!$I347:$DH347,EC$10)/'SERVIÇOS EXECUTADOS'!$F347*100))</f>
        <v>0</v>
      </c>
      <c r="ED347" s="62">
        <f>IF('SERVIÇOS EXECUTADOS'!$F347=0,0,(COUNTIF('SERVIÇOS EXECUTADOS'!$I347:$DH347,ED$10)/'SERVIÇOS EXECUTADOS'!$F347*100))</f>
        <v>0</v>
      </c>
      <c r="EE347" s="62">
        <f>IF('SERVIÇOS EXECUTADOS'!$F347=0,0,(COUNTIF('SERVIÇOS EXECUTADOS'!$I347:$DH347,EE$10)/'SERVIÇOS EXECUTADOS'!$F347*100))</f>
        <v>0</v>
      </c>
      <c r="EF347" s="62">
        <f>IF('SERVIÇOS EXECUTADOS'!$F347=0,0,(COUNTIF('SERVIÇOS EXECUTADOS'!$I347:$DH347,EF$10)/'SERVIÇOS EXECUTADOS'!$F347*100))</f>
        <v>0</v>
      </c>
      <c r="EG347" s="62">
        <f>IF('SERVIÇOS EXECUTADOS'!$F347=0,0,(COUNTIF('SERVIÇOS EXECUTADOS'!$I347:$DH347,EG$10)/'SERVIÇOS EXECUTADOS'!$F347*100))</f>
        <v>0</v>
      </c>
      <c r="EH347" s="62">
        <f>IF('SERVIÇOS EXECUTADOS'!$F347=0,0,(COUNTIF('SERVIÇOS EXECUTADOS'!$I347:$DH347,EH$10)/'SERVIÇOS EXECUTADOS'!$F347*100))</f>
        <v>0</v>
      </c>
      <c r="EI347" s="62">
        <f>IF('SERVIÇOS EXECUTADOS'!$F347=0,0,(COUNTIF('SERVIÇOS EXECUTADOS'!$I347:$DH347,EI$10)/'SERVIÇOS EXECUTADOS'!$F347*100))</f>
        <v>0</v>
      </c>
      <c r="EJ347" s="62">
        <f>IF('SERVIÇOS EXECUTADOS'!$F347=0,0,(COUNTIF('SERVIÇOS EXECUTADOS'!$I347:$DH347,EJ$10)/'SERVIÇOS EXECUTADOS'!$F347*100))</f>
        <v>0</v>
      </c>
      <c r="EK347" s="62">
        <f>IF('SERVIÇOS EXECUTADOS'!$F347=0,0,(COUNTIF('SERVIÇOS EXECUTADOS'!$I347:$DH347,EK$10)/'SERVIÇOS EXECUTADOS'!$F347*100))</f>
        <v>0</v>
      </c>
      <c r="EL347" s="62">
        <f>IF('SERVIÇOS EXECUTADOS'!$F347=0,0,(COUNTIF('SERVIÇOS EXECUTADOS'!$I347:$DH347,EL$10)/'SERVIÇOS EXECUTADOS'!$F347*100))</f>
        <v>0</v>
      </c>
      <c r="EM347" s="62">
        <f>IF('SERVIÇOS EXECUTADOS'!$F347=0,0,(COUNTIF('SERVIÇOS EXECUTADOS'!$I347:$DH347,EM$10)/'SERVIÇOS EXECUTADOS'!$F347*100))</f>
        <v>0</v>
      </c>
      <c r="EN347" s="62">
        <f>IF('SERVIÇOS EXECUTADOS'!$F347=0,0,(COUNTIF('SERVIÇOS EXECUTADOS'!$I347:$DH347,EN$10)/'SERVIÇOS EXECUTADOS'!$F347*100))</f>
        <v>0</v>
      </c>
      <c r="EO347" s="62">
        <f>IF('SERVIÇOS EXECUTADOS'!$F347=0,0,(COUNTIF('SERVIÇOS EXECUTADOS'!$I347:$DH347,EO$10)/'SERVIÇOS EXECUTADOS'!$F347*100))</f>
        <v>0</v>
      </c>
      <c r="EP347" s="62">
        <f>IF('SERVIÇOS EXECUTADOS'!$F347=0,0,(COUNTIF('SERVIÇOS EXECUTADOS'!$I347:$DH347,EP$10)/'SERVIÇOS EXECUTADOS'!$F347*100))</f>
        <v>0</v>
      </c>
      <c r="EQ347" s="62">
        <f>IF('SERVIÇOS EXECUTADOS'!$F347=0,0,(COUNTIF('SERVIÇOS EXECUTADOS'!$I347:$DH347,EQ$10)/'SERVIÇOS EXECUTADOS'!$F347*100))</f>
        <v>0</v>
      </c>
      <c r="ER347" s="62">
        <f>IF('SERVIÇOS EXECUTADOS'!$F347=0,0,(COUNTIF('SERVIÇOS EXECUTADOS'!$I347:$DH347,ER$10)/'SERVIÇOS EXECUTADOS'!$F347*100))</f>
        <v>0</v>
      </c>
      <c r="ES347" s="62">
        <f>IF('SERVIÇOS EXECUTADOS'!$F347=0,0,(COUNTIF('SERVIÇOS EXECUTADOS'!$I347:$DH347,ES$10)/'SERVIÇOS EXECUTADOS'!$F347*100))</f>
        <v>0</v>
      </c>
      <c r="ET347" s="62">
        <f>IF('SERVIÇOS EXECUTADOS'!$F347=0,0,(COUNTIF('SERVIÇOS EXECUTADOS'!$I347:$DH347,ET$10)/'SERVIÇOS EXECUTADOS'!$F347*100))</f>
        <v>0</v>
      </c>
      <c r="EU347" s="62">
        <f>IF('SERVIÇOS EXECUTADOS'!$F347=0,0,(COUNTIF('SERVIÇOS EXECUTADOS'!$I347:$DH347,EU$10)/'SERVIÇOS EXECUTADOS'!$F347*100))</f>
        <v>0</v>
      </c>
      <c r="EV347" s="62">
        <f>IF('SERVIÇOS EXECUTADOS'!$F347=0,0,(COUNTIF('SERVIÇOS EXECUTADOS'!$I347:$DH347,EV$10)/'SERVIÇOS EXECUTADOS'!$F347*100))</f>
        <v>0</v>
      </c>
      <c r="EW347" s="62">
        <f>IF('SERVIÇOS EXECUTADOS'!$F347=0,0,(COUNTIF('SERVIÇOS EXECUTADOS'!$I347:$DH347,EW$10)/'SERVIÇOS EXECUTADOS'!$F347*100))</f>
        <v>0</v>
      </c>
    </row>
    <row r="348" spans="1:153" ht="12" customHeight="1" outlineLevel="1">
      <c r="A348" s="1"/>
      <c r="B348" s="305" t="s">
        <v>578</v>
      </c>
      <c r="C348" s="306" t="s">
        <v>579</v>
      </c>
      <c r="D348" s="307">
        <f>SUM(D349:D351)</f>
        <v>0</v>
      </c>
      <c r="E348" s="308">
        <f t="shared" si="124"/>
        <v>0</v>
      </c>
      <c r="F348" s="312"/>
      <c r="G348" s="312"/>
      <c r="H348" s="364">
        <f t="shared" si="126"/>
        <v>0</v>
      </c>
      <c r="I348" s="310"/>
      <c r="J348" s="310"/>
      <c r="K348" s="310"/>
      <c r="L348" s="310"/>
      <c r="M348" s="310"/>
      <c r="N348" s="310"/>
      <c r="O348" s="310"/>
      <c r="P348" s="310"/>
      <c r="Q348" s="310"/>
      <c r="R348" s="310"/>
      <c r="S348" s="310"/>
      <c r="T348" s="310"/>
      <c r="U348" s="310"/>
      <c r="V348" s="310"/>
      <c r="W348" s="310"/>
      <c r="X348" s="310"/>
      <c r="Y348" s="310"/>
      <c r="Z348" s="310"/>
      <c r="AA348" s="310"/>
      <c r="AB348" s="310"/>
      <c r="AC348" s="310"/>
      <c r="AD348" s="310"/>
      <c r="AE348" s="310"/>
      <c r="AF348" s="310"/>
      <c r="AG348" s="310"/>
      <c r="AH348" s="310"/>
      <c r="AI348" s="310"/>
      <c r="AJ348" s="310"/>
      <c r="AK348" s="310"/>
      <c r="AL348" s="310"/>
      <c r="AM348" s="310"/>
      <c r="AN348" s="310"/>
      <c r="AO348" s="310"/>
      <c r="AP348" s="310"/>
      <c r="AQ348" s="310"/>
      <c r="AR348" s="310"/>
      <c r="AS348" s="310"/>
      <c r="AT348" s="310"/>
      <c r="AU348" s="310"/>
      <c r="AV348" s="310"/>
      <c r="AW348" s="310"/>
      <c r="AX348" s="310"/>
      <c r="AY348" s="310"/>
      <c r="AZ348" s="310"/>
      <c r="BA348" s="310"/>
      <c r="BB348" s="310"/>
      <c r="BC348" s="310"/>
      <c r="BD348" s="310"/>
      <c r="BE348" s="310"/>
      <c r="BF348" s="310"/>
      <c r="BG348" s="310"/>
      <c r="BH348" s="310"/>
      <c r="BI348" s="310"/>
      <c r="BJ348" s="310"/>
      <c r="BK348" s="310"/>
      <c r="BL348" s="310"/>
      <c r="BM348" s="310"/>
      <c r="BN348" s="310"/>
      <c r="BO348" s="310"/>
      <c r="BP348" s="310"/>
      <c r="BQ348" s="310"/>
      <c r="BR348" s="310"/>
      <c r="BS348" s="310"/>
      <c r="BT348" s="310"/>
      <c r="BU348" s="310"/>
      <c r="BV348" s="310"/>
      <c r="BW348" s="310"/>
      <c r="BX348" s="310"/>
      <c r="BY348" s="310"/>
      <c r="BZ348" s="310"/>
      <c r="CA348" s="310"/>
      <c r="CB348" s="310"/>
      <c r="CC348" s="310"/>
      <c r="CD348" s="310"/>
      <c r="CE348" s="310"/>
      <c r="CF348" s="310"/>
      <c r="CG348" s="310"/>
      <c r="CH348" s="310"/>
      <c r="CI348" s="310"/>
      <c r="CJ348" s="310"/>
      <c r="CK348" s="310"/>
      <c r="CL348" s="310"/>
      <c r="CM348" s="310"/>
      <c r="CN348" s="310"/>
      <c r="CO348" s="310"/>
      <c r="CP348" s="310"/>
      <c r="CQ348" s="310"/>
      <c r="CR348" s="310"/>
      <c r="CS348" s="310"/>
      <c r="CT348" s="310"/>
      <c r="CU348" s="310"/>
      <c r="CV348" s="310"/>
      <c r="CW348" s="310"/>
      <c r="CX348" s="310"/>
      <c r="CY348" s="310"/>
      <c r="CZ348" s="310"/>
      <c r="DA348" s="310"/>
      <c r="DB348" s="310"/>
      <c r="DC348" s="310"/>
      <c r="DD348" s="310"/>
      <c r="DE348" s="310"/>
      <c r="DF348" s="310"/>
      <c r="DG348" s="310"/>
      <c r="DH348" s="310"/>
      <c r="DI348" s="311"/>
      <c r="DJ348" s="312"/>
      <c r="DK348" s="309"/>
      <c r="DL348" s="313"/>
      <c r="DM348" s="313">
        <f t="shared" si="113"/>
        <v>0</v>
      </c>
      <c r="DN348" s="350">
        <f>SUM(DN349:DN351)</f>
        <v>0</v>
      </c>
      <c r="DO348" s="314" t="b">
        <f t="shared" si="125"/>
        <v>1</v>
      </c>
      <c r="DP348" s="316"/>
      <c r="DQ348" s="316"/>
      <c r="DR348" s="316"/>
      <c r="DS348" s="317">
        <f>IF('SERVIÇOS EXECUTADOS'!$F348=0,0,(COUNTIF('SERVIÇOS EXECUTADOS'!$I348:$DH348,DS$10)/'SERVIÇOS EXECUTADOS'!$F348*100))</f>
        <v>0</v>
      </c>
      <c r="DT348" s="317">
        <f>IF('SERVIÇOS EXECUTADOS'!$F348=0,0,(COUNTIF('SERVIÇOS EXECUTADOS'!$I348:$DH348,DT$10)/'SERVIÇOS EXECUTADOS'!$F348*100))</f>
        <v>0</v>
      </c>
      <c r="DU348" s="317">
        <f>IF('SERVIÇOS EXECUTADOS'!$F348=0,0,(COUNTIF('SERVIÇOS EXECUTADOS'!$I348:$DH348,DU$10)/'SERVIÇOS EXECUTADOS'!$F348*100))</f>
        <v>0</v>
      </c>
      <c r="DV348" s="317">
        <f>IF('SERVIÇOS EXECUTADOS'!$F348=0,0,(COUNTIF('SERVIÇOS EXECUTADOS'!$I348:$DH348,DV$10)/'SERVIÇOS EXECUTADOS'!$F348*100))</f>
        <v>0</v>
      </c>
      <c r="DW348" s="317">
        <f>IF('SERVIÇOS EXECUTADOS'!$F348=0,0,(COUNTIF('SERVIÇOS EXECUTADOS'!$I348:$DH348,DW$10)/'SERVIÇOS EXECUTADOS'!$F348*100))</f>
        <v>0</v>
      </c>
      <c r="DX348" s="317">
        <f>IF('SERVIÇOS EXECUTADOS'!$F348=0,0,(COUNTIF('SERVIÇOS EXECUTADOS'!$I348:$DH348,DX$10)/'SERVIÇOS EXECUTADOS'!$F348*100))</f>
        <v>0</v>
      </c>
      <c r="DY348" s="317">
        <f>IF('SERVIÇOS EXECUTADOS'!$F348=0,0,(COUNTIF('SERVIÇOS EXECUTADOS'!$I348:$DH348,DY$10)/'SERVIÇOS EXECUTADOS'!$F348*100))</f>
        <v>0</v>
      </c>
      <c r="DZ348" s="317">
        <f>IF('SERVIÇOS EXECUTADOS'!$F348=0,0,(COUNTIF('SERVIÇOS EXECUTADOS'!$I348:$DH348,DZ$10)/'SERVIÇOS EXECUTADOS'!$F348*100))</f>
        <v>0</v>
      </c>
      <c r="EA348" s="317">
        <f>IF('SERVIÇOS EXECUTADOS'!$F348=0,0,(COUNTIF('SERVIÇOS EXECUTADOS'!$I348:$DH348,EA$10)/'SERVIÇOS EXECUTADOS'!$F348*100))</f>
        <v>0</v>
      </c>
      <c r="EB348" s="317">
        <f>IF('SERVIÇOS EXECUTADOS'!$F348=0,0,(COUNTIF('SERVIÇOS EXECUTADOS'!$I348:$DH348,EB$10)/'SERVIÇOS EXECUTADOS'!$F348*100))</f>
        <v>0</v>
      </c>
      <c r="EC348" s="317">
        <f>IF('SERVIÇOS EXECUTADOS'!$F348=0,0,(COUNTIF('SERVIÇOS EXECUTADOS'!$I348:$DH348,EC$10)/'SERVIÇOS EXECUTADOS'!$F348*100))</f>
        <v>0</v>
      </c>
      <c r="ED348" s="317">
        <f>IF('SERVIÇOS EXECUTADOS'!$F348=0,0,(COUNTIF('SERVIÇOS EXECUTADOS'!$I348:$DH348,ED$10)/'SERVIÇOS EXECUTADOS'!$F348*100))</f>
        <v>0</v>
      </c>
      <c r="EE348" s="317">
        <f>IF('SERVIÇOS EXECUTADOS'!$F348=0,0,(COUNTIF('SERVIÇOS EXECUTADOS'!$I348:$DH348,EE$10)/'SERVIÇOS EXECUTADOS'!$F348*100))</f>
        <v>0</v>
      </c>
      <c r="EF348" s="317">
        <f>IF('SERVIÇOS EXECUTADOS'!$F348=0,0,(COUNTIF('SERVIÇOS EXECUTADOS'!$I348:$DH348,EF$10)/'SERVIÇOS EXECUTADOS'!$F348*100))</f>
        <v>0</v>
      </c>
      <c r="EG348" s="317">
        <f>IF('SERVIÇOS EXECUTADOS'!$F348=0,0,(COUNTIF('SERVIÇOS EXECUTADOS'!$I348:$DH348,EG$10)/'SERVIÇOS EXECUTADOS'!$F348*100))</f>
        <v>0</v>
      </c>
      <c r="EH348" s="317">
        <f>IF('SERVIÇOS EXECUTADOS'!$F348=0,0,(COUNTIF('SERVIÇOS EXECUTADOS'!$I348:$DH348,EH$10)/'SERVIÇOS EXECUTADOS'!$F348*100))</f>
        <v>0</v>
      </c>
      <c r="EI348" s="317">
        <f>IF('SERVIÇOS EXECUTADOS'!$F348=0,0,(COUNTIF('SERVIÇOS EXECUTADOS'!$I348:$DH348,EI$10)/'SERVIÇOS EXECUTADOS'!$F348*100))</f>
        <v>0</v>
      </c>
      <c r="EJ348" s="317">
        <f>IF('SERVIÇOS EXECUTADOS'!$F348=0,0,(COUNTIF('SERVIÇOS EXECUTADOS'!$I348:$DH348,EJ$10)/'SERVIÇOS EXECUTADOS'!$F348*100))</f>
        <v>0</v>
      </c>
      <c r="EK348" s="317">
        <f>IF('SERVIÇOS EXECUTADOS'!$F348=0,0,(COUNTIF('SERVIÇOS EXECUTADOS'!$I348:$DH348,EK$10)/'SERVIÇOS EXECUTADOS'!$F348*100))</f>
        <v>0</v>
      </c>
      <c r="EL348" s="317">
        <f>IF('SERVIÇOS EXECUTADOS'!$F348=0,0,(COUNTIF('SERVIÇOS EXECUTADOS'!$I348:$DH348,EL$10)/'SERVIÇOS EXECUTADOS'!$F348*100))</f>
        <v>0</v>
      </c>
      <c r="EM348" s="317">
        <f>IF('SERVIÇOS EXECUTADOS'!$F348=0,0,(COUNTIF('SERVIÇOS EXECUTADOS'!$I348:$DH348,EM$10)/'SERVIÇOS EXECUTADOS'!$F348*100))</f>
        <v>0</v>
      </c>
      <c r="EN348" s="317">
        <f>IF('SERVIÇOS EXECUTADOS'!$F348=0,0,(COUNTIF('SERVIÇOS EXECUTADOS'!$I348:$DH348,EN$10)/'SERVIÇOS EXECUTADOS'!$F348*100))</f>
        <v>0</v>
      </c>
      <c r="EO348" s="317">
        <f>IF('SERVIÇOS EXECUTADOS'!$F348=0,0,(COUNTIF('SERVIÇOS EXECUTADOS'!$I348:$DH348,EO$10)/'SERVIÇOS EXECUTADOS'!$F348*100))</f>
        <v>0</v>
      </c>
      <c r="EP348" s="317">
        <f>IF('SERVIÇOS EXECUTADOS'!$F348=0,0,(COUNTIF('SERVIÇOS EXECUTADOS'!$I348:$DH348,EP$10)/'SERVIÇOS EXECUTADOS'!$F348*100))</f>
        <v>0</v>
      </c>
      <c r="EQ348" s="317">
        <f>IF('SERVIÇOS EXECUTADOS'!$F348=0,0,(COUNTIF('SERVIÇOS EXECUTADOS'!$I348:$DH348,EQ$10)/'SERVIÇOS EXECUTADOS'!$F348*100))</f>
        <v>0</v>
      </c>
      <c r="ER348" s="317">
        <f>IF('SERVIÇOS EXECUTADOS'!$F348=0,0,(COUNTIF('SERVIÇOS EXECUTADOS'!$I348:$DH348,ER$10)/'SERVIÇOS EXECUTADOS'!$F348*100))</f>
        <v>0</v>
      </c>
      <c r="ES348" s="317">
        <f>IF('SERVIÇOS EXECUTADOS'!$F348=0,0,(COUNTIF('SERVIÇOS EXECUTADOS'!$I348:$DH348,ES$10)/'SERVIÇOS EXECUTADOS'!$F348*100))</f>
        <v>0</v>
      </c>
      <c r="ET348" s="317">
        <f>IF('SERVIÇOS EXECUTADOS'!$F348=0,0,(COUNTIF('SERVIÇOS EXECUTADOS'!$I348:$DH348,ET$10)/'SERVIÇOS EXECUTADOS'!$F348*100))</f>
        <v>0</v>
      </c>
      <c r="EU348" s="317">
        <f>IF('SERVIÇOS EXECUTADOS'!$F348=0,0,(COUNTIF('SERVIÇOS EXECUTADOS'!$I348:$DH348,EU$10)/'SERVIÇOS EXECUTADOS'!$F348*100))</f>
        <v>0</v>
      </c>
      <c r="EV348" s="317">
        <f>IF('SERVIÇOS EXECUTADOS'!$F348=0,0,(COUNTIF('SERVIÇOS EXECUTADOS'!$I348:$DH348,EV$10)/'SERVIÇOS EXECUTADOS'!$F348*100))</f>
        <v>0</v>
      </c>
      <c r="EW348" s="317">
        <f>IF('SERVIÇOS EXECUTADOS'!$F348=0,0,(COUNTIF('SERVIÇOS EXECUTADOS'!$I348:$DH348,EW$10)/'SERVIÇOS EXECUTADOS'!$F348*100))</f>
        <v>0</v>
      </c>
    </row>
    <row r="349" spans="1:153" ht="12" customHeight="1" outlineLevel="2">
      <c r="A349" s="1"/>
      <c r="B349" s="197" t="s">
        <v>580</v>
      </c>
      <c r="C349" s="196" t="s">
        <v>581</v>
      </c>
      <c r="D349" s="486"/>
      <c r="E349" s="192">
        <f t="shared" si="124"/>
        <v>0</v>
      </c>
      <c r="F349" s="489"/>
      <c r="G349" s="271" t="s">
        <v>122</v>
      </c>
      <c r="H349" s="216">
        <f t="shared" si="126"/>
        <v>0</v>
      </c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  <c r="AN349" s="59"/>
      <c r="AO349" s="59"/>
      <c r="AP349" s="59"/>
      <c r="AQ349" s="59"/>
      <c r="AR349" s="59"/>
      <c r="AS349" s="59"/>
      <c r="AT349" s="59"/>
      <c r="AU349" s="59"/>
      <c r="AV349" s="59"/>
      <c r="AW349" s="59"/>
      <c r="AX349" s="59"/>
      <c r="AY349" s="59"/>
      <c r="AZ349" s="59"/>
      <c r="BA349" s="59"/>
      <c r="BB349" s="59"/>
      <c r="BC349" s="59"/>
      <c r="BD349" s="59"/>
      <c r="BE349" s="59"/>
      <c r="BF349" s="59"/>
      <c r="BG349" s="59"/>
      <c r="BH349" s="59"/>
      <c r="BI349" s="59"/>
      <c r="BJ349" s="59"/>
      <c r="BK349" s="59"/>
      <c r="BL349" s="59"/>
      <c r="BM349" s="59"/>
      <c r="BN349" s="59"/>
      <c r="BO349" s="59"/>
      <c r="BP349" s="59"/>
      <c r="BQ349" s="59"/>
      <c r="BR349" s="59"/>
      <c r="BS349" s="59"/>
      <c r="BT349" s="59"/>
      <c r="BU349" s="59"/>
      <c r="BV349" s="59"/>
      <c r="BW349" s="59"/>
      <c r="BX349" s="59"/>
      <c r="BY349" s="59"/>
      <c r="BZ349" s="59"/>
      <c r="CA349" s="59"/>
      <c r="CB349" s="59"/>
      <c r="CC349" s="59"/>
      <c r="CD349" s="59"/>
      <c r="CE349" s="59"/>
      <c r="CF349" s="59"/>
      <c r="CG349" s="59"/>
      <c r="CH349" s="59"/>
      <c r="CI349" s="59"/>
      <c r="CJ349" s="59"/>
      <c r="CK349" s="59"/>
      <c r="CL349" s="59"/>
      <c r="CM349" s="59"/>
      <c r="CN349" s="59"/>
      <c r="CO349" s="59"/>
      <c r="CP349" s="59"/>
      <c r="CQ349" s="59"/>
      <c r="CR349" s="59"/>
      <c r="CS349" s="59"/>
      <c r="CT349" s="59"/>
      <c r="CU349" s="59"/>
      <c r="CV349" s="59"/>
      <c r="CW349" s="59"/>
      <c r="CX349" s="59"/>
      <c r="CY349" s="59"/>
      <c r="CZ349" s="59"/>
      <c r="DA349" s="59"/>
      <c r="DB349" s="59"/>
      <c r="DC349" s="59"/>
      <c r="DD349" s="59"/>
      <c r="DE349" s="59"/>
      <c r="DF349" s="59"/>
      <c r="DG349" s="59"/>
      <c r="DH349" s="59"/>
      <c r="DI349" s="60">
        <f>COUNTIF(I349:DH349,"&lt;"&amp;$G$2)</f>
        <v>0</v>
      </c>
      <c r="DJ349" s="61">
        <f>COUNTIF(I349:DH349,$G$2)</f>
        <v>0</v>
      </c>
      <c r="DK349" s="61">
        <f>+DJ349+DI349</f>
        <v>0</v>
      </c>
      <c r="DL349" s="62">
        <f>IF(F349=0,0,(DJ349/F349)*100)</f>
        <v>0</v>
      </c>
      <c r="DM349" s="62">
        <f t="shared" si="113"/>
        <v>0</v>
      </c>
      <c r="DN349" s="64" t="str">
        <f>IFERROR(DK349/F349*E349,"")</f>
        <v/>
      </c>
      <c r="DO349" s="252" t="b">
        <f t="shared" si="125"/>
        <v>0</v>
      </c>
      <c r="DP349" s="188"/>
      <c r="DS349" s="62">
        <f>IF('SERVIÇOS EXECUTADOS'!$F349=0,0,(COUNTIF('SERVIÇOS EXECUTADOS'!$I349:$DH349,DS$10)/'SERVIÇOS EXECUTADOS'!$F349*100))</f>
        <v>0</v>
      </c>
      <c r="DT349" s="62">
        <f>IF('SERVIÇOS EXECUTADOS'!$F349=0,0,(COUNTIF('SERVIÇOS EXECUTADOS'!$I349:$DH349,DT$10)/'SERVIÇOS EXECUTADOS'!$F349*100))</f>
        <v>0</v>
      </c>
      <c r="DU349" s="62">
        <f>IF('SERVIÇOS EXECUTADOS'!$F349=0,0,(COUNTIF('SERVIÇOS EXECUTADOS'!$I349:$DH349,DU$10)/'SERVIÇOS EXECUTADOS'!$F349*100))</f>
        <v>0</v>
      </c>
      <c r="DV349" s="62">
        <f>IF('SERVIÇOS EXECUTADOS'!$F349=0,0,(COUNTIF('SERVIÇOS EXECUTADOS'!$I349:$DH349,DV$10)/'SERVIÇOS EXECUTADOS'!$F349*100))</f>
        <v>0</v>
      </c>
      <c r="DW349" s="62">
        <f>IF('SERVIÇOS EXECUTADOS'!$F349=0,0,(COUNTIF('SERVIÇOS EXECUTADOS'!$I349:$DH349,DW$10)/'SERVIÇOS EXECUTADOS'!$F349*100))</f>
        <v>0</v>
      </c>
      <c r="DX349" s="62">
        <f>IF('SERVIÇOS EXECUTADOS'!$F349=0,0,(COUNTIF('SERVIÇOS EXECUTADOS'!$I349:$DH349,DX$10)/'SERVIÇOS EXECUTADOS'!$F349*100))</f>
        <v>0</v>
      </c>
      <c r="DY349" s="62">
        <f>IF('SERVIÇOS EXECUTADOS'!$F349=0,0,(COUNTIF('SERVIÇOS EXECUTADOS'!$I349:$DH349,DY$10)/'SERVIÇOS EXECUTADOS'!$F349*100))</f>
        <v>0</v>
      </c>
      <c r="DZ349" s="62">
        <f>IF('SERVIÇOS EXECUTADOS'!$F349=0,0,(COUNTIF('SERVIÇOS EXECUTADOS'!$I349:$DH349,DZ$10)/'SERVIÇOS EXECUTADOS'!$F349*100))</f>
        <v>0</v>
      </c>
      <c r="EA349" s="62">
        <f>IF('SERVIÇOS EXECUTADOS'!$F349=0,0,(COUNTIF('SERVIÇOS EXECUTADOS'!$I349:$DH349,EA$10)/'SERVIÇOS EXECUTADOS'!$F349*100))</f>
        <v>0</v>
      </c>
      <c r="EB349" s="62">
        <f>IF('SERVIÇOS EXECUTADOS'!$F349=0,0,(COUNTIF('SERVIÇOS EXECUTADOS'!$I349:$DH349,EB$10)/'SERVIÇOS EXECUTADOS'!$F349*100))</f>
        <v>0</v>
      </c>
      <c r="EC349" s="62">
        <f>IF('SERVIÇOS EXECUTADOS'!$F349=0,0,(COUNTIF('SERVIÇOS EXECUTADOS'!$I349:$DH349,EC$10)/'SERVIÇOS EXECUTADOS'!$F349*100))</f>
        <v>0</v>
      </c>
      <c r="ED349" s="62">
        <f>IF('SERVIÇOS EXECUTADOS'!$F349=0,0,(COUNTIF('SERVIÇOS EXECUTADOS'!$I349:$DH349,ED$10)/'SERVIÇOS EXECUTADOS'!$F349*100))</f>
        <v>0</v>
      </c>
      <c r="EE349" s="62">
        <f>IF('SERVIÇOS EXECUTADOS'!$F349=0,0,(COUNTIF('SERVIÇOS EXECUTADOS'!$I349:$DH349,EE$10)/'SERVIÇOS EXECUTADOS'!$F349*100))</f>
        <v>0</v>
      </c>
      <c r="EF349" s="62">
        <f>IF('SERVIÇOS EXECUTADOS'!$F349=0,0,(COUNTIF('SERVIÇOS EXECUTADOS'!$I349:$DH349,EF$10)/'SERVIÇOS EXECUTADOS'!$F349*100))</f>
        <v>0</v>
      </c>
      <c r="EG349" s="62">
        <f>IF('SERVIÇOS EXECUTADOS'!$F349=0,0,(COUNTIF('SERVIÇOS EXECUTADOS'!$I349:$DH349,EG$10)/'SERVIÇOS EXECUTADOS'!$F349*100))</f>
        <v>0</v>
      </c>
      <c r="EH349" s="62">
        <f>IF('SERVIÇOS EXECUTADOS'!$F349=0,0,(COUNTIF('SERVIÇOS EXECUTADOS'!$I349:$DH349,EH$10)/'SERVIÇOS EXECUTADOS'!$F349*100))</f>
        <v>0</v>
      </c>
      <c r="EI349" s="62">
        <f>IF('SERVIÇOS EXECUTADOS'!$F349=0,0,(COUNTIF('SERVIÇOS EXECUTADOS'!$I349:$DH349,EI$10)/'SERVIÇOS EXECUTADOS'!$F349*100))</f>
        <v>0</v>
      </c>
      <c r="EJ349" s="62">
        <f>IF('SERVIÇOS EXECUTADOS'!$F349=0,0,(COUNTIF('SERVIÇOS EXECUTADOS'!$I349:$DH349,EJ$10)/'SERVIÇOS EXECUTADOS'!$F349*100))</f>
        <v>0</v>
      </c>
      <c r="EK349" s="62">
        <f>IF('SERVIÇOS EXECUTADOS'!$F349=0,0,(COUNTIF('SERVIÇOS EXECUTADOS'!$I349:$DH349,EK$10)/'SERVIÇOS EXECUTADOS'!$F349*100))</f>
        <v>0</v>
      </c>
      <c r="EL349" s="62">
        <f>IF('SERVIÇOS EXECUTADOS'!$F349=0,0,(COUNTIF('SERVIÇOS EXECUTADOS'!$I349:$DH349,EL$10)/'SERVIÇOS EXECUTADOS'!$F349*100))</f>
        <v>0</v>
      </c>
      <c r="EM349" s="62">
        <f>IF('SERVIÇOS EXECUTADOS'!$F349=0,0,(COUNTIF('SERVIÇOS EXECUTADOS'!$I349:$DH349,EM$10)/'SERVIÇOS EXECUTADOS'!$F349*100))</f>
        <v>0</v>
      </c>
      <c r="EN349" s="62">
        <f>IF('SERVIÇOS EXECUTADOS'!$F349=0,0,(COUNTIF('SERVIÇOS EXECUTADOS'!$I349:$DH349,EN$10)/'SERVIÇOS EXECUTADOS'!$F349*100))</f>
        <v>0</v>
      </c>
      <c r="EO349" s="62">
        <f>IF('SERVIÇOS EXECUTADOS'!$F349=0,0,(COUNTIF('SERVIÇOS EXECUTADOS'!$I349:$DH349,EO$10)/'SERVIÇOS EXECUTADOS'!$F349*100))</f>
        <v>0</v>
      </c>
      <c r="EP349" s="62">
        <f>IF('SERVIÇOS EXECUTADOS'!$F349=0,0,(COUNTIF('SERVIÇOS EXECUTADOS'!$I349:$DH349,EP$10)/'SERVIÇOS EXECUTADOS'!$F349*100))</f>
        <v>0</v>
      </c>
      <c r="EQ349" s="62">
        <f>IF('SERVIÇOS EXECUTADOS'!$F349=0,0,(COUNTIF('SERVIÇOS EXECUTADOS'!$I349:$DH349,EQ$10)/'SERVIÇOS EXECUTADOS'!$F349*100))</f>
        <v>0</v>
      </c>
      <c r="ER349" s="62">
        <f>IF('SERVIÇOS EXECUTADOS'!$F349=0,0,(COUNTIF('SERVIÇOS EXECUTADOS'!$I349:$DH349,ER$10)/'SERVIÇOS EXECUTADOS'!$F349*100))</f>
        <v>0</v>
      </c>
      <c r="ES349" s="62">
        <f>IF('SERVIÇOS EXECUTADOS'!$F349=0,0,(COUNTIF('SERVIÇOS EXECUTADOS'!$I349:$DH349,ES$10)/'SERVIÇOS EXECUTADOS'!$F349*100))</f>
        <v>0</v>
      </c>
      <c r="ET349" s="62">
        <f>IF('SERVIÇOS EXECUTADOS'!$F349=0,0,(COUNTIF('SERVIÇOS EXECUTADOS'!$I349:$DH349,ET$10)/'SERVIÇOS EXECUTADOS'!$F349*100))</f>
        <v>0</v>
      </c>
      <c r="EU349" s="62">
        <f>IF('SERVIÇOS EXECUTADOS'!$F349=0,0,(COUNTIF('SERVIÇOS EXECUTADOS'!$I349:$DH349,EU$10)/'SERVIÇOS EXECUTADOS'!$F349*100))</f>
        <v>0</v>
      </c>
      <c r="EV349" s="62">
        <f>IF('SERVIÇOS EXECUTADOS'!$F349=0,0,(COUNTIF('SERVIÇOS EXECUTADOS'!$I349:$DH349,EV$10)/'SERVIÇOS EXECUTADOS'!$F349*100))</f>
        <v>0</v>
      </c>
      <c r="EW349" s="62">
        <f>IF('SERVIÇOS EXECUTADOS'!$F349=0,0,(COUNTIF('SERVIÇOS EXECUTADOS'!$I349:$DH349,EW$10)/'SERVIÇOS EXECUTADOS'!$F349*100))</f>
        <v>0</v>
      </c>
    </row>
    <row r="350" spans="1:153" ht="12" customHeight="1" outlineLevel="2">
      <c r="A350" s="1"/>
      <c r="B350" s="197" t="s">
        <v>582</v>
      </c>
      <c r="C350" s="196" t="s">
        <v>583</v>
      </c>
      <c r="D350" s="486"/>
      <c r="E350" s="192">
        <f t="shared" si="124"/>
        <v>0</v>
      </c>
      <c r="F350" s="489"/>
      <c r="G350" s="271" t="s">
        <v>122</v>
      </c>
      <c r="H350" s="216">
        <f t="shared" si="126"/>
        <v>0</v>
      </c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  <c r="AN350" s="59"/>
      <c r="AO350" s="59"/>
      <c r="AP350" s="59"/>
      <c r="AQ350" s="59"/>
      <c r="AR350" s="59"/>
      <c r="AS350" s="59"/>
      <c r="AT350" s="59"/>
      <c r="AU350" s="59"/>
      <c r="AV350" s="59"/>
      <c r="AW350" s="59"/>
      <c r="AX350" s="59"/>
      <c r="AY350" s="59"/>
      <c r="AZ350" s="59"/>
      <c r="BA350" s="59"/>
      <c r="BB350" s="59"/>
      <c r="BC350" s="59"/>
      <c r="BD350" s="59"/>
      <c r="BE350" s="59"/>
      <c r="BF350" s="59"/>
      <c r="BG350" s="59"/>
      <c r="BH350" s="59"/>
      <c r="BI350" s="59"/>
      <c r="BJ350" s="59"/>
      <c r="BK350" s="59"/>
      <c r="BL350" s="59"/>
      <c r="BM350" s="59"/>
      <c r="BN350" s="59"/>
      <c r="BO350" s="59"/>
      <c r="BP350" s="59"/>
      <c r="BQ350" s="59"/>
      <c r="BR350" s="59"/>
      <c r="BS350" s="59"/>
      <c r="BT350" s="59"/>
      <c r="BU350" s="59"/>
      <c r="BV350" s="59"/>
      <c r="BW350" s="59"/>
      <c r="BX350" s="59"/>
      <c r="BY350" s="59"/>
      <c r="BZ350" s="59"/>
      <c r="CA350" s="59"/>
      <c r="CB350" s="59"/>
      <c r="CC350" s="59"/>
      <c r="CD350" s="59"/>
      <c r="CE350" s="59"/>
      <c r="CF350" s="59"/>
      <c r="CG350" s="59"/>
      <c r="CH350" s="59"/>
      <c r="CI350" s="59"/>
      <c r="CJ350" s="59"/>
      <c r="CK350" s="59"/>
      <c r="CL350" s="59"/>
      <c r="CM350" s="59"/>
      <c r="CN350" s="59"/>
      <c r="CO350" s="59"/>
      <c r="CP350" s="59"/>
      <c r="CQ350" s="59"/>
      <c r="CR350" s="59"/>
      <c r="CS350" s="59"/>
      <c r="CT350" s="59"/>
      <c r="CU350" s="59"/>
      <c r="CV350" s="59"/>
      <c r="CW350" s="59"/>
      <c r="CX350" s="59"/>
      <c r="CY350" s="59"/>
      <c r="CZ350" s="59"/>
      <c r="DA350" s="59"/>
      <c r="DB350" s="59"/>
      <c r="DC350" s="59"/>
      <c r="DD350" s="59"/>
      <c r="DE350" s="59"/>
      <c r="DF350" s="59"/>
      <c r="DG350" s="59"/>
      <c r="DH350" s="59"/>
      <c r="DI350" s="60">
        <f>COUNTIF(I350:DH350,"&lt;"&amp;$G$2)</f>
        <v>0</v>
      </c>
      <c r="DJ350" s="61">
        <f>COUNTIF(I350:DH350,$G$2)</f>
        <v>0</v>
      </c>
      <c r="DK350" s="61">
        <f>+DJ350+DI350</f>
        <v>0</v>
      </c>
      <c r="DL350" s="62">
        <f>IF(F350=0,0,(DJ350/F350)*100)</f>
        <v>0</v>
      </c>
      <c r="DM350" s="62">
        <f t="shared" si="113"/>
        <v>0</v>
      </c>
      <c r="DN350" s="64" t="str">
        <f>IFERROR(DK350/F350*E350,"")</f>
        <v/>
      </c>
      <c r="DO350" s="252" t="b">
        <f t="shared" si="125"/>
        <v>0</v>
      </c>
      <c r="DP350" s="188"/>
      <c r="DS350" s="62">
        <f>IF('SERVIÇOS EXECUTADOS'!$F350=0,0,(COUNTIF('SERVIÇOS EXECUTADOS'!$I350:$DH350,DS$10)/'SERVIÇOS EXECUTADOS'!$F350*100))</f>
        <v>0</v>
      </c>
      <c r="DT350" s="62">
        <f>IF('SERVIÇOS EXECUTADOS'!$F350=0,0,(COUNTIF('SERVIÇOS EXECUTADOS'!$I350:$DH350,DT$10)/'SERVIÇOS EXECUTADOS'!$F350*100))</f>
        <v>0</v>
      </c>
      <c r="DU350" s="62">
        <f>IF('SERVIÇOS EXECUTADOS'!$F350=0,0,(COUNTIF('SERVIÇOS EXECUTADOS'!$I350:$DH350,DU$10)/'SERVIÇOS EXECUTADOS'!$F350*100))</f>
        <v>0</v>
      </c>
      <c r="DV350" s="62">
        <f>IF('SERVIÇOS EXECUTADOS'!$F350=0,0,(COUNTIF('SERVIÇOS EXECUTADOS'!$I350:$DH350,DV$10)/'SERVIÇOS EXECUTADOS'!$F350*100))</f>
        <v>0</v>
      </c>
      <c r="DW350" s="62">
        <f>IF('SERVIÇOS EXECUTADOS'!$F350=0,0,(COUNTIF('SERVIÇOS EXECUTADOS'!$I350:$DH350,DW$10)/'SERVIÇOS EXECUTADOS'!$F350*100))</f>
        <v>0</v>
      </c>
      <c r="DX350" s="62">
        <f>IF('SERVIÇOS EXECUTADOS'!$F350=0,0,(COUNTIF('SERVIÇOS EXECUTADOS'!$I350:$DH350,DX$10)/'SERVIÇOS EXECUTADOS'!$F350*100))</f>
        <v>0</v>
      </c>
      <c r="DY350" s="62">
        <f>IF('SERVIÇOS EXECUTADOS'!$F350=0,0,(COUNTIF('SERVIÇOS EXECUTADOS'!$I350:$DH350,DY$10)/'SERVIÇOS EXECUTADOS'!$F350*100))</f>
        <v>0</v>
      </c>
      <c r="DZ350" s="62">
        <f>IF('SERVIÇOS EXECUTADOS'!$F350=0,0,(COUNTIF('SERVIÇOS EXECUTADOS'!$I350:$DH350,DZ$10)/'SERVIÇOS EXECUTADOS'!$F350*100))</f>
        <v>0</v>
      </c>
      <c r="EA350" s="62">
        <f>IF('SERVIÇOS EXECUTADOS'!$F350=0,0,(COUNTIF('SERVIÇOS EXECUTADOS'!$I350:$DH350,EA$10)/'SERVIÇOS EXECUTADOS'!$F350*100))</f>
        <v>0</v>
      </c>
      <c r="EB350" s="62">
        <f>IF('SERVIÇOS EXECUTADOS'!$F350=0,0,(COUNTIF('SERVIÇOS EXECUTADOS'!$I350:$DH350,EB$10)/'SERVIÇOS EXECUTADOS'!$F350*100))</f>
        <v>0</v>
      </c>
      <c r="EC350" s="62">
        <f>IF('SERVIÇOS EXECUTADOS'!$F350=0,0,(COUNTIF('SERVIÇOS EXECUTADOS'!$I350:$DH350,EC$10)/'SERVIÇOS EXECUTADOS'!$F350*100))</f>
        <v>0</v>
      </c>
      <c r="ED350" s="62">
        <f>IF('SERVIÇOS EXECUTADOS'!$F350=0,0,(COUNTIF('SERVIÇOS EXECUTADOS'!$I350:$DH350,ED$10)/'SERVIÇOS EXECUTADOS'!$F350*100))</f>
        <v>0</v>
      </c>
      <c r="EE350" s="62">
        <f>IF('SERVIÇOS EXECUTADOS'!$F350=0,0,(COUNTIF('SERVIÇOS EXECUTADOS'!$I350:$DH350,EE$10)/'SERVIÇOS EXECUTADOS'!$F350*100))</f>
        <v>0</v>
      </c>
      <c r="EF350" s="62">
        <f>IF('SERVIÇOS EXECUTADOS'!$F350=0,0,(COUNTIF('SERVIÇOS EXECUTADOS'!$I350:$DH350,EF$10)/'SERVIÇOS EXECUTADOS'!$F350*100))</f>
        <v>0</v>
      </c>
      <c r="EG350" s="62">
        <f>IF('SERVIÇOS EXECUTADOS'!$F350=0,0,(COUNTIF('SERVIÇOS EXECUTADOS'!$I350:$DH350,EG$10)/'SERVIÇOS EXECUTADOS'!$F350*100))</f>
        <v>0</v>
      </c>
      <c r="EH350" s="62">
        <f>IF('SERVIÇOS EXECUTADOS'!$F350=0,0,(COUNTIF('SERVIÇOS EXECUTADOS'!$I350:$DH350,EH$10)/'SERVIÇOS EXECUTADOS'!$F350*100))</f>
        <v>0</v>
      </c>
      <c r="EI350" s="62">
        <f>IF('SERVIÇOS EXECUTADOS'!$F350=0,0,(COUNTIF('SERVIÇOS EXECUTADOS'!$I350:$DH350,EI$10)/'SERVIÇOS EXECUTADOS'!$F350*100))</f>
        <v>0</v>
      </c>
      <c r="EJ350" s="62">
        <f>IF('SERVIÇOS EXECUTADOS'!$F350=0,0,(COUNTIF('SERVIÇOS EXECUTADOS'!$I350:$DH350,EJ$10)/'SERVIÇOS EXECUTADOS'!$F350*100))</f>
        <v>0</v>
      </c>
      <c r="EK350" s="62">
        <f>IF('SERVIÇOS EXECUTADOS'!$F350=0,0,(COUNTIF('SERVIÇOS EXECUTADOS'!$I350:$DH350,EK$10)/'SERVIÇOS EXECUTADOS'!$F350*100))</f>
        <v>0</v>
      </c>
      <c r="EL350" s="62">
        <f>IF('SERVIÇOS EXECUTADOS'!$F350=0,0,(COUNTIF('SERVIÇOS EXECUTADOS'!$I350:$DH350,EL$10)/'SERVIÇOS EXECUTADOS'!$F350*100))</f>
        <v>0</v>
      </c>
      <c r="EM350" s="62">
        <f>IF('SERVIÇOS EXECUTADOS'!$F350=0,0,(COUNTIF('SERVIÇOS EXECUTADOS'!$I350:$DH350,EM$10)/'SERVIÇOS EXECUTADOS'!$F350*100))</f>
        <v>0</v>
      </c>
      <c r="EN350" s="62">
        <f>IF('SERVIÇOS EXECUTADOS'!$F350=0,0,(COUNTIF('SERVIÇOS EXECUTADOS'!$I350:$DH350,EN$10)/'SERVIÇOS EXECUTADOS'!$F350*100))</f>
        <v>0</v>
      </c>
      <c r="EO350" s="62">
        <f>IF('SERVIÇOS EXECUTADOS'!$F350=0,0,(COUNTIF('SERVIÇOS EXECUTADOS'!$I350:$DH350,EO$10)/'SERVIÇOS EXECUTADOS'!$F350*100))</f>
        <v>0</v>
      </c>
      <c r="EP350" s="62">
        <f>IF('SERVIÇOS EXECUTADOS'!$F350=0,0,(COUNTIF('SERVIÇOS EXECUTADOS'!$I350:$DH350,EP$10)/'SERVIÇOS EXECUTADOS'!$F350*100))</f>
        <v>0</v>
      </c>
      <c r="EQ350" s="62">
        <f>IF('SERVIÇOS EXECUTADOS'!$F350=0,0,(COUNTIF('SERVIÇOS EXECUTADOS'!$I350:$DH350,EQ$10)/'SERVIÇOS EXECUTADOS'!$F350*100))</f>
        <v>0</v>
      </c>
      <c r="ER350" s="62">
        <f>IF('SERVIÇOS EXECUTADOS'!$F350=0,0,(COUNTIF('SERVIÇOS EXECUTADOS'!$I350:$DH350,ER$10)/'SERVIÇOS EXECUTADOS'!$F350*100))</f>
        <v>0</v>
      </c>
      <c r="ES350" s="62">
        <f>IF('SERVIÇOS EXECUTADOS'!$F350=0,0,(COUNTIF('SERVIÇOS EXECUTADOS'!$I350:$DH350,ES$10)/'SERVIÇOS EXECUTADOS'!$F350*100))</f>
        <v>0</v>
      </c>
      <c r="ET350" s="62">
        <f>IF('SERVIÇOS EXECUTADOS'!$F350=0,0,(COUNTIF('SERVIÇOS EXECUTADOS'!$I350:$DH350,ET$10)/'SERVIÇOS EXECUTADOS'!$F350*100))</f>
        <v>0</v>
      </c>
      <c r="EU350" s="62">
        <f>IF('SERVIÇOS EXECUTADOS'!$F350=0,0,(COUNTIF('SERVIÇOS EXECUTADOS'!$I350:$DH350,EU$10)/'SERVIÇOS EXECUTADOS'!$F350*100))</f>
        <v>0</v>
      </c>
      <c r="EV350" s="62">
        <f>IF('SERVIÇOS EXECUTADOS'!$F350=0,0,(COUNTIF('SERVIÇOS EXECUTADOS'!$I350:$DH350,EV$10)/'SERVIÇOS EXECUTADOS'!$F350*100))</f>
        <v>0</v>
      </c>
      <c r="EW350" s="62">
        <f>IF('SERVIÇOS EXECUTADOS'!$F350=0,0,(COUNTIF('SERVIÇOS EXECUTADOS'!$I350:$DH350,EW$10)/'SERVIÇOS EXECUTADOS'!$F350*100))</f>
        <v>0</v>
      </c>
    </row>
    <row r="351" spans="1:153" ht="12" customHeight="1" outlineLevel="2">
      <c r="A351" s="1"/>
      <c r="B351" s="197" t="s">
        <v>584</v>
      </c>
      <c r="C351" s="196" t="s">
        <v>585</v>
      </c>
      <c r="D351" s="486"/>
      <c r="E351" s="192">
        <f t="shared" si="124"/>
        <v>0</v>
      </c>
      <c r="F351" s="489"/>
      <c r="G351" s="271" t="s">
        <v>122</v>
      </c>
      <c r="H351" s="216">
        <f t="shared" si="126"/>
        <v>0</v>
      </c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9"/>
      <c r="AM351" s="59"/>
      <c r="AN351" s="59"/>
      <c r="AO351" s="59"/>
      <c r="AP351" s="59"/>
      <c r="AQ351" s="59"/>
      <c r="AR351" s="59"/>
      <c r="AS351" s="59"/>
      <c r="AT351" s="59"/>
      <c r="AU351" s="59"/>
      <c r="AV351" s="59"/>
      <c r="AW351" s="59"/>
      <c r="AX351" s="59"/>
      <c r="AY351" s="59"/>
      <c r="AZ351" s="59"/>
      <c r="BA351" s="59"/>
      <c r="BB351" s="59"/>
      <c r="BC351" s="59"/>
      <c r="BD351" s="59"/>
      <c r="BE351" s="59"/>
      <c r="BF351" s="59"/>
      <c r="BG351" s="59"/>
      <c r="BH351" s="59"/>
      <c r="BI351" s="59"/>
      <c r="BJ351" s="59"/>
      <c r="BK351" s="59"/>
      <c r="BL351" s="59"/>
      <c r="BM351" s="59"/>
      <c r="BN351" s="59"/>
      <c r="BO351" s="59"/>
      <c r="BP351" s="59"/>
      <c r="BQ351" s="59"/>
      <c r="BR351" s="59"/>
      <c r="BS351" s="59"/>
      <c r="BT351" s="59"/>
      <c r="BU351" s="59"/>
      <c r="BV351" s="59"/>
      <c r="BW351" s="59"/>
      <c r="BX351" s="59"/>
      <c r="BY351" s="59"/>
      <c r="BZ351" s="59"/>
      <c r="CA351" s="59"/>
      <c r="CB351" s="59"/>
      <c r="CC351" s="59"/>
      <c r="CD351" s="59"/>
      <c r="CE351" s="59"/>
      <c r="CF351" s="59"/>
      <c r="CG351" s="59"/>
      <c r="CH351" s="59"/>
      <c r="CI351" s="59"/>
      <c r="CJ351" s="59"/>
      <c r="CK351" s="59"/>
      <c r="CL351" s="59"/>
      <c r="CM351" s="59"/>
      <c r="CN351" s="59"/>
      <c r="CO351" s="59"/>
      <c r="CP351" s="59"/>
      <c r="CQ351" s="59"/>
      <c r="CR351" s="59"/>
      <c r="CS351" s="59"/>
      <c r="CT351" s="59"/>
      <c r="CU351" s="59"/>
      <c r="CV351" s="59"/>
      <c r="CW351" s="59"/>
      <c r="CX351" s="59"/>
      <c r="CY351" s="59"/>
      <c r="CZ351" s="59"/>
      <c r="DA351" s="59"/>
      <c r="DB351" s="59"/>
      <c r="DC351" s="59"/>
      <c r="DD351" s="59"/>
      <c r="DE351" s="59"/>
      <c r="DF351" s="59"/>
      <c r="DG351" s="59"/>
      <c r="DH351" s="59"/>
      <c r="DI351" s="60">
        <f>COUNTIF(I351:DH351,"&lt;"&amp;$G$2)</f>
        <v>0</v>
      </c>
      <c r="DJ351" s="61">
        <f>COUNTIF(I351:DH351,$G$2)</f>
        <v>0</v>
      </c>
      <c r="DK351" s="61">
        <f>+DJ351+DI351</f>
        <v>0</v>
      </c>
      <c r="DL351" s="62">
        <f>IF(F351=0,0,(DJ351/F351)*100)</f>
        <v>0</v>
      </c>
      <c r="DM351" s="62">
        <f t="shared" si="113"/>
        <v>0</v>
      </c>
      <c r="DN351" s="64" t="str">
        <f>IFERROR(DK351/F351*E351,"")</f>
        <v/>
      </c>
      <c r="DO351" s="252" t="b">
        <f t="shared" si="125"/>
        <v>0</v>
      </c>
      <c r="DP351" s="188"/>
      <c r="DS351" s="62">
        <f>IF('SERVIÇOS EXECUTADOS'!$F351=0,0,(COUNTIF('SERVIÇOS EXECUTADOS'!$I351:$DH351,DS$10)/'SERVIÇOS EXECUTADOS'!$F351*100))</f>
        <v>0</v>
      </c>
      <c r="DT351" s="62">
        <f>IF('SERVIÇOS EXECUTADOS'!$F351=0,0,(COUNTIF('SERVIÇOS EXECUTADOS'!$I351:$DH351,DT$10)/'SERVIÇOS EXECUTADOS'!$F351*100))</f>
        <v>0</v>
      </c>
      <c r="DU351" s="62">
        <f>IF('SERVIÇOS EXECUTADOS'!$F351=0,0,(COUNTIF('SERVIÇOS EXECUTADOS'!$I351:$DH351,DU$10)/'SERVIÇOS EXECUTADOS'!$F351*100))</f>
        <v>0</v>
      </c>
      <c r="DV351" s="62">
        <f>IF('SERVIÇOS EXECUTADOS'!$F351=0,0,(COUNTIF('SERVIÇOS EXECUTADOS'!$I351:$DH351,DV$10)/'SERVIÇOS EXECUTADOS'!$F351*100))</f>
        <v>0</v>
      </c>
      <c r="DW351" s="62">
        <f>IF('SERVIÇOS EXECUTADOS'!$F351=0,0,(COUNTIF('SERVIÇOS EXECUTADOS'!$I351:$DH351,DW$10)/'SERVIÇOS EXECUTADOS'!$F351*100))</f>
        <v>0</v>
      </c>
      <c r="DX351" s="62">
        <f>IF('SERVIÇOS EXECUTADOS'!$F351=0,0,(COUNTIF('SERVIÇOS EXECUTADOS'!$I351:$DH351,DX$10)/'SERVIÇOS EXECUTADOS'!$F351*100))</f>
        <v>0</v>
      </c>
      <c r="DY351" s="62">
        <f>IF('SERVIÇOS EXECUTADOS'!$F351=0,0,(COUNTIF('SERVIÇOS EXECUTADOS'!$I351:$DH351,DY$10)/'SERVIÇOS EXECUTADOS'!$F351*100))</f>
        <v>0</v>
      </c>
      <c r="DZ351" s="62">
        <f>IF('SERVIÇOS EXECUTADOS'!$F351=0,0,(COUNTIF('SERVIÇOS EXECUTADOS'!$I351:$DH351,DZ$10)/'SERVIÇOS EXECUTADOS'!$F351*100))</f>
        <v>0</v>
      </c>
      <c r="EA351" s="62">
        <f>IF('SERVIÇOS EXECUTADOS'!$F351=0,0,(COUNTIF('SERVIÇOS EXECUTADOS'!$I351:$DH351,EA$10)/'SERVIÇOS EXECUTADOS'!$F351*100))</f>
        <v>0</v>
      </c>
      <c r="EB351" s="62">
        <f>IF('SERVIÇOS EXECUTADOS'!$F351=0,0,(COUNTIF('SERVIÇOS EXECUTADOS'!$I351:$DH351,EB$10)/'SERVIÇOS EXECUTADOS'!$F351*100))</f>
        <v>0</v>
      </c>
      <c r="EC351" s="62">
        <f>IF('SERVIÇOS EXECUTADOS'!$F351=0,0,(COUNTIF('SERVIÇOS EXECUTADOS'!$I351:$DH351,EC$10)/'SERVIÇOS EXECUTADOS'!$F351*100))</f>
        <v>0</v>
      </c>
      <c r="ED351" s="62">
        <f>IF('SERVIÇOS EXECUTADOS'!$F351=0,0,(COUNTIF('SERVIÇOS EXECUTADOS'!$I351:$DH351,ED$10)/'SERVIÇOS EXECUTADOS'!$F351*100))</f>
        <v>0</v>
      </c>
      <c r="EE351" s="62">
        <f>IF('SERVIÇOS EXECUTADOS'!$F351=0,0,(COUNTIF('SERVIÇOS EXECUTADOS'!$I351:$DH351,EE$10)/'SERVIÇOS EXECUTADOS'!$F351*100))</f>
        <v>0</v>
      </c>
      <c r="EF351" s="62">
        <f>IF('SERVIÇOS EXECUTADOS'!$F351=0,0,(COUNTIF('SERVIÇOS EXECUTADOS'!$I351:$DH351,EF$10)/'SERVIÇOS EXECUTADOS'!$F351*100))</f>
        <v>0</v>
      </c>
      <c r="EG351" s="62">
        <f>IF('SERVIÇOS EXECUTADOS'!$F351=0,0,(COUNTIF('SERVIÇOS EXECUTADOS'!$I351:$DH351,EG$10)/'SERVIÇOS EXECUTADOS'!$F351*100))</f>
        <v>0</v>
      </c>
      <c r="EH351" s="62">
        <f>IF('SERVIÇOS EXECUTADOS'!$F351=0,0,(COUNTIF('SERVIÇOS EXECUTADOS'!$I351:$DH351,EH$10)/'SERVIÇOS EXECUTADOS'!$F351*100))</f>
        <v>0</v>
      </c>
      <c r="EI351" s="62">
        <f>IF('SERVIÇOS EXECUTADOS'!$F351=0,0,(COUNTIF('SERVIÇOS EXECUTADOS'!$I351:$DH351,EI$10)/'SERVIÇOS EXECUTADOS'!$F351*100))</f>
        <v>0</v>
      </c>
      <c r="EJ351" s="62">
        <f>IF('SERVIÇOS EXECUTADOS'!$F351=0,0,(COUNTIF('SERVIÇOS EXECUTADOS'!$I351:$DH351,EJ$10)/'SERVIÇOS EXECUTADOS'!$F351*100))</f>
        <v>0</v>
      </c>
      <c r="EK351" s="62">
        <f>IF('SERVIÇOS EXECUTADOS'!$F351=0,0,(COUNTIF('SERVIÇOS EXECUTADOS'!$I351:$DH351,EK$10)/'SERVIÇOS EXECUTADOS'!$F351*100))</f>
        <v>0</v>
      </c>
      <c r="EL351" s="62">
        <f>IF('SERVIÇOS EXECUTADOS'!$F351=0,0,(COUNTIF('SERVIÇOS EXECUTADOS'!$I351:$DH351,EL$10)/'SERVIÇOS EXECUTADOS'!$F351*100))</f>
        <v>0</v>
      </c>
      <c r="EM351" s="62">
        <f>IF('SERVIÇOS EXECUTADOS'!$F351=0,0,(COUNTIF('SERVIÇOS EXECUTADOS'!$I351:$DH351,EM$10)/'SERVIÇOS EXECUTADOS'!$F351*100))</f>
        <v>0</v>
      </c>
      <c r="EN351" s="62">
        <f>IF('SERVIÇOS EXECUTADOS'!$F351=0,0,(COUNTIF('SERVIÇOS EXECUTADOS'!$I351:$DH351,EN$10)/'SERVIÇOS EXECUTADOS'!$F351*100))</f>
        <v>0</v>
      </c>
      <c r="EO351" s="62">
        <f>IF('SERVIÇOS EXECUTADOS'!$F351=0,0,(COUNTIF('SERVIÇOS EXECUTADOS'!$I351:$DH351,EO$10)/'SERVIÇOS EXECUTADOS'!$F351*100))</f>
        <v>0</v>
      </c>
      <c r="EP351" s="62">
        <f>IF('SERVIÇOS EXECUTADOS'!$F351=0,0,(COUNTIF('SERVIÇOS EXECUTADOS'!$I351:$DH351,EP$10)/'SERVIÇOS EXECUTADOS'!$F351*100))</f>
        <v>0</v>
      </c>
      <c r="EQ351" s="62">
        <f>IF('SERVIÇOS EXECUTADOS'!$F351=0,0,(COUNTIF('SERVIÇOS EXECUTADOS'!$I351:$DH351,EQ$10)/'SERVIÇOS EXECUTADOS'!$F351*100))</f>
        <v>0</v>
      </c>
      <c r="ER351" s="62">
        <f>IF('SERVIÇOS EXECUTADOS'!$F351=0,0,(COUNTIF('SERVIÇOS EXECUTADOS'!$I351:$DH351,ER$10)/'SERVIÇOS EXECUTADOS'!$F351*100))</f>
        <v>0</v>
      </c>
      <c r="ES351" s="62">
        <f>IF('SERVIÇOS EXECUTADOS'!$F351=0,0,(COUNTIF('SERVIÇOS EXECUTADOS'!$I351:$DH351,ES$10)/'SERVIÇOS EXECUTADOS'!$F351*100))</f>
        <v>0</v>
      </c>
      <c r="ET351" s="62">
        <f>IF('SERVIÇOS EXECUTADOS'!$F351=0,0,(COUNTIF('SERVIÇOS EXECUTADOS'!$I351:$DH351,ET$10)/'SERVIÇOS EXECUTADOS'!$F351*100))</f>
        <v>0</v>
      </c>
      <c r="EU351" s="62">
        <f>IF('SERVIÇOS EXECUTADOS'!$F351=0,0,(COUNTIF('SERVIÇOS EXECUTADOS'!$I351:$DH351,EU$10)/'SERVIÇOS EXECUTADOS'!$F351*100))</f>
        <v>0</v>
      </c>
      <c r="EV351" s="62">
        <f>IF('SERVIÇOS EXECUTADOS'!$F351=0,0,(COUNTIF('SERVIÇOS EXECUTADOS'!$I351:$DH351,EV$10)/'SERVIÇOS EXECUTADOS'!$F351*100))</f>
        <v>0</v>
      </c>
      <c r="EW351" s="62">
        <f>IF('SERVIÇOS EXECUTADOS'!$F351=0,0,(COUNTIF('SERVIÇOS EXECUTADOS'!$I351:$DH351,EW$10)/'SERVIÇOS EXECUTADOS'!$F351*100))</f>
        <v>0</v>
      </c>
    </row>
    <row r="352" spans="1:153" s="23" customFormat="1" ht="12" customHeight="1">
      <c r="A352" s="22"/>
      <c r="B352" s="338">
        <v>3</v>
      </c>
      <c r="C352" s="339" t="s">
        <v>586</v>
      </c>
      <c r="D352" s="340">
        <f>ROUND(D353+D360+D367+D374,2)</f>
        <v>0</v>
      </c>
      <c r="E352" s="341">
        <f t="shared" si="124"/>
        <v>0</v>
      </c>
      <c r="F352" s="342"/>
      <c r="G352" s="342"/>
      <c r="H352" s="325">
        <f t="shared" si="126"/>
        <v>0</v>
      </c>
      <c r="I352" s="343"/>
      <c r="J352" s="344"/>
      <c r="K352" s="344"/>
      <c r="L352" s="344"/>
      <c r="M352" s="344"/>
      <c r="N352" s="344"/>
      <c r="O352" s="344"/>
      <c r="P352" s="344"/>
      <c r="Q352" s="344"/>
      <c r="R352" s="344"/>
      <c r="S352" s="344"/>
      <c r="T352" s="344"/>
      <c r="U352" s="344"/>
      <c r="V352" s="344"/>
      <c r="W352" s="344"/>
      <c r="X352" s="344"/>
      <c r="Y352" s="344"/>
      <c r="Z352" s="344"/>
      <c r="AA352" s="344"/>
      <c r="AB352" s="344"/>
      <c r="AC352" s="344"/>
      <c r="AD352" s="344"/>
      <c r="AE352" s="344"/>
      <c r="AF352" s="344"/>
      <c r="AG352" s="344"/>
      <c r="AH352" s="344"/>
      <c r="AI352" s="344"/>
      <c r="AJ352" s="344"/>
      <c r="AK352" s="344"/>
      <c r="AL352" s="344"/>
      <c r="AM352" s="344"/>
      <c r="AN352" s="344"/>
      <c r="AO352" s="344"/>
      <c r="AP352" s="344"/>
      <c r="AQ352" s="344"/>
      <c r="AR352" s="344"/>
      <c r="AS352" s="344"/>
      <c r="AT352" s="344"/>
      <c r="AU352" s="344"/>
      <c r="AV352" s="344"/>
      <c r="AW352" s="344"/>
      <c r="AX352" s="344"/>
      <c r="AY352" s="344"/>
      <c r="AZ352" s="344"/>
      <c r="BA352" s="344"/>
      <c r="BB352" s="344"/>
      <c r="BC352" s="344"/>
      <c r="BD352" s="344"/>
      <c r="BE352" s="344"/>
      <c r="BF352" s="344"/>
      <c r="BG352" s="344"/>
      <c r="BH352" s="344"/>
      <c r="BI352" s="344"/>
      <c r="BJ352" s="344"/>
      <c r="BK352" s="344"/>
      <c r="BL352" s="344"/>
      <c r="BM352" s="344"/>
      <c r="BN352" s="344"/>
      <c r="BO352" s="344"/>
      <c r="BP352" s="344"/>
      <c r="BQ352" s="344"/>
      <c r="BR352" s="344"/>
      <c r="BS352" s="344"/>
      <c r="BT352" s="344"/>
      <c r="BU352" s="344"/>
      <c r="BV352" s="344"/>
      <c r="BW352" s="344"/>
      <c r="BX352" s="344"/>
      <c r="BY352" s="344"/>
      <c r="BZ352" s="344"/>
      <c r="CA352" s="344"/>
      <c r="CB352" s="344"/>
      <c r="CC352" s="344"/>
      <c r="CD352" s="344"/>
      <c r="CE352" s="344"/>
      <c r="CF352" s="344"/>
      <c r="CG352" s="344"/>
      <c r="CH352" s="344"/>
      <c r="CI352" s="344"/>
      <c r="CJ352" s="344"/>
      <c r="CK352" s="344"/>
      <c r="CL352" s="344"/>
      <c r="CM352" s="344"/>
      <c r="CN352" s="344"/>
      <c r="CO352" s="344"/>
      <c r="CP352" s="344"/>
      <c r="CQ352" s="344"/>
      <c r="CR352" s="344"/>
      <c r="CS352" s="344"/>
      <c r="CT352" s="344"/>
      <c r="CU352" s="344"/>
      <c r="CV352" s="344"/>
      <c r="CW352" s="344"/>
      <c r="CX352" s="344"/>
      <c r="CY352" s="344"/>
      <c r="CZ352" s="344"/>
      <c r="DA352" s="344"/>
      <c r="DB352" s="344"/>
      <c r="DC352" s="344"/>
      <c r="DD352" s="344"/>
      <c r="DE352" s="344"/>
      <c r="DF352" s="344"/>
      <c r="DG352" s="344"/>
      <c r="DH352" s="344"/>
      <c r="DI352" s="345"/>
      <c r="DJ352" s="342"/>
      <c r="DK352" s="342"/>
      <c r="DL352" s="342"/>
      <c r="DM352" s="330">
        <f>IFERROR(DN352/E352,0)</f>
        <v>0</v>
      </c>
      <c r="DN352" s="346">
        <f>DN353+DN360+DN367+DN374</f>
        <v>0</v>
      </c>
      <c r="DO352" s="347" t="b">
        <f t="shared" si="125"/>
        <v>1</v>
      </c>
      <c r="DP352" s="334"/>
      <c r="DQ352" s="348"/>
      <c r="DR352" s="348"/>
      <c r="DS352" s="335">
        <f>IF('SERVIÇOS EXECUTADOS'!$F352=0,0,(COUNTIF('SERVIÇOS EXECUTADOS'!$I352:$DH352,DS$10)/'SERVIÇOS EXECUTADOS'!$F352*100))</f>
        <v>0</v>
      </c>
      <c r="DT352" s="335">
        <f>IF('SERVIÇOS EXECUTADOS'!$F352=0,0,(COUNTIF('SERVIÇOS EXECUTADOS'!$I352:$DH352,DT$10)/'SERVIÇOS EXECUTADOS'!$F352*100))</f>
        <v>0</v>
      </c>
      <c r="DU352" s="335">
        <f>IF('SERVIÇOS EXECUTADOS'!$F352=0,0,(COUNTIF('SERVIÇOS EXECUTADOS'!$I352:$DH352,DU$10)/'SERVIÇOS EXECUTADOS'!$F352*100))</f>
        <v>0</v>
      </c>
      <c r="DV352" s="335">
        <f>IF('SERVIÇOS EXECUTADOS'!$F352=0,0,(COUNTIF('SERVIÇOS EXECUTADOS'!$I352:$DH352,DV$10)/'SERVIÇOS EXECUTADOS'!$F352*100))</f>
        <v>0</v>
      </c>
      <c r="DW352" s="335">
        <f>IF('SERVIÇOS EXECUTADOS'!$F352=0,0,(COUNTIF('SERVIÇOS EXECUTADOS'!$I352:$DH352,DW$10)/'SERVIÇOS EXECUTADOS'!$F352*100))</f>
        <v>0</v>
      </c>
      <c r="DX352" s="335">
        <f>IF('SERVIÇOS EXECUTADOS'!$F352=0,0,(COUNTIF('SERVIÇOS EXECUTADOS'!$I352:$DH352,DX$10)/'SERVIÇOS EXECUTADOS'!$F352*100))</f>
        <v>0</v>
      </c>
      <c r="DY352" s="335">
        <f>IF('SERVIÇOS EXECUTADOS'!$F352=0,0,(COUNTIF('SERVIÇOS EXECUTADOS'!$I352:$DH352,DY$10)/'SERVIÇOS EXECUTADOS'!$F352*100))</f>
        <v>0</v>
      </c>
      <c r="DZ352" s="335">
        <f>IF('SERVIÇOS EXECUTADOS'!$F352=0,0,(COUNTIF('SERVIÇOS EXECUTADOS'!$I352:$DH352,DZ$10)/'SERVIÇOS EXECUTADOS'!$F352*100))</f>
        <v>0</v>
      </c>
      <c r="EA352" s="335">
        <f>IF('SERVIÇOS EXECUTADOS'!$F352=0,0,(COUNTIF('SERVIÇOS EXECUTADOS'!$I352:$DH352,EA$10)/'SERVIÇOS EXECUTADOS'!$F352*100))</f>
        <v>0</v>
      </c>
      <c r="EB352" s="335">
        <f>IF('SERVIÇOS EXECUTADOS'!$F352=0,0,(COUNTIF('SERVIÇOS EXECUTADOS'!$I352:$DH352,EB$10)/'SERVIÇOS EXECUTADOS'!$F352*100))</f>
        <v>0</v>
      </c>
      <c r="EC352" s="335">
        <f>IF('SERVIÇOS EXECUTADOS'!$F352=0,0,(COUNTIF('SERVIÇOS EXECUTADOS'!$I352:$DH352,EC$10)/'SERVIÇOS EXECUTADOS'!$F352*100))</f>
        <v>0</v>
      </c>
      <c r="ED352" s="335">
        <f>IF('SERVIÇOS EXECUTADOS'!$F352=0,0,(COUNTIF('SERVIÇOS EXECUTADOS'!$I352:$DH352,ED$10)/'SERVIÇOS EXECUTADOS'!$F352*100))</f>
        <v>0</v>
      </c>
      <c r="EE352" s="335">
        <f>IF('SERVIÇOS EXECUTADOS'!$F352=0,0,(COUNTIF('SERVIÇOS EXECUTADOS'!$I352:$DH352,EE$10)/'SERVIÇOS EXECUTADOS'!$F352*100))</f>
        <v>0</v>
      </c>
      <c r="EF352" s="335">
        <f>IF('SERVIÇOS EXECUTADOS'!$F352=0,0,(COUNTIF('SERVIÇOS EXECUTADOS'!$I352:$DH352,EF$10)/'SERVIÇOS EXECUTADOS'!$F352*100))</f>
        <v>0</v>
      </c>
      <c r="EG352" s="335">
        <f>IF('SERVIÇOS EXECUTADOS'!$F352=0,0,(COUNTIF('SERVIÇOS EXECUTADOS'!$I352:$DH352,EG$10)/'SERVIÇOS EXECUTADOS'!$F352*100))</f>
        <v>0</v>
      </c>
      <c r="EH352" s="335">
        <f>IF('SERVIÇOS EXECUTADOS'!$F352=0,0,(COUNTIF('SERVIÇOS EXECUTADOS'!$I352:$DH352,EH$10)/'SERVIÇOS EXECUTADOS'!$F352*100))</f>
        <v>0</v>
      </c>
      <c r="EI352" s="335">
        <f>IF('SERVIÇOS EXECUTADOS'!$F352=0,0,(COUNTIF('SERVIÇOS EXECUTADOS'!$I352:$DH352,EI$10)/'SERVIÇOS EXECUTADOS'!$F352*100))</f>
        <v>0</v>
      </c>
      <c r="EJ352" s="335">
        <f>IF('SERVIÇOS EXECUTADOS'!$F352=0,0,(COUNTIF('SERVIÇOS EXECUTADOS'!$I352:$DH352,EJ$10)/'SERVIÇOS EXECUTADOS'!$F352*100))</f>
        <v>0</v>
      </c>
      <c r="EK352" s="335">
        <f>IF('SERVIÇOS EXECUTADOS'!$F352=0,0,(COUNTIF('SERVIÇOS EXECUTADOS'!$I352:$DH352,EK$10)/'SERVIÇOS EXECUTADOS'!$F352*100))</f>
        <v>0</v>
      </c>
      <c r="EL352" s="335">
        <f>IF('SERVIÇOS EXECUTADOS'!$F352=0,0,(COUNTIF('SERVIÇOS EXECUTADOS'!$I352:$DH352,EL$10)/'SERVIÇOS EXECUTADOS'!$F352*100))</f>
        <v>0</v>
      </c>
      <c r="EM352" s="335">
        <f>IF('SERVIÇOS EXECUTADOS'!$F352=0,0,(COUNTIF('SERVIÇOS EXECUTADOS'!$I352:$DH352,EM$10)/'SERVIÇOS EXECUTADOS'!$F352*100))</f>
        <v>0</v>
      </c>
      <c r="EN352" s="335">
        <f>IF('SERVIÇOS EXECUTADOS'!$F352=0,0,(COUNTIF('SERVIÇOS EXECUTADOS'!$I352:$DH352,EN$10)/'SERVIÇOS EXECUTADOS'!$F352*100))</f>
        <v>0</v>
      </c>
      <c r="EO352" s="335">
        <f>IF('SERVIÇOS EXECUTADOS'!$F352=0,0,(COUNTIF('SERVIÇOS EXECUTADOS'!$I352:$DH352,EO$10)/'SERVIÇOS EXECUTADOS'!$F352*100))</f>
        <v>0</v>
      </c>
      <c r="EP352" s="335">
        <f>IF('SERVIÇOS EXECUTADOS'!$F352=0,0,(COUNTIF('SERVIÇOS EXECUTADOS'!$I352:$DH352,EP$10)/'SERVIÇOS EXECUTADOS'!$F352*100))</f>
        <v>0</v>
      </c>
      <c r="EQ352" s="335">
        <f>IF('SERVIÇOS EXECUTADOS'!$F352=0,0,(COUNTIF('SERVIÇOS EXECUTADOS'!$I352:$DH352,EQ$10)/'SERVIÇOS EXECUTADOS'!$F352*100))</f>
        <v>0</v>
      </c>
      <c r="ER352" s="335">
        <f>IF('SERVIÇOS EXECUTADOS'!$F352=0,0,(COUNTIF('SERVIÇOS EXECUTADOS'!$I352:$DH352,ER$10)/'SERVIÇOS EXECUTADOS'!$F352*100))</f>
        <v>0</v>
      </c>
      <c r="ES352" s="335">
        <f>IF('SERVIÇOS EXECUTADOS'!$F352=0,0,(COUNTIF('SERVIÇOS EXECUTADOS'!$I352:$DH352,ES$10)/'SERVIÇOS EXECUTADOS'!$F352*100))</f>
        <v>0</v>
      </c>
      <c r="ET352" s="335">
        <f>IF('SERVIÇOS EXECUTADOS'!$F352=0,0,(COUNTIF('SERVIÇOS EXECUTADOS'!$I352:$DH352,ET$10)/'SERVIÇOS EXECUTADOS'!$F352*100))</f>
        <v>0</v>
      </c>
      <c r="EU352" s="335">
        <f>IF('SERVIÇOS EXECUTADOS'!$F352=0,0,(COUNTIF('SERVIÇOS EXECUTADOS'!$I352:$DH352,EU$10)/'SERVIÇOS EXECUTADOS'!$F352*100))</f>
        <v>0</v>
      </c>
      <c r="EV352" s="335">
        <f>IF('SERVIÇOS EXECUTADOS'!$F352=0,0,(COUNTIF('SERVIÇOS EXECUTADOS'!$I352:$DH352,EV$10)/'SERVIÇOS EXECUTADOS'!$F352*100))</f>
        <v>0</v>
      </c>
      <c r="EW352" s="335">
        <f>IF('SERVIÇOS EXECUTADOS'!$F352=0,0,(COUNTIF('SERVIÇOS EXECUTADOS'!$I352:$DH352,EW$10)/'SERVIÇOS EXECUTADOS'!$F352*100))</f>
        <v>0</v>
      </c>
    </row>
    <row r="353" spans="1:153" s="23" customFormat="1" ht="12" customHeight="1">
      <c r="A353" s="22"/>
      <c r="B353" s="365" t="s">
        <v>587</v>
      </c>
      <c r="C353" s="354" t="s">
        <v>588</v>
      </c>
      <c r="D353" s="351">
        <f>SUM(D354:D359)</f>
        <v>0</v>
      </c>
      <c r="E353" s="355">
        <f t="shared" si="124"/>
        <v>0</v>
      </c>
      <c r="F353" s="356"/>
      <c r="G353" s="356"/>
      <c r="H353" s="364">
        <f t="shared" si="126"/>
        <v>0</v>
      </c>
      <c r="I353" s="358"/>
      <c r="J353" s="359"/>
      <c r="K353" s="359"/>
      <c r="L353" s="359"/>
      <c r="M353" s="359"/>
      <c r="N353" s="359"/>
      <c r="O353" s="359"/>
      <c r="P353" s="359"/>
      <c r="Q353" s="359"/>
      <c r="R353" s="359"/>
      <c r="S353" s="359"/>
      <c r="T353" s="359"/>
      <c r="U353" s="359"/>
      <c r="V353" s="359"/>
      <c r="W353" s="359"/>
      <c r="X353" s="359"/>
      <c r="Y353" s="359"/>
      <c r="Z353" s="359"/>
      <c r="AA353" s="359"/>
      <c r="AB353" s="359"/>
      <c r="AC353" s="359"/>
      <c r="AD353" s="359"/>
      <c r="AE353" s="359"/>
      <c r="AF353" s="359"/>
      <c r="AG353" s="359"/>
      <c r="AH353" s="359"/>
      <c r="AI353" s="359"/>
      <c r="AJ353" s="359"/>
      <c r="AK353" s="359"/>
      <c r="AL353" s="359"/>
      <c r="AM353" s="359"/>
      <c r="AN353" s="359"/>
      <c r="AO353" s="359"/>
      <c r="AP353" s="359"/>
      <c r="AQ353" s="359"/>
      <c r="AR353" s="359"/>
      <c r="AS353" s="359"/>
      <c r="AT353" s="359"/>
      <c r="AU353" s="359"/>
      <c r="AV353" s="359"/>
      <c r="AW353" s="359"/>
      <c r="AX353" s="359"/>
      <c r="AY353" s="359"/>
      <c r="AZ353" s="359"/>
      <c r="BA353" s="359"/>
      <c r="BB353" s="359"/>
      <c r="BC353" s="359"/>
      <c r="BD353" s="359"/>
      <c r="BE353" s="359"/>
      <c r="BF353" s="359"/>
      <c r="BG353" s="359"/>
      <c r="BH353" s="359"/>
      <c r="BI353" s="359"/>
      <c r="BJ353" s="359"/>
      <c r="BK353" s="359"/>
      <c r="BL353" s="359"/>
      <c r="BM353" s="359"/>
      <c r="BN353" s="359"/>
      <c r="BO353" s="359"/>
      <c r="BP353" s="359"/>
      <c r="BQ353" s="359"/>
      <c r="BR353" s="359"/>
      <c r="BS353" s="359"/>
      <c r="BT353" s="359"/>
      <c r="BU353" s="359"/>
      <c r="BV353" s="359"/>
      <c r="BW353" s="359"/>
      <c r="BX353" s="359"/>
      <c r="BY353" s="359"/>
      <c r="BZ353" s="359"/>
      <c r="CA353" s="359"/>
      <c r="CB353" s="359"/>
      <c r="CC353" s="359"/>
      <c r="CD353" s="359"/>
      <c r="CE353" s="359"/>
      <c r="CF353" s="359"/>
      <c r="CG353" s="359"/>
      <c r="CH353" s="359"/>
      <c r="CI353" s="359"/>
      <c r="CJ353" s="359"/>
      <c r="CK353" s="359"/>
      <c r="CL353" s="359"/>
      <c r="CM353" s="359"/>
      <c r="CN353" s="359"/>
      <c r="CO353" s="359"/>
      <c r="CP353" s="359"/>
      <c r="CQ353" s="359"/>
      <c r="CR353" s="359"/>
      <c r="CS353" s="359"/>
      <c r="CT353" s="359"/>
      <c r="CU353" s="359"/>
      <c r="CV353" s="359"/>
      <c r="CW353" s="359"/>
      <c r="CX353" s="359"/>
      <c r="CY353" s="359"/>
      <c r="CZ353" s="359"/>
      <c r="DA353" s="359"/>
      <c r="DB353" s="359"/>
      <c r="DC353" s="359"/>
      <c r="DD353" s="359"/>
      <c r="DE353" s="359"/>
      <c r="DF353" s="359"/>
      <c r="DG353" s="359"/>
      <c r="DH353" s="359"/>
      <c r="DI353" s="360"/>
      <c r="DJ353" s="356"/>
      <c r="DK353" s="356"/>
      <c r="DL353" s="356"/>
      <c r="DM353" s="356">
        <f t="shared" ref="DM353" si="127">IF(D353="","",IF(F353=0,0,+(DK353/F353)*100))</f>
        <v>0</v>
      </c>
      <c r="DN353" s="361">
        <f>SUM(DN354:DN359)</f>
        <v>0</v>
      </c>
      <c r="DO353" s="362" t="b">
        <f t="shared" si="125"/>
        <v>1</v>
      </c>
      <c r="DP353" s="316"/>
      <c r="DQ353" s="363"/>
      <c r="DR353" s="363"/>
      <c r="DS353" s="317">
        <f>IF('SERVIÇOS EXECUTADOS'!$F353=0,0,(COUNTIF('SERVIÇOS EXECUTADOS'!$I353:$DH353,DS$10)/'SERVIÇOS EXECUTADOS'!$F353*100))</f>
        <v>0</v>
      </c>
      <c r="DT353" s="317">
        <f>IF('SERVIÇOS EXECUTADOS'!$F353=0,0,(COUNTIF('SERVIÇOS EXECUTADOS'!$I353:$DH353,DT$10)/'SERVIÇOS EXECUTADOS'!$F353*100))</f>
        <v>0</v>
      </c>
      <c r="DU353" s="317">
        <f>IF('SERVIÇOS EXECUTADOS'!$F353=0,0,(COUNTIF('SERVIÇOS EXECUTADOS'!$I353:$DH353,DU$10)/'SERVIÇOS EXECUTADOS'!$F353*100))</f>
        <v>0</v>
      </c>
      <c r="DV353" s="317">
        <f>IF('SERVIÇOS EXECUTADOS'!$F353=0,0,(COUNTIF('SERVIÇOS EXECUTADOS'!$I353:$DH353,DV$10)/'SERVIÇOS EXECUTADOS'!$F353*100))</f>
        <v>0</v>
      </c>
      <c r="DW353" s="317">
        <f>IF('SERVIÇOS EXECUTADOS'!$F353=0,0,(COUNTIF('SERVIÇOS EXECUTADOS'!$I353:$DH353,DW$10)/'SERVIÇOS EXECUTADOS'!$F353*100))</f>
        <v>0</v>
      </c>
      <c r="DX353" s="317">
        <f>IF('SERVIÇOS EXECUTADOS'!$F353=0,0,(COUNTIF('SERVIÇOS EXECUTADOS'!$I353:$DH353,DX$10)/'SERVIÇOS EXECUTADOS'!$F353*100))</f>
        <v>0</v>
      </c>
      <c r="DY353" s="317">
        <f>IF('SERVIÇOS EXECUTADOS'!$F353=0,0,(COUNTIF('SERVIÇOS EXECUTADOS'!$I353:$DH353,DY$10)/'SERVIÇOS EXECUTADOS'!$F353*100))</f>
        <v>0</v>
      </c>
      <c r="DZ353" s="317">
        <f>IF('SERVIÇOS EXECUTADOS'!$F353=0,0,(COUNTIF('SERVIÇOS EXECUTADOS'!$I353:$DH353,DZ$10)/'SERVIÇOS EXECUTADOS'!$F353*100))</f>
        <v>0</v>
      </c>
      <c r="EA353" s="317">
        <f>IF('SERVIÇOS EXECUTADOS'!$F353=0,0,(COUNTIF('SERVIÇOS EXECUTADOS'!$I353:$DH353,EA$10)/'SERVIÇOS EXECUTADOS'!$F353*100))</f>
        <v>0</v>
      </c>
      <c r="EB353" s="317">
        <f>IF('SERVIÇOS EXECUTADOS'!$F353=0,0,(COUNTIF('SERVIÇOS EXECUTADOS'!$I353:$DH353,EB$10)/'SERVIÇOS EXECUTADOS'!$F353*100))</f>
        <v>0</v>
      </c>
      <c r="EC353" s="317">
        <f>IF('SERVIÇOS EXECUTADOS'!$F353=0,0,(COUNTIF('SERVIÇOS EXECUTADOS'!$I353:$DH353,EC$10)/'SERVIÇOS EXECUTADOS'!$F353*100))</f>
        <v>0</v>
      </c>
      <c r="ED353" s="317">
        <f>IF('SERVIÇOS EXECUTADOS'!$F353=0,0,(COUNTIF('SERVIÇOS EXECUTADOS'!$I353:$DH353,ED$10)/'SERVIÇOS EXECUTADOS'!$F353*100))</f>
        <v>0</v>
      </c>
      <c r="EE353" s="317">
        <f>IF('SERVIÇOS EXECUTADOS'!$F353=0,0,(COUNTIF('SERVIÇOS EXECUTADOS'!$I353:$DH353,EE$10)/'SERVIÇOS EXECUTADOS'!$F353*100))</f>
        <v>0</v>
      </c>
      <c r="EF353" s="317">
        <f>IF('SERVIÇOS EXECUTADOS'!$F353=0,0,(COUNTIF('SERVIÇOS EXECUTADOS'!$I353:$DH353,EF$10)/'SERVIÇOS EXECUTADOS'!$F353*100))</f>
        <v>0</v>
      </c>
      <c r="EG353" s="317">
        <f>IF('SERVIÇOS EXECUTADOS'!$F353=0,0,(COUNTIF('SERVIÇOS EXECUTADOS'!$I353:$DH353,EG$10)/'SERVIÇOS EXECUTADOS'!$F353*100))</f>
        <v>0</v>
      </c>
      <c r="EH353" s="317">
        <f>IF('SERVIÇOS EXECUTADOS'!$F353=0,0,(COUNTIF('SERVIÇOS EXECUTADOS'!$I353:$DH353,EH$10)/'SERVIÇOS EXECUTADOS'!$F353*100))</f>
        <v>0</v>
      </c>
      <c r="EI353" s="317">
        <f>IF('SERVIÇOS EXECUTADOS'!$F353=0,0,(COUNTIF('SERVIÇOS EXECUTADOS'!$I353:$DH353,EI$10)/'SERVIÇOS EXECUTADOS'!$F353*100))</f>
        <v>0</v>
      </c>
      <c r="EJ353" s="317">
        <f>IF('SERVIÇOS EXECUTADOS'!$F353=0,0,(COUNTIF('SERVIÇOS EXECUTADOS'!$I353:$DH353,EJ$10)/'SERVIÇOS EXECUTADOS'!$F353*100))</f>
        <v>0</v>
      </c>
      <c r="EK353" s="317">
        <f>IF('SERVIÇOS EXECUTADOS'!$F353=0,0,(COUNTIF('SERVIÇOS EXECUTADOS'!$I353:$DH353,EK$10)/'SERVIÇOS EXECUTADOS'!$F353*100))</f>
        <v>0</v>
      </c>
      <c r="EL353" s="317">
        <f>IF('SERVIÇOS EXECUTADOS'!$F353=0,0,(COUNTIF('SERVIÇOS EXECUTADOS'!$I353:$DH353,EL$10)/'SERVIÇOS EXECUTADOS'!$F353*100))</f>
        <v>0</v>
      </c>
      <c r="EM353" s="317">
        <f>IF('SERVIÇOS EXECUTADOS'!$F353=0,0,(COUNTIF('SERVIÇOS EXECUTADOS'!$I353:$DH353,EM$10)/'SERVIÇOS EXECUTADOS'!$F353*100))</f>
        <v>0</v>
      </c>
      <c r="EN353" s="317">
        <f>IF('SERVIÇOS EXECUTADOS'!$F353=0,0,(COUNTIF('SERVIÇOS EXECUTADOS'!$I353:$DH353,EN$10)/'SERVIÇOS EXECUTADOS'!$F353*100))</f>
        <v>0</v>
      </c>
      <c r="EO353" s="317">
        <f>IF('SERVIÇOS EXECUTADOS'!$F353=0,0,(COUNTIF('SERVIÇOS EXECUTADOS'!$I353:$DH353,EO$10)/'SERVIÇOS EXECUTADOS'!$F353*100))</f>
        <v>0</v>
      </c>
      <c r="EP353" s="317">
        <f>IF('SERVIÇOS EXECUTADOS'!$F353=0,0,(COUNTIF('SERVIÇOS EXECUTADOS'!$I353:$DH353,EP$10)/'SERVIÇOS EXECUTADOS'!$F353*100))</f>
        <v>0</v>
      </c>
      <c r="EQ353" s="317">
        <f>IF('SERVIÇOS EXECUTADOS'!$F353=0,0,(COUNTIF('SERVIÇOS EXECUTADOS'!$I353:$DH353,EQ$10)/'SERVIÇOS EXECUTADOS'!$F353*100))</f>
        <v>0</v>
      </c>
      <c r="ER353" s="317">
        <f>IF('SERVIÇOS EXECUTADOS'!$F353=0,0,(COUNTIF('SERVIÇOS EXECUTADOS'!$I353:$DH353,ER$10)/'SERVIÇOS EXECUTADOS'!$F353*100))</f>
        <v>0</v>
      </c>
      <c r="ES353" s="317">
        <f>IF('SERVIÇOS EXECUTADOS'!$F353=0,0,(COUNTIF('SERVIÇOS EXECUTADOS'!$I353:$DH353,ES$10)/'SERVIÇOS EXECUTADOS'!$F353*100))</f>
        <v>0</v>
      </c>
      <c r="ET353" s="317">
        <f>IF('SERVIÇOS EXECUTADOS'!$F353=0,0,(COUNTIF('SERVIÇOS EXECUTADOS'!$I353:$DH353,ET$10)/'SERVIÇOS EXECUTADOS'!$F353*100))</f>
        <v>0</v>
      </c>
      <c r="EU353" s="317">
        <f>IF('SERVIÇOS EXECUTADOS'!$F353=0,0,(COUNTIF('SERVIÇOS EXECUTADOS'!$I353:$DH353,EU$10)/'SERVIÇOS EXECUTADOS'!$F353*100))</f>
        <v>0</v>
      </c>
      <c r="EV353" s="317">
        <f>IF('SERVIÇOS EXECUTADOS'!$F353=0,0,(COUNTIF('SERVIÇOS EXECUTADOS'!$I353:$DH353,EV$10)/'SERVIÇOS EXECUTADOS'!$F353*100))</f>
        <v>0</v>
      </c>
      <c r="EW353" s="317">
        <f>IF('SERVIÇOS EXECUTADOS'!$F353=0,0,(COUNTIF('SERVIÇOS EXECUTADOS'!$I353:$DH353,EW$10)/'SERVIÇOS EXECUTADOS'!$F353*100))</f>
        <v>0</v>
      </c>
    </row>
    <row r="354" spans="1:153" ht="12" customHeight="1" outlineLevel="1">
      <c r="A354" s="1"/>
      <c r="B354" s="197" t="s">
        <v>589</v>
      </c>
      <c r="C354" s="196" t="s">
        <v>590</v>
      </c>
      <c r="D354" s="486"/>
      <c r="E354" s="192">
        <f t="shared" si="124"/>
        <v>0</v>
      </c>
      <c r="F354" s="489"/>
      <c r="G354" s="271" t="s">
        <v>122</v>
      </c>
      <c r="H354" s="216">
        <f t="shared" si="126"/>
        <v>0</v>
      </c>
      <c r="I354" s="59">
        <v>1</v>
      </c>
      <c r="J354" s="59">
        <v>5</v>
      </c>
      <c r="K354" s="59">
        <v>6</v>
      </c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9"/>
      <c r="AM354" s="59"/>
      <c r="AN354" s="59"/>
      <c r="AO354" s="59"/>
      <c r="AP354" s="59"/>
      <c r="AQ354" s="59"/>
      <c r="AR354" s="59"/>
      <c r="AS354" s="59"/>
      <c r="AT354" s="59"/>
      <c r="AU354" s="59"/>
      <c r="AV354" s="59"/>
      <c r="AW354" s="59"/>
      <c r="AX354" s="59"/>
      <c r="AY354" s="59"/>
      <c r="AZ354" s="59"/>
      <c r="BA354" s="59"/>
      <c r="BB354" s="59"/>
      <c r="BC354" s="59"/>
      <c r="BD354" s="59"/>
      <c r="BE354" s="59"/>
      <c r="BF354" s="59"/>
      <c r="BG354" s="59"/>
      <c r="BH354" s="59"/>
      <c r="BI354" s="59"/>
      <c r="BJ354" s="59"/>
      <c r="BK354" s="59"/>
      <c r="BL354" s="59"/>
      <c r="BM354" s="59"/>
      <c r="BN354" s="59"/>
      <c r="BO354" s="59"/>
      <c r="BP354" s="59"/>
      <c r="BQ354" s="59"/>
      <c r="BR354" s="59"/>
      <c r="BS354" s="59"/>
      <c r="BT354" s="59"/>
      <c r="BU354" s="59"/>
      <c r="BV354" s="59"/>
      <c r="BW354" s="59"/>
      <c r="BX354" s="59"/>
      <c r="BY354" s="59"/>
      <c r="BZ354" s="59"/>
      <c r="CA354" s="59"/>
      <c r="CB354" s="59"/>
      <c r="CC354" s="59"/>
      <c r="CD354" s="59"/>
      <c r="CE354" s="59"/>
      <c r="CF354" s="59"/>
      <c r="CG354" s="59"/>
      <c r="CH354" s="59"/>
      <c r="CI354" s="59"/>
      <c r="CJ354" s="59"/>
      <c r="CK354" s="59"/>
      <c r="CL354" s="59"/>
      <c r="CM354" s="59"/>
      <c r="CN354" s="59"/>
      <c r="CO354" s="59"/>
      <c r="CP354" s="59"/>
      <c r="CQ354" s="59"/>
      <c r="CR354" s="59"/>
      <c r="CS354" s="59"/>
      <c r="CT354" s="59"/>
      <c r="CU354" s="59"/>
      <c r="CV354" s="59"/>
      <c r="CW354" s="59"/>
      <c r="CX354" s="59"/>
      <c r="CY354" s="59"/>
      <c r="CZ354" s="59"/>
      <c r="DA354" s="59"/>
      <c r="DB354" s="59"/>
      <c r="DC354" s="59"/>
      <c r="DD354" s="59"/>
      <c r="DE354" s="59"/>
      <c r="DF354" s="59"/>
      <c r="DG354" s="59"/>
      <c r="DH354" s="59"/>
      <c r="DI354" s="60">
        <f t="shared" ref="DI354:DI359" si="128">COUNTIF(I354:DH354,"&lt;"&amp;$G$2)</f>
        <v>0</v>
      </c>
      <c r="DJ354" s="61">
        <f t="shared" ref="DJ354:DJ359" si="129">COUNTIF(I354:DH354,$G$2)</f>
        <v>0</v>
      </c>
      <c r="DK354" s="61">
        <f t="shared" ref="DK354:DK359" si="130">+DJ354+DI354</f>
        <v>0</v>
      </c>
      <c r="DL354" s="62">
        <f t="shared" ref="DL354:DL359" si="131">IF(F354=0,0,(DJ354/F354)*100)</f>
        <v>0</v>
      </c>
      <c r="DM354" s="62">
        <f t="shared" ref="DM354:DM375" si="132">IF(F354=0,0,+(DK354/F354)*100)</f>
        <v>0</v>
      </c>
      <c r="DN354" s="64" t="str">
        <f t="shared" ref="DN354:DN359" si="133">IFERROR(DK354/F354*E354,"")</f>
        <v/>
      </c>
      <c r="DO354" s="252" t="b">
        <f t="shared" si="125"/>
        <v>0</v>
      </c>
      <c r="DP354" s="188"/>
      <c r="DS354" s="62">
        <f>IF('SERVIÇOS EXECUTADOS'!$F354=0,0,(COUNTIF('SERVIÇOS EXECUTADOS'!$I354:$DH354,DS$10)/'SERVIÇOS EXECUTADOS'!$F354*100))</f>
        <v>0</v>
      </c>
      <c r="DT354" s="62">
        <f>IF('SERVIÇOS EXECUTADOS'!$F354=0,0,(COUNTIF('SERVIÇOS EXECUTADOS'!$I354:$DH354,DT$10)/'SERVIÇOS EXECUTADOS'!$F354*100))</f>
        <v>0</v>
      </c>
      <c r="DU354" s="62">
        <f>IF('SERVIÇOS EXECUTADOS'!$F354=0,0,(COUNTIF('SERVIÇOS EXECUTADOS'!$I354:$DH354,DU$10)/'SERVIÇOS EXECUTADOS'!$F354*100))</f>
        <v>0</v>
      </c>
      <c r="DV354" s="62">
        <f>IF('SERVIÇOS EXECUTADOS'!$F354=0,0,(COUNTIF('SERVIÇOS EXECUTADOS'!$I354:$DH354,DV$10)/'SERVIÇOS EXECUTADOS'!$F354*100))</f>
        <v>0</v>
      </c>
      <c r="DW354" s="62">
        <f>IF('SERVIÇOS EXECUTADOS'!$F354=0,0,(COUNTIF('SERVIÇOS EXECUTADOS'!$I354:$DH354,DW$10)/'SERVIÇOS EXECUTADOS'!$F354*100))</f>
        <v>0</v>
      </c>
      <c r="DX354" s="62">
        <f>IF('SERVIÇOS EXECUTADOS'!$F354=0,0,(COUNTIF('SERVIÇOS EXECUTADOS'!$I354:$DH354,DX$10)/'SERVIÇOS EXECUTADOS'!$F354*100))</f>
        <v>0</v>
      </c>
      <c r="DY354" s="62">
        <f>IF('SERVIÇOS EXECUTADOS'!$F354=0,0,(COUNTIF('SERVIÇOS EXECUTADOS'!$I354:$DH354,DY$10)/'SERVIÇOS EXECUTADOS'!$F354*100))</f>
        <v>0</v>
      </c>
      <c r="DZ354" s="62">
        <f>IF('SERVIÇOS EXECUTADOS'!$F354=0,0,(COUNTIF('SERVIÇOS EXECUTADOS'!$I354:$DH354,DZ$10)/'SERVIÇOS EXECUTADOS'!$F354*100))</f>
        <v>0</v>
      </c>
      <c r="EA354" s="62">
        <f>IF('SERVIÇOS EXECUTADOS'!$F354=0,0,(COUNTIF('SERVIÇOS EXECUTADOS'!$I354:$DH354,EA$10)/'SERVIÇOS EXECUTADOS'!$F354*100))</f>
        <v>0</v>
      </c>
      <c r="EB354" s="62">
        <f>IF('SERVIÇOS EXECUTADOS'!$F354=0,0,(COUNTIF('SERVIÇOS EXECUTADOS'!$I354:$DH354,EB$10)/'SERVIÇOS EXECUTADOS'!$F354*100))</f>
        <v>0</v>
      </c>
      <c r="EC354" s="62">
        <f>IF('SERVIÇOS EXECUTADOS'!$F354=0,0,(COUNTIF('SERVIÇOS EXECUTADOS'!$I354:$DH354,EC$10)/'SERVIÇOS EXECUTADOS'!$F354*100))</f>
        <v>0</v>
      </c>
      <c r="ED354" s="62">
        <f>IF('SERVIÇOS EXECUTADOS'!$F354=0,0,(COUNTIF('SERVIÇOS EXECUTADOS'!$I354:$DH354,ED$10)/'SERVIÇOS EXECUTADOS'!$F354*100))</f>
        <v>0</v>
      </c>
      <c r="EE354" s="62">
        <f>IF('SERVIÇOS EXECUTADOS'!$F354=0,0,(COUNTIF('SERVIÇOS EXECUTADOS'!$I354:$DH354,EE$10)/'SERVIÇOS EXECUTADOS'!$F354*100))</f>
        <v>0</v>
      </c>
      <c r="EF354" s="62">
        <f>IF('SERVIÇOS EXECUTADOS'!$F354=0,0,(COUNTIF('SERVIÇOS EXECUTADOS'!$I354:$DH354,EF$10)/'SERVIÇOS EXECUTADOS'!$F354*100))</f>
        <v>0</v>
      </c>
      <c r="EG354" s="62">
        <f>IF('SERVIÇOS EXECUTADOS'!$F354=0,0,(COUNTIF('SERVIÇOS EXECUTADOS'!$I354:$DH354,EG$10)/'SERVIÇOS EXECUTADOS'!$F354*100))</f>
        <v>0</v>
      </c>
      <c r="EH354" s="62">
        <f>IF('SERVIÇOS EXECUTADOS'!$F354=0,0,(COUNTIF('SERVIÇOS EXECUTADOS'!$I354:$DH354,EH$10)/'SERVIÇOS EXECUTADOS'!$F354*100))</f>
        <v>0</v>
      </c>
      <c r="EI354" s="62">
        <f>IF('SERVIÇOS EXECUTADOS'!$F354=0,0,(COUNTIF('SERVIÇOS EXECUTADOS'!$I354:$DH354,EI$10)/'SERVIÇOS EXECUTADOS'!$F354*100))</f>
        <v>0</v>
      </c>
      <c r="EJ354" s="62">
        <f>IF('SERVIÇOS EXECUTADOS'!$F354=0,0,(COUNTIF('SERVIÇOS EXECUTADOS'!$I354:$DH354,EJ$10)/'SERVIÇOS EXECUTADOS'!$F354*100))</f>
        <v>0</v>
      </c>
      <c r="EK354" s="62">
        <f>IF('SERVIÇOS EXECUTADOS'!$F354=0,0,(COUNTIF('SERVIÇOS EXECUTADOS'!$I354:$DH354,EK$10)/'SERVIÇOS EXECUTADOS'!$F354*100))</f>
        <v>0</v>
      </c>
      <c r="EL354" s="62">
        <f>IF('SERVIÇOS EXECUTADOS'!$F354=0,0,(COUNTIF('SERVIÇOS EXECUTADOS'!$I354:$DH354,EL$10)/'SERVIÇOS EXECUTADOS'!$F354*100))</f>
        <v>0</v>
      </c>
      <c r="EM354" s="62">
        <f>IF('SERVIÇOS EXECUTADOS'!$F354=0,0,(COUNTIF('SERVIÇOS EXECUTADOS'!$I354:$DH354,EM$10)/'SERVIÇOS EXECUTADOS'!$F354*100))</f>
        <v>0</v>
      </c>
      <c r="EN354" s="62">
        <f>IF('SERVIÇOS EXECUTADOS'!$F354=0,0,(COUNTIF('SERVIÇOS EXECUTADOS'!$I354:$DH354,EN$10)/'SERVIÇOS EXECUTADOS'!$F354*100))</f>
        <v>0</v>
      </c>
      <c r="EO354" s="62">
        <f>IF('SERVIÇOS EXECUTADOS'!$F354=0,0,(COUNTIF('SERVIÇOS EXECUTADOS'!$I354:$DH354,EO$10)/'SERVIÇOS EXECUTADOS'!$F354*100))</f>
        <v>0</v>
      </c>
      <c r="EP354" s="62">
        <f>IF('SERVIÇOS EXECUTADOS'!$F354=0,0,(COUNTIF('SERVIÇOS EXECUTADOS'!$I354:$DH354,EP$10)/'SERVIÇOS EXECUTADOS'!$F354*100))</f>
        <v>0</v>
      </c>
      <c r="EQ354" s="62">
        <f>IF('SERVIÇOS EXECUTADOS'!$F354=0,0,(COUNTIF('SERVIÇOS EXECUTADOS'!$I354:$DH354,EQ$10)/'SERVIÇOS EXECUTADOS'!$F354*100))</f>
        <v>0</v>
      </c>
      <c r="ER354" s="62">
        <f>IF('SERVIÇOS EXECUTADOS'!$F354=0,0,(COUNTIF('SERVIÇOS EXECUTADOS'!$I354:$DH354,ER$10)/'SERVIÇOS EXECUTADOS'!$F354*100))</f>
        <v>0</v>
      </c>
      <c r="ES354" s="62">
        <f>IF('SERVIÇOS EXECUTADOS'!$F354=0,0,(COUNTIF('SERVIÇOS EXECUTADOS'!$I354:$DH354,ES$10)/'SERVIÇOS EXECUTADOS'!$F354*100))</f>
        <v>0</v>
      </c>
      <c r="ET354" s="62">
        <f>IF('SERVIÇOS EXECUTADOS'!$F354=0,0,(COUNTIF('SERVIÇOS EXECUTADOS'!$I354:$DH354,ET$10)/'SERVIÇOS EXECUTADOS'!$F354*100))</f>
        <v>0</v>
      </c>
      <c r="EU354" s="62">
        <f>IF('SERVIÇOS EXECUTADOS'!$F354=0,0,(COUNTIF('SERVIÇOS EXECUTADOS'!$I354:$DH354,EU$10)/'SERVIÇOS EXECUTADOS'!$F354*100))</f>
        <v>0</v>
      </c>
      <c r="EV354" s="62">
        <f>IF('SERVIÇOS EXECUTADOS'!$F354=0,0,(COUNTIF('SERVIÇOS EXECUTADOS'!$I354:$DH354,EV$10)/'SERVIÇOS EXECUTADOS'!$F354*100))</f>
        <v>0</v>
      </c>
      <c r="EW354" s="62">
        <f>IF('SERVIÇOS EXECUTADOS'!$F354=0,0,(COUNTIF('SERVIÇOS EXECUTADOS'!$I354:$DH354,EW$10)/'SERVIÇOS EXECUTADOS'!$F354*100))</f>
        <v>0</v>
      </c>
    </row>
    <row r="355" spans="1:153" s="23" customFormat="1" ht="12" customHeight="1" outlineLevel="1">
      <c r="A355" s="22"/>
      <c r="B355" s="197" t="s">
        <v>591</v>
      </c>
      <c r="C355" s="198" t="s">
        <v>488</v>
      </c>
      <c r="D355" s="486"/>
      <c r="E355" s="192">
        <f t="shared" si="124"/>
        <v>0</v>
      </c>
      <c r="F355" s="489"/>
      <c r="G355" s="271" t="s">
        <v>122</v>
      </c>
      <c r="H355" s="216">
        <f t="shared" si="126"/>
        <v>0</v>
      </c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  <c r="AN355" s="59"/>
      <c r="AO355" s="59"/>
      <c r="AP355" s="59"/>
      <c r="AQ355" s="59"/>
      <c r="AR355" s="59"/>
      <c r="AS355" s="59"/>
      <c r="AT355" s="59"/>
      <c r="AU355" s="59"/>
      <c r="AV355" s="59"/>
      <c r="AW355" s="59"/>
      <c r="AX355" s="59"/>
      <c r="AY355" s="59"/>
      <c r="AZ355" s="59"/>
      <c r="BA355" s="59"/>
      <c r="BB355" s="59"/>
      <c r="BC355" s="59"/>
      <c r="BD355" s="59"/>
      <c r="BE355" s="59"/>
      <c r="BF355" s="59"/>
      <c r="BG355" s="59"/>
      <c r="BH355" s="59"/>
      <c r="BI355" s="59"/>
      <c r="BJ355" s="59"/>
      <c r="BK355" s="59"/>
      <c r="BL355" s="59"/>
      <c r="BM355" s="59"/>
      <c r="BN355" s="59"/>
      <c r="BO355" s="59"/>
      <c r="BP355" s="59"/>
      <c r="BQ355" s="59"/>
      <c r="BR355" s="59"/>
      <c r="BS355" s="59"/>
      <c r="BT355" s="59"/>
      <c r="BU355" s="59"/>
      <c r="BV355" s="59"/>
      <c r="BW355" s="59"/>
      <c r="BX355" s="59"/>
      <c r="BY355" s="59"/>
      <c r="BZ355" s="59"/>
      <c r="CA355" s="59"/>
      <c r="CB355" s="59"/>
      <c r="CC355" s="59"/>
      <c r="CD355" s="59"/>
      <c r="CE355" s="59"/>
      <c r="CF355" s="59"/>
      <c r="CG355" s="59"/>
      <c r="CH355" s="59"/>
      <c r="CI355" s="59"/>
      <c r="CJ355" s="59"/>
      <c r="CK355" s="59"/>
      <c r="CL355" s="59"/>
      <c r="CM355" s="59"/>
      <c r="CN355" s="59"/>
      <c r="CO355" s="59"/>
      <c r="CP355" s="59"/>
      <c r="CQ355" s="59"/>
      <c r="CR355" s="59"/>
      <c r="CS355" s="59"/>
      <c r="CT355" s="59"/>
      <c r="CU355" s="59"/>
      <c r="CV355" s="59"/>
      <c r="CW355" s="59"/>
      <c r="CX355" s="59"/>
      <c r="CY355" s="59"/>
      <c r="CZ355" s="59"/>
      <c r="DA355" s="59"/>
      <c r="DB355" s="59"/>
      <c r="DC355" s="59"/>
      <c r="DD355" s="59"/>
      <c r="DE355" s="59"/>
      <c r="DF355" s="59"/>
      <c r="DG355" s="59"/>
      <c r="DH355" s="59"/>
      <c r="DI355" s="60">
        <f t="shared" si="128"/>
        <v>0</v>
      </c>
      <c r="DJ355" s="61">
        <f t="shared" si="129"/>
        <v>0</v>
      </c>
      <c r="DK355" s="61">
        <f t="shared" si="130"/>
        <v>0</v>
      </c>
      <c r="DL355" s="62">
        <f t="shared" si="131"/>
        <v>0</v>
      </c>
      <c r="DM355" s="62">
        <f t="shared" si="132"/>
        <v>0</v>
      </c>
      <c r="DN355" s="64" t="str">
        <f t="shared" si="133"/>
        <v/>
      </c>
      <c r="DO355" s="253" t="b">
        <f t="shared" si="125"/>
        <v>0</v>
      </c>
      <c r="DP355" s="188"/>
      <c r="DS355" s="62">
        <f>IF('SERVIÇOS EXECUTADOS'!$F355=0,0,(COUNTIF('SERVIÇOS EXECUTADOS'!$I355:$DH355,DS$10)/'SERVIÇOS EXECUTADOS'!$F355*100))</f>
        <v>0</v>
      </c>
      <c r="DT355" s="62">
        <f>IF('SERVIÇOS EXECUTADOS'!$F355=0,0,(COUNTIF('SERVIÇOS EXECUTADOS'!$I355:$DH355,DT$10)/'SERVIÇOS EXECUTADOS'!$F355*100))</f>
        <v>0</v>
      </c>
      <c r="DU355" s="62">
        <f>IF('SERVIÇOS EXECUTADOS'!$F355=0,0,(COUNTIF('SERVIÇOS EXECUTADOS'!$I355:$DH355,DU$10)/'SERVIÇOS EXECUTADOS'!$F355*100))</f>
        <v>0</v>
      </c>
      <c r="DV355" s="62">
        <f>IF('SERVIÇOS EXECUTADOS'!$F355=0,0,(COUNTIF('SERVIÇOS EXECUTADOS'!$I355:$DH355,DV$10)/'SERVIÇOS EXECUTADOS'!$F355*100))</f>
        <v>0</v>
      </c>
      <c r="DW355" s="62">
        <f>IF('SERVIÇOS EXECUTADOS'!$F355=0,0,(COUNTIF('SERVIÇOS EXECUTADOS'!$I355:$DH355,DW$10)/'SERVIÇOS EXECUTADOS'!$F355*100))</f>
        <v>0</v>
      </c>
      <c r="DX355" s="62">
        <f>IF('SERVIÇOS EXECUTADOS'!$F355=0,0,(COUNTIF('SERVIÇOS EXECUTADOS'!$I355:$DH355,DX$10)/'SERVIÇOS EXECUTADOS'!$F355*100))</f>
        <v>0</v>
      </c>
      <c r="DY355" s="62">
        <f>IF('SERVIÇOS EXECUTADOS'!$F355=0,0,(COUNTIF('SERVIÇOS EXECUTADOS'!$I355:$DH355,DY$10)/'SERVIÇOS EXECUTADOS'!$F355*100))</f>
        <v>0</v>
      </c>
      <c r="DZ355" s="62">
        <f>IF('SERVIÇOS EXECUTADOS'!$F355=0,0,(COUNTIF('SERVIÇOS EXECUTADOS'!$I355:$DH355,DZ$10)/'SERVIÇOS EXECUTADOS'!$F355*100))</f>
        <v>0</v>
      </c>
      <c r="EA355" s="62">
        <f>IF('SERVIÇOS EXECUTADOS'!$F355=0,0,(COUNTIF('SERVIÇOS EXECUTADOS'!$I355:$DH355,EA$10)/'SERVIÇOS EXECUTADOS'!$F355*100))</f>
        <v>0</v>
      </c>
      <c r="EB355" s="62">
        <f>IF('SERVIÇOS EXECUTADOS'!$F355=0,0,(COUNTIF('SERVIÇOS EXECUTADOS'!$I355:$DH355,EB$10)/'SERVIÇOS EXECUTADOS'!$F355*100))</f>
        <v>0</v>
      </c>
      <c r="EC355" s="62">
        <f>IF('SERVIÇOS EXECUTADOS'!$F355=0,0,(COUNTIF('SERVIÇOS EXECUTADOS'!$I355:$DH355,EC$10)/'SERVIÇOS EXECUTADOS'!$F355*100))</f>
        <v>0</v>
      </c>
      <c r="ED355" s="62">
        <f>IF('SERVIÇOS EXECUTADOS'!$F355=0,0,(COUNTIF('SERVIÇOS EXECUTADOS'!$I355:$DH355,ED$10)/'SERVIÇOS EXECUTADOS'!$F355*100))</f>
        <v>0</v>
      </c>
      <c r="EE355" s="62">
        <f>IF('SERVIÇOS EXECUTADOS'!$F355=0,0,(COUNTIF('SERVIÇOS EXECUTADOS'!$I355:$DH355,EE$10)/'SERVIÇOS EXECUTADOS'!$F355*100))</f>
        <v>0</v>
      </c>
      <c r="EF355" s="62">
        <f>IF('SERVIÇOS EXECUTADOS'!$F355=0,0,(COUNTIF('SERVIÇOS EXECUTADOS'!$I355:$DH355,EF$10)/'SERVIÇOS EXECUTADOS'!$F355*100))</f>
        <v>0</v>
      </c>
      <c r="EG355" s="62">
        <f>IF('SERVIÇOS EXECUTADOS'!$F355=0,0,(COUNTIF('SERVIÇOS EXECUTADOS'!$I355:$DH355,EG$10)/'SERVIÇOS EXECUTADOS'!$F355*100))</f>
        <v>0</v>
      </c>
      <c r="EH355" s="62">
        <f>IF('SERVIÇOS EXECUTADOS'!$F355=0,0,(COUNTIF('SERVIÇOS EXECUTADOS'!$I355:$DH355,EH$10)/'SERVIÇOS EXECUTADOS'!$F355*100))</f>
        <v>0</v>
      </c>
      <c r="EI355" s="62">
        <f>IF('SERVIÇOS EXECUTADOS'!$F355=0,0,(COUNTIF('SERVIÇOS EXECUTADOS'!$I355:$DH355,EI$10)/'SERVIÇOS EXECUTADOS'!$F355*100))</f>
        <v>0</v>
      </c>
      <c r="EJ355" s="62">
        <f>IF('SERVIÇOS EXECUTADOS'!$F355=0,0,(COUNTIF('SERVIÇOS EXECUTADOS'!$I355:$DH355,EJ$10)/'SERVIÇOS EXECUTADOS'!$F355*100))</f>
        <v>0</v>
      </c>
      <c r="EK355" s="62">
        <f>IF('SERVIÇOS EXECUTADOS'!$F355=0,0,(COUNTIF('SERVIÇOS EXECUTADOS'!$I355:$DH355,EK$10)/'SERVIÇOS EXECUTADOS'!$F355*100))</f>
        <v>0</v>
      </c>
      <c r="EL355" s="62">
        <f>IF('SERVIÇOS EXECUTADOS'!$F355=0,0,(COUNTIF('SERVIÇOS EXECUTADOS'!$I355:$DH355,EL$10)/'SERVIÇOS EXECUTADOS'!$F355*100))</f>
        <v>0</v>
      </c>
      <c r="EM355" s="62">
        <f>IF('SERVIÇOS EXECUTADOS'!$F355=0,0,(COUNTIF('SERVIÇOS EXECUTADOS'!$I355:$DH355,EM$10)/'SERVIÇOS EXECUTADOS'!$F355*100))</f>
        <v>0</v>
      </c>
      <c r="EN355" s="62">
        <f>IF('SERVIÇOS EXECUTADOS'!$F355=0,0,(COUNTIF('SERVIÇOS EXECUTADOS'!$I355:$DH355,EN$10)/'SERVIÇOS EXECUTADOS'!$F355*100))</f>
        <v>0</v>
      </c>
      <c r="EO355" s="62">
        <f>IF('SERVIÇOS EXECUTADOS'!$F355=0,0,(COUNTIF('SERVIÇOS EXECUTADOS'!$I355:$DH355,EO$10)/'SERVIÇOS EXECUTADOS'!$F355*100))</f>
        <v>0</v>
      </c>
      <c r="EP355" s="62">
        <f>IF('SERVIÇOS EXECUTADOS'!$F355=0,0,(COUNTIF('SERVIÇOS EXECUTADOS'!$I355:$DH355,EP$10)/'SERVIÇOS EXECUTADOS'!$F355*100))</f>
        <v>0</v>
      </c>
      <c r="EQ355" s="62">
        <f>IF('SERVIÇOS EXECUTADOS'!$F355=0,0,(COUNTIF('SERVIÇOS EXECUTADOS'!$I355:$DH355,EQ$10)/'SERVIÇOS EXECUTADOS'!$F355*100))</f>
        <v>0</v>
      </c>
      <c r="ER355" s="62">
        <f>IF('SERVIÇOS EXECUTADOS'!$F355=0,0,(COUNTIF('SERVIÇOS EXECUTADOS'!$I355:$DH355,ER$10)/'SERVIÇOS EXECUTADOS'!$F355*100))</f>
        <v>0</v>
      </c>
      <c r="ES355" s="62">
        <f>IF('SERVIÇOS EXECUTADOS'!$F355=0,0,(COUNTIF('SERVIÇOS EXECUTADOS'!$I355:$DH355,ES$10)/'SERVIÇOS EXECUTADOS'!$F355*100))</f>
        <v>0</v>
      </c>
      <c r="ET355" s="62">
        <f>IF('SERVIÇOS EXECUTADOS'!$F355=0,0,(COUNTIF('SERVIÇOS EXECUTADOS'!$I355:$DH355,ET$10)/'SERVIÇOS EXECUTADOS'!$F355*100))</f>
        <v>0</v>
      </c>
      <c r="EU355" s="62">
        <f>IF('SERVIÇOS EXECUTADOS'!$F355=0,0,(COUNTIF('SERVIÇOS EXECUTADOS'!$I355:$DH355,EU$10)/'SERVIÇOS EXECUTADOS'!$F355*100))</f>
        <v>0</v>
      </c>
      <c r="EV355" s="62">
        <f>IF('SERVIÇOS EXECUTADOS'!$F355=0,0,(COUNTIF('SERVIÇOS EXECUTADOS'!$I355:$DH355,EV$10)/'SERVIÇOS EXECUTADOS'!$F355*100))</f>
        <v>0</v>
      </c>
      <c r="EW355" s="62">
        <f>IF('SERVIÇOS EXECUTADOS'!$F355=0,0,(COUNTIF('SERVIÇOS EXECUTADOS'!$I355:$DH355,EW$10)/'SERVIÇOS EXECUTADOS'!$F355*100))</f>
        <v>0</v>
      </c>
    </row>
    <row r="356" spans="1:153" ht="12" customHeight="1" outlineLevel="1">
      <c r="A356" s="1"/>
      <c r="B356" s="197" t="s">
        <v>592</v>
      </c>
      <c r="C356" s="196" t="s">
        <v>593</v>
      </c>
      <c r="D356" s="486"/>
      <c r="E356" s="192">
        <f t="shared" si="124"/>
        <v>0</v>
      </c>
      <c r="F356" s="489"/>
      <c r="G356" s="271" t="s">
        <v>122</v>
      </c>
      <c r="H356" s="216">
        <f t="shared" si="126"/>
        <v>0</v>
      </c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  <c r="AP356" s="59"/>
      <c r="AQ356" s="59"/>
      <c r="AR356" s="59"/>
      <c r="AS356" s="59"/>
      <c r="AT356" s="59"/>
      <c r="AU356" s="59"/>
      <c r="AV356" s="59"/>
      <c r="AW356" s="59"/>
      <c r="AX356" s="59"/>
      <c r="AY356" s="59"/>
      <c r="AZ356" s="59"/>
      <c r="BA356" s="59"/>
      <c r="BB356" s="59"/>
      <c r="BC356" s="59"/>
      <c r="BD356" s="59"/>
      <c r="BE356" s="59"/>
      <c r="BF356" s="59"/>
      <c r="BG356" s="59"/>
      <c r="BH356" s="59"/>
      <c r="BI356" s="59"/>
      <c r="BJ356" s="59"/>
      <c r="BK356" s="59"/>
      <c r="BL356" s="59"/>
      <c r="BM356" s="59"/>
      <c r="BN356" s="59"/>
      <c r="BO356" s="59"/>
      <c r="BP356" s="59"/>
      <c r="BQ356" s="59"/>
      <c r="BR356" s="59"/>
      <c r="BS356" s="59"/>
      <c r="BT356" s="59"/>
      <c r="BU356" s="59"/>
      <c r="BV356" s="59"/>
      <c r="BW356" s="59"/>
      <c r="BX356" s="59"/>
      <c r="BY356" s="59"/>
      <c r="BZ356" s="59"/>
      <c r="CA356" s="59"/>
      <c r="CB356" s="59"/>
      <c r="CC356" s="59"/>
      <c r="CD356" s="59"/>
      <c r="CE356" s="59"/>
      <c r="CF356" s="59"/>
      <c r="CG356" s="59"/>
      <c r="CH356" s="59"/>
      <c r="CI356" s="59"/>
      <c r="CJ356" s="59"/>
      <c r="CK356" s="59"/>
      <c r="CL356" s="59"/>
      <c r="CM356" s="59"/>
      <c r="CN356" s="59"/>
      <c r="CO356" s="59"/>
      <c r="CP356" s="59"/>
      <c r="CQ356" s="59"/>
      <c r="CR356" s="59"/>
      <c r="CS356" s="59"/>
      <c r="CT356" s="59"/>
      <c r="CU356" s="59"/>
      <c r="CV356" s="59"/>
      <c r="CW356" s="59"/>
      <c r="CX356" s="59"/>
      <c r="CY356" s="59"/>
      <c r="CZ356" s="59"/>
      <c r="DA356" s="59"/>
      <c r="DB356" s="59"/>
      <c r="DC356" s="59"/>
      <c r="DD356" s="59"/>
      <c r="DE356" s="59"/>
      <c r="DF356" s="59"/>
      <c r="DG356" s="59"/>
      <c r="DH356" s="59"/>
      <c r="DI356" s="60">
        <f t="shared" si="128"/>
        <v>0</v>
      </c>
      <c r="DJ356" s="61">
        <f t="shared" si="129"/>
        <v>0</v>
      </c>
      <c r="DK356" s="61">
        <f t="shared" si="130"/>
        <v>0</v>
      </c>
      <c r="DL356" s="62">
        <f t="shared" si="131"/>
        <v>0</v>
      </c>
      <c r="DM356" s="62">
        <f t="shared" si="132"/>
        <v>0</v>
      </c>
      <c r="DN356" s="64" t="str">
        <f t="shared" si="133"/>
        <v/>
      </c>
      <c r="DO356" s="252" t="b">
        <f t="shared" si="125"/>
        <v>0</v>
      </c>
      <c r="DP356" s="188"/>
      <c r="DS356" s="62">
        <f>IF('SERVIÇOS EXECUTADOS'!$F356=0,0,(COUNTIF('SERVIÇOS EXECUTADOS'!$I356:$DH356,DS$10)/'SERVIÇOS EXECUTADOS'!$F356*100))</f>
        <v>0</v>
      </c>
      <c r="DT356" s="62">
        <f>IF('SERVIÇOS EXECUTADOS'!$F356=0,0,(COUNTIF('SERVIÇOS EXECUTADOS'!$I356:$DH356,DT$10)/'SERVIÇOS EXECUTADOS'!$F356*100))</f>
        <v>0</v>
      </c>
      <c r="DU356" s="62">
        <f>IF('SERVIÇOS EXECUTADOS'!$F356=0,0,(COUNTIF('SERVIÇOS EXECUTADOS'!$I356:$DH356,DU$10)/'SERVIÇOS EXECUTADOS'!$F356*100))</f>
        <v>0</v>
      </c>
      <c r="DV356" s="62">
        <f>IF('SERVIÇOS EXECUTADOS'!$F356=0,0,(COUNTIF('SERVIÇOS EXECUTADOS'!$I356:$DH356,DV$10)/'SERVIÇOS EXECUTADOS'!$F356*100))</f>
        <v>0</v>
      </c>
      <c r="DW356" s="62">
        <f>IF('SERVIÇOS EXECUTADOS'!$F356=0,0,(COUNTIF('SERVIÇOS EXECUTADOS'!$I356:$DH356,DW$10)/'SERVIÇOS EXECUTADOS'!$F356*100))</f>
        <v>0</v>
      </c>
      <c r="DX356" s="62">
        <f>IF('SERVIÇOS EXECUTADOS'!$F356=0,0,(COUNTIF('SERVIÇOS EXECUTADOS'!$I356:$DH356,DX$10)/'SERVIÇOS EXECUTADOS'!$F356*100))</f>
        <v>0</v>
      </c>
      <c r="DY356" s="62">
        <f>IF('SERVIÇOS EXECUTADOS'!$F356=0,0,(COUNTIF('SERVIÇOS EXECUTADOS'!$I356:$DH356,DY$10)/'SERVIÇOS EXECUTADOS'!$F356*100))</f>
        <v>0</v>
      </c>
      <c r="DZ356" s="62">
        <f>IF('SERVIÇOS EXECUTADOS'!$F356=0,0,(COUNTIF('SERVIÇOS EXECUTADOS'!$I356:$DH356,DZ$10)/'SERVIÇOS EXECUTADOS'!$F356*100))</f>
        <v>0</v>
      </c>
      <c r="EA356" s="62">
        <f>IF('SERVIÇOS EXECUTADOS'!$F356=0,0,(COUNTIF('SERVIÇOS EXECUTADOS'!$I356:$DH356,EA$10)/'SERVIÇOS EXECUTADOS'!$F356*100))</f>
        <v>0</v>
      </c>
      <c r="EB356" s="62">
        <f>IF('SERVIÇOS EXECUTADOS'!$F356=0,0,(COUNTIF('SERVIÇOS EXECUTADOS'!$I356:$DH356,EB$10)/'SERVIÇOS EXECUTADOS'!$F356*100))</f>
        <v>0</v>
      </c>
      <c r="EC356" s="62">
        <f>IF('SERVIÇOS EXECUTADOS'!$F356=0,0,(COUNTIF('SERVIÇOS EXECUTADOS'!$I356:$DH356,EC$10)/'SERVIÇOS EXECUTADOS'!$F356*100))</f>
        <v>0</v>
      </c>
      <c r="ED356" s="62">
        <f>IF('SERVIÇOS EXECUTADOS'!$F356=0,0,(COUNTIF('SERVIÇOS EXECUTADOS'!$I356:$DH356,ED$10)/'SERVIÇOS EXECUTADOS'!$F356*100))</f>
        <v>0</v>
      </c>
      <c r="EE356" s="62">
        <f>IF('SERVIÇOS EXECUTADOS'!$F356=0,0,(COUNTIF('SERVIÇOS EXECUTADOS'!$I356:$DH356,EE$10)/'SERVIÇOS EXECUTADOS'!$F356*100))</f>
        <v>0</v>
      </c>
      <c r="EF356" s="62">
        <f>IF('SERVIÇOS EXECUTADOS'!$F356=0,0,(COUNTIF('SERVIÇOS EXECUTADOS'!$I356:$DH356,EF$10)/'SERVIÇOS EXECUTADOS'!$F356*100))</f>
        <v>0</v>
      </c>
      <c r="EG356" s="62">
        <f>IF('SERVIÇOS EXECUTADOS'!$F356=0,0,(COUNTIF('SERVIÇOS EXECUTADOS'!$I356:$DH356,EG$10)/'SERVIÇOS EXECUTADOS'!$F356*100))</f>
        <v>0</v>
      </c>
      <c r="EH356" s="62">
        <f>IF('SERVIÇOS EXECUTADOS'!$F356=0,0,(COUNTIF('SERVIÇOS EXECUTADOS'!$I356:$DH356,EH$10)/'SERVIÇOS EXECUTADOS'!$F356*100))</f>
        <v>0</v>
      </c>
      <c r="EI356" s="62">
        <f>IF('SERVIÇOS EXECUTADOS'!$F356=0,0,(COUNTIF('SERVIÇOS EXECUTADOS'!$I356:$DH356,EI$10)/'SERVIÇOS EXECUTADOS'!$F356*100))</f>
        <v>0</v>
      </c>
      <c r="EJ356" s="62">
        <f>IF('SERVIÇOS EXECUTADOS'!$F356=0,0,(COUNTIF('SERVIÇOS EXECUTADOS'!$I356:$DH356,EJ$10)/'SERVIÇOS EXECUTADOS'!$F356*100))</f>
        <v>0</v>
      </c>
      <c r="EK356" s="62">
        <f>IF('SERVIÇOS EXECUTADOS'!$F356=0,0,(COUNTIF('SERVIÇOS EXECUTADOS'!$I356:$DH356,EK$10)/'SERVIÇOS EXECUTADOS'!$F356*100))</f>
        <v>0</v>
      </c>
      <c r="EL356" s="62">
        <f>IF('SERVIÇOS EXECUTADOS'!$F356=0,0,(COUNTIF('SERVIÇOS EXECUTADOS'!$I356:$DH356,EL$10)/'SERVIÇOS EXECUTADOS'!$F356*100))</f>
        <v>0</v>
      </c>
      <c r="EM356" s="62">
        <f>IF('SERVIÇOS EXECUTADOS'!$F356=0,0,(COUNTIF('SERVIÇOS EXECUTADOS'!$I356:$DH356,EM$10)/'SERVIÇOS EXECUTADOS'!$F356*100))</f>
        <v>0</v>
      </c>
      <c r="EN356" s="62">
        <f>IF('SERVIÇOS EXECUTADOS'!$F356=0,0,(COUNTIF('SERVIÇOS EXECUTADOS'!$I356:$DH356,EN$10)/'SERVIÇOS EXECUTADOS'!$F356*100))</f>
        <v>0</v>
      </c>
      <c r="EO356" s="62">
        <f>IF('SERVIÇOS EXECUTADOS'!$F356=0,0,(COUNTIF('SERVIÇOS EXECUTADOS'!$I356:$DH356,EO$10)/'SERVIÇOS EXECUTADOS'!$F356*100))</f>
        <v>0</v>
      </c>
      <c r="EP356" s="62">
        <f>IF('SERVIÇOS EXECUTADOS'!$F356=0,0,(COUNTIF('SERVIÇOS EXECUTADOS'!$I356:$DH356,EP$10)/'SERVIÇOS EXECUTADOS'!$F356*100))</f>
        <v>0</v>
      </c>
      <c r="EQ356" s="62">
        <f>IF('SERVIÇOS EXECUTADOS'!$F356=0,0,(COUNTIF('SERVIÇOS EXECUTADOS'!$I356:$DH356,EQ$10)/'SERVIÇOS EXECUTADOS'!$F356*100))</f>
        <v>0</v>
      </c>
      <c r="ER356" s="62">
        <f>IF('SERVIÇOS EXECUTADOS'!$F356=0,0,(COUNTIF('SERVIÇOS EXECUTADOS'!$I356:$DH356,ER$10)/'SERVIÇOS EXECUTADOS'!$F356*100))</f>
        <v>0</v>
      </c>
      <c r="ES356" s="62">
        <f>IF('SERVIÇOS EXECUTADOS'!$F356=0,0,(COUNTIF('SERVIÇOS EXECUTADOS'!$I356:$DH356,ES$10)/'SERVIÇOS EXECUTADOS'!$F356*100))</f>
        <v>0</v>
      </c>
      <c r="ET356" s="62">
        <f>IF('SERVIÇOS EXECUTADOS'!$F356=0,0,(COUNTIF('SERVIÇOS EXECUTADOS'!$I356:$DH356,ET$10)/'SERVIÇOS EXECUTADOS'!$F356*100))</f>
        <v>0</v>
      </c>
      <c r="EU356" s="62">
        <f>IF('SERVIÇOS EXECUTADOS'!$F356=0,0,(COUNTIF('SERVIÇOS EXECUTADOS'!$I356:$DH356,EU$10)/'SERVIÇOS EXECUTADOS'!$F356*100))</f>
        <v>0</v>
      </c>
      <c r="EV356" s="62">
        <f>IF('SERVIÇOS EXECUTADOS'!$F356=0,0,(COUNTIF('SERVIÇOS EXECUTADOS'!$I356:$DH356,EV$10)/'SERVIÇOS EXECUTADOS'!$F356*100))</f>
        <v>0</v>
      </c>
      <c r="EW356" s="62">
        <f>IF('SERVIÇOS EXECUTADOS'!$F356=0,0,(COUNTIF('SERVIÇOS EXECUTADOS'!$I356:$DH356,EW$10)/'SERVIÇOS EXECUTADOS'!$F356*100))</f>
        <v>0</v>
      </c>
    </row>
    <row r="357" spans="1:153" ht="12" customHeight="1" outlineLevel="1">
      <c r="A357" s="1"/>
      <c r="B357" s="197" t="s">
        <v>594</v>
      </c>
      <c r="C357" s="196" t="s">
        <v>595</v>
      </c>
      <c r="D357" s="486"/>
      <c r="E357" s="192">
        <f t="shared" si="124"/>
        <v>0</v>
      </c>
      <c r="F357" s="489"/>
      <c r="G357" s="271" t="s">
        <v>122</v>
      </c>
      <c r="H357" s="216">
        <f t="shared" si="126"/>
        <v>0</v>
      </c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  <c r="AN357" s="59"/>
      <c r="AO357" s="59"/>
      <c r="AP357" s="59"/>
      <c r="AQ357" s="59"/>
      <c r="AR357" s="59"/>
      <c r="AS357" s="59"/>
      <c r="AT357" s="59"/>
      <c r="AU357" s="59"/>
      <c r="AV357" s="59"/>
      <c r="AW357" s="59"/>
      <c r="AX357" s="59"/>
      <c r="AY357" s="59"/>
      <c r="AZ357" s="59"/>
      <c r="BA357" s="59"/>
      <c r="BB357" s="59"/>
      <c r="BC357" s="59"/>
      <c r="BD357" s="59"/>
      <c r="BE357" s="59"/>
      <c r="BF357" s="59"/>
      <c r="BG357" s="59"/>
      <c r="BH357" s="59"/>
      <c r="BI357" s="59"/>
      <c r="BJ357" s="59"/>
      <c r="BK357" s="59"/>
      <c r="BL357" s="59"/>
      <c r="BM357" s="59"/>
      <c r="BN357" s="59"/>
      <c r="BO357" s="59"/>
      <c r="BP357" s="59"/>
      <c r="BQ357" s="59"/>
      <c r="BR357" s="59"/>
      <c r="BS357" s="59"/>
      <c r="BT357" s="59"/>
      <c r="BU357" s="59"/>
      <c r="BV357" s="59"/>
      <c r="BW357" s="59"/>
      <c r="BX357" s="59"/>
      <c r="BY357" s="59"/>
      <c r="BZ357" s="59"/>
      <c r="CA357" s="59"/>
      <c r="CB357" s="59"/>
      <c r="CC357" s="59"/>
      <c r="CD357" s="59"/>
      <c r="CE357" s="59"/>
      <c r="CF357" s="59"/>
      <c r="CG357" s="59"/>
      <c r="CH357" s="59"/>
      <c r="CI357" s="59"/>
      <c r="CJ357" s="59"/>
      <c r="CK357" s="59"/>
      <c r="CL357" s="59"/>
      <c r="CM357" s="59"/>
      <c r="CN357" s="59"/>
      <c r="CO357" s="59"/>
      <c r="CP357" s="59"/>
      <c r="CQ357" s="59"/>
      <c r="CR357" s="59"/>
      <c r="CS357" s="59"/>
      <c r="CT357" s="59"/>
      <c r="CU357" s="59"/>
      <c r="CV357" s="59"/>
      <c r="CW357" s="59"/>
      <c r="CX357" s="59"/>
      <c r="CY357" s="59"/>
      <c r="CZ357" s="59"/>
      <c r="DA357" s="59"/>
      <c r="DB357" s="59"/>
      <c r="DC357" s="59"/>
      <c r="DD357" s="59"/>
      <c r="DE357" s="59"/>
      <c r="DF357" s="59"/>
      <c r="DG357" s="59"/>
      <c r="DH357" s="59"/>
      <c r="DI357" s="60">
        <f t="shared" si="128"/>
        <v>0</v>
      </c>
      <c r="DJ357" s="61">
        <f t="shared" si="129"/>
        <v>0</v>
      </c>
      <c r="DK357" s="61">
        <f t="shared" si="130"/>
        <v>0</v>
      </c>
      <c r="DL357" s="62">
        <f t="shared" si="131"/>
        <v>0</v>
      </c>
      <c r="DM357" s="62">
        <f t="shared" si="132"/>
        <v>0</v>
      </c>
      <c r="DN357" s="64" t="str">
        <f t="shared" si="133"/>
        <v/>
      </c>
      <c r="DO357" s="252" t="b">
        <f t="shared" si="125"/>
        <v>0</v>
      </c>
      <c r="DP357" s="188"/>
      <c r="DS357" s="62">
        <f>IF('SERVIÇOS EXECUTADOS'!$F357=0,0,(COUNTIF('SERVIÇOS EXECUTADOS'!$I357:$DH357,DS$10)/'SERVIÇOS EXECUTADOS'!$F357*100))</f>
        <v>0</v>
      </c>
      <c r="DT357" s="62">
        <f>IF('SERVIÇOS EXECUTADOS'!$F357=0,0,(COUNTIF('SERVIÇOS EXECUTADOS'!$I357:$DH357,DT$10)/'SERVIÇOS EXECUTADOS'!$F357*100))</f>
        <v>0</v>
      </c>
      <c r="DU357" s="62">
        <f>IF('SERVIÇOS EXECUTADOS'!$F357=0,0,(COUNTIF('SERVIÇOS EXECUTADOS'!$I357:$DH357,DU$10)/'SERVIÇOS EXECUTADOS'!$F357*100))</f>
        <v>0</v>
      </c>
      <c r="DV357" s="62">
        <f>IF('SERVIÇOS EXECUTADOS'!$F357=0,0,(COUNTIF('SERVIÇOS EXECUTADOS'!$I357:$DH357,DV$10)/'SERVIÇOS EXECUTADOS'!$F357*100))</f>
        <v>0</v>
      </c>
      <c r="DW357" s="62">
        <f>IF('SERVIÇOS EXECUTADOS'!$F357=0,0,(COUNTIF('SERVIÇOS EXECUTADOS'!$I357:$DH357,DW$10)/'SERVIÇOS EXECUTADOS'!$F357*100))</f>
        <v>0</v>
      </c>
      <c r="DX357" s="62">
        <f>IF('SERVIÇOS EXECUTADOS'!$F357=0,0,(COUNTIF('SERVIÇOS EXECUTADOS'!$I357:$DH357,DX$10)/'SERVIÇOS EXECUTADOS'!$F357*100))</f>
        <v>0</v>
      </c>
      <c r="DY357" s="62">
        <f>IF('SERVIÇOS EXECUTADOS'!$F357=0,0,(COUNTIF('SERVIÇOS EXECUTADOS'!$I357:$DH357,DY$10)/'SERVIÇOS EXECUTADOS'!$F357*100))</f>
        <v>0</v>
      </c>
      <c r="DZ357" s="62">
        <f>IF('SERVIÇOS EXECUTADOS'!$F357=0,0,(COUNTIF('SERVIÇOS EXECUTADOS'!$I357:$DH357,DZ$10)/'SERVIÇOS EXECUTADOS'!$F357*100))</f>
        <v>0</v>
      </c>
      <c r="EA357" s="62">
        <f>IF('SERVIÇOS EXECUTADOS'!$F357=0,0,(COUNTIF('SERVIÇOS EXECUTADOS'!$I357:$DH357,EA$10)/'SERVIÇOS EXECUTADOS'!$F357*100))</f>
        <v>0</v>
      </c>
      <c r="EB357" s="62">
        <f>IF('SERVIÇOS EXECUTADOS'!$F357=0,0,(COUNTIF('SERVIÇOS EXECUTADOS'!$I357:$DH357,EB$10)/'SERVIÇOS EXECUTADOS'!$F357*100))</f>
        <v>0</v>
      </c>
      <c r="EC357" s="62">
        <f>IF('SERVIÇOS EXECUTADOS'!$F357=0,0,(COUNTIF('SERVIÇOS EXECUTADOS'!$I357:$DH357,EC$10)/'SERVIÇOS EXECUTADOS'!$F357*100))</f>
        <v>0</v>
      </c>
      <c r="ED357" s="62">
        <f>IF('SERVIÇOS EXECUTADOS'!$F357=0,0,(COUNTIF('SERVIÇOS EXECUTADOS'!$I357:$DH357,ED$10)/'SERVIÇOS EXECUTADOS'!$F357*100))</f>
        <v>0</v>
      </c>
      <c r="EE357" s="62">
        <f>IF('SERVIÇOS EXECUTADOS'!$F357=0,0,(COUNTIF('SERVIÇOS EXECUTADOS'!$I357:$DH357,EE$10)/'SERVIÇOS EXECUTADOS'!$F357*100))</f>
        <v>0</v>
      </c>
      <c r="EF357" s="62">
        <f>IF('SERVIÇOS EXECUTADOS'!$F357=0,0,(COUNTIF('SERVIÇOS EXECUTADOS'!$I357:$DH357,EF$10)/'SERVIÇOS EXECUTADOS'!$F357*100))</f>
        <v>0</v>
      </c>
      <c r="EG357" s="62">
        <f>IF('SERVIÇOS EXECUTADOS'!$F357=0,0,(COUNTIF('SERVIÇOS EXECUTADOS'!$I357:$DH357,EG$10)/'SERVIÇOS EXECUTADOS'!$F357*100))</f>
        <v>0</v>
      </c>
      <c r="EH357" s="62">
        <f>IF('SERVIÇOS EXECUTADOS'!$F357=0,0,(COUNTIF('SERVIÇOS EXECUTADOS'!$I357:$DH357,EH$10)/'SERVIÇOS EXECUTADOS'!$F357*100))</f>
        <v>0</v>
      </c>
      <c r="EI357" s="62">
        <f>IF('SERVIÇOS EXECUTADOS'!$F357=0,0,(COUNTIF('SERVIÇOS EXECUTADOS'!$I357:$DH357,EI$10)/'SERVIÇOS EXECUTADOS'!$F357*100))</f>
        <v>0</v>
      </c>
      <c r="EJ357" s="62">
        <f>IF('SERVIÇOS EXECUTADOS'!$F357=0,0,(COUNTIF('SERVIÇOS EXECUTADOS'!$I357:$DH357,EJ$10)/'SERVIÇOS EXECUTADOS'!$F357*100))</f>
        <v>0</v>
      </c>
      <c r="EK357" s="62">
        <f>IF('SERVIÇOS EXECUTADOS'!$F357=0,0,(COUNTIF('SERVIÇOS EXECUTADOS'!$I357:$DH357,EK$10)/'SERVIÇOS EXECUTADOS'!$F357*100))</f>
        <v>0</v>
      </c>
      <c r="EL357" s="62">
        <f>IF('SERVIÇOS EXECUTADOS'!$F357=0,0,(COUNTIF('SERVIÇOS EXECUTADOS'!$I357:$DH357,EL$10)/'SERVIÇOS EXECUTADOS'!$F357*100))</f>
        <v>0</v>
      </c>
      <c r="EM357" s="62">
        <f>IF('SERVIÇOS EXECUTADOS'!$F357=0,0,(COUNTIF('SERVIÇOS EXECUTADOS'!$I357:$DH357,EM$10)/'SERVIÇOS EXECUTADOS'!$F357*100))</f>
        <v>0</v>
      </c>
      <c r="EN357" s="62">
        <f>IF('SERVIÇOS EXECUTADOS'!$F357=0,0,(COUNTIF('SERVIÇOS EXECUTADOS'!$I357:$DH357,EN$10)/'SERVIÇOS EXECUTADOS'!$F357*100))</f>
        <v>0</v>
      </c>
      <c r="EO357" s="62">
        <f>IF('SERVIÇOS EXECUTADOS'!$F357=0,0,(COUNTIF('SERVIÇOS EXECUTADOS'!$I357:$DH357,EO$10)/'SERVIÇOS EXECUTADOS'!$F357*100))</f>
        <v>0</v>
      </c>
      <c r="EP357" s="62">
        <f>IF('SERVIÇOS EXECUTADOS'!$F357=0,0,(COUNTIF('SERVIÇOS EXECUTADOS'!$I357:$DH357,EP$10)/'SERVIÇOS EXECUTADOS'!$F357*100))</f>
        <v>0</v>
      </c>
      <c r="EQ357" s="62">
        <f>IF('SERVIÇOS EXECUTADOS'!$F357=0,0,(COUNTIF('SERVIÇOS EXECUTADOS'!$I357:$DH357,EQ$10)/'SERVIÇOS EXECUTADOS'!$F357*100))</f>
        <v>0</v>
      </c>
      <c r="ER357" s="62">
        <f>IF('SERVIÇOS EXECUTADOS'!$F357=0,0,(COUNTIF('SERVIÇOS EXECUTADOS'!$I357:$DH357,ER$10)/'SERVIÇOS EXECUTADOS'!$F357*100))</f>
        <v>0</v>
      </c>
      <c r="ES357" s="62">
        <f>IF('SERVIÇOS EXECUTADOS'!$F357=0,0,(COUNTIF('SERVIÇOS EXECUTADOS'!$I357:$DH357,ES$10)/'SERVIÇOS EXECUTADOS'!$F357*100))</f>
        <v>0</v>
      </c>
      <c r="ET357" s="62">
        <f>IF('SERVIÇOS EXECUTADOS'!$F357=0,0,(COUNTIF('SERVIÇOS EXECUTADOS'!$I357:$DH357,ET$10)/'SERVIÇOS EXECUTADOS'!$F357*100))</f>
        <v>0</v>
      </c>
      <c r="EU357" s="62">
        <f>IF('SERVIÇOS EXECUTADOS'!$F357=0,0,(COUNTIF('SERVIÇOS EXECUTADOS'!$I357:$DH357,EU$10)/'SERVIÇOS EXECUTADOS'!$F357*100))</f>
        <v>0</v>
      </c>
      <c r="EV357" s="62">
        <f>IF('SERVIÇOS EXECUTADOS'!$F357=0,0,(COUNTIF('SERVIÇOS EXECUTADOS'!$I357:$DH357,EV$10)/'SERVIÇOS EXECUTADOS'!$F357*100))</f>
        <v>0</v>
      </c>
      <c r="EW357" s="62">
        <f>IF('SERVIÇOS EXECUTADOS'!$F357=0,0,(COUNTIF('SERVIÇOS EXECUTADOS'!$I357:$DH357,EW$10)/'SERVIÇOS EXECUTADOS'!$F357*100))</f>
        <v>0</v>
      </c>
    </row>
    <row r="358" spans="1:153" s="23" customFormat="1" ht="12" customHeight="1" outlineLevel="1">
      <c r="A358" s="22"/>
      <c r="B358" s="197" t="s">
        <v>596</v>
      </c>
      <c r="C358" s="198" t="s">
        <v>490</v>
      </c>
      <c r="D358" s="486"/>
      <c r="E358" s="192">
        <f t="shared" si="124"/>
        <v>0</v>
      </c>
      <c r="F358" s="489"/>
      <c r="G358" s="271" t="s">
        <v>122</v>
      </c>
      <c r="H358" s="216">
        <f t="shared" si="126"/>
        <v>0</v>
      </c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  <c r="AN358" s="59"/>
      <c r="AO358" s="59"/>
      <c r="AP358" s="59"/>
      <c r="AQ358" s="59"/>
      <c r="AR358" s="59"/>
      <c r="AS358" s="59"/>
      <c r="AT358" s="59"/>
      <c r="AU358" s="59"/>
      <c r="AV358" s="59"/>
      <c r="AW358" s="59"/>
      <c r="AX358" s="59"/>
      <c r="AY358" s="59"/>
      <c r="AZ358" s="59"/>
      <c r="BA358" s="59"/>
      <c r="BB358" s="59"/>
      <c r="BC358" s="59"/>
      <c r="BD358" s="59"/>
      <c r="BE358" s="59"/>
      <c r="BF358" s="59"/>
      <c r="BG358" s="59"/>
      <c r="BH358" s="59"/>
      <c r="BI358" s="59"/>
      <c r="BJ358" s="59"/>
      <c r="BK358" s="59"/>
      <c r="BL358" s="59"/>
      <c r="BM358" s="59"/>
      <c r="BN358" s="59"/>
      <c r="BO358" s="59"/>
      <c r="BP358" s="59"/>
      <c r="BQ358" s="59"/>
      <c r="BR358" s="59"/>
      <c r="BS358" s="59"/>
      <c r="BT358" s="59"/>
      <c r="BU358" s="59"/>
      <c r="BV358" s="59"/>
      <c r="BW358" s="59"/>
      <c r="BX358" s="59"/>
      <c r="BY358" s="59"/>
      <c r="BZ358" s="59"/>
      <c r="CA358" s="59"/>
      <c r="CB358" s="59"/>
      <c r="CC358" s="59"/>
      <c r="CD358" s="59"/>
      <c r="CE358" s="59"/>
      <c r="CF358" s="59"/>
      <c r="CG358" s="59"/>
      <c r="CH358" s="59"/>
      <c r="CI358" s="59"/>
      <c r="CJ358" s="59"/>
      <c r="CK358" s="59"/>
      <c r="CL358" s="59"/>
      <c r="CM358" s="59"/>
      <c r="CN358" s="59"/>
      <c r="CO358" s="59"/>
      <c r="CP358" s="59"/>
      <c r="CQ358" s="59"/>
      <c r="CR358" s="59"/>
      <c r="CS358" s="59"/>
      <c r="CT358" s="59"/>
      <c r="CU358" s="59"/>
      <c r="CV358" s="59"/>
      <c r="CW358" s="59"/>
      <c r="CX358" s="59"/>
      <c r="CY358" s="59"/>
      <c r="CZ358" s="59"/>
      <c r="DA358" s="59"/>
      <c r="DB358" s="59"/>
      <c r="DC358" s="59"/>
      <c r="DD358" s="59"/>
      <c r="DE358" s="59"/>
      <c r="DF358" s="59"/>
      <c r="DG358" s="59"/>
      <c r="DH358" s="59"/>
      <c r="DI358" s="60">
        <f t="shared" si="128"/>
        <v>0</v>
      </c>
      <c r="DJ358" s="61">
        <f t="shared" si="129"/>
        <v>0</v>
      </c>
      <c r="DK358" s="61">
        <f t="shared" si="130"/>
        <v>0</v>
      </c>
      <c r="DL358" s="62">
        <f t="shared" si="131"/>
        <v>0</v>
      </c>
      <c r="DM358" s="62">
        <f t="shared" si="132"/>
        <v>0</v>
      </c>
      <c r="DN358" s="64" t="str">
        <f t="shared" si="133"/>
        <v/>
      </c>
      <c r="DO358" s="253" t="b">
        <f t="shared" si="125"/>
        <v>0</v>
      </c>
      <c r="DP358" s="188"/>
      <c r="DS358" s="62">
        <f>IF('SERVIÇOS EXECUTADOS'!$F358=0,0,(COUNTIF('SERVIÇOS EXECUTADOS'!$I358:$DH358,DS$10)/'SERVIÇOS EXECUTADOS'!$F358*100))</f>
        <v>0</v>
      </c>
      <c r="DT358" s="62">
        <f>IF('SERVIÇOS EXECUTADOS'!$F358=0,0,(COUNTIF('SERVIÇOS EXECUTADOS'!$I358:$DH358,DT$10)/'SERVIÇOS EXECUTADOS'!$F358*100))</f>
        <v>0</v>
      </c>
      <c r="DU358" s="62">
        <f>IF('SERVIÇOS EXECUTADOS'!$F358=0,0,(COUNTIF('SERVIÇOS EXECUTADOS'!$I358:$DH358,DU$10)/'SERVIÇOS EXECUTADOS'!$F358*100))</f>
        <v>0</v>
      </c>
      <c r="DV358" s="62">
        <f>IF('SERVIÇOS EXECUTADOS'!$F358=0,0,(COUNTIF('SERVIÇOS EXECUTADOS'!$I358:$DH358,DV$10)/'SERVIÇOS EXECUTADOS'!$F358*100))</f>
        <v>0</v>
      </c>
      <c r="DW358" s="62">
        <f>IF('SERVIÇOS EXECUTADOS'!$F358=0,0,(COUNTIF('SERVIÇOS EXECUTADOS'!$I358:$DH358,DW$10)/'SERVIÇOS EXECUTADOS'!$F358*100))</f>
        <v>0</v>
      </c>
      <c r="DX358" s="62">
        <f>IF('SERVIÇOS EXECUTADOS'!$F358=0,0,(COUNTIF('SERVIÇOS EXECUTADOS'!$I358:$DH358,DX$10)/'SERVIÇOS EXECUTADOS'!$F358*100))</f>
        <v>0</v>
      </c>
      <c r="DY358" s="62">
        <f>IF('SERVIÇOS EXECUTADOS'!$F358=0,0,(COUNTIF('SERVIÇOS EXECUTADOS'!$I358:$DH358,DY$10)/'SERVIÇOS EXECUTADOS'!$F358*100))</f>
        <v>0</v>
      </c>
      <c r="DZ358" s="62">
        <f>IF('SERVIÇOS EXECUTADOS'!$F358=0,0,(COUNTIF('SERVIÇOS EXECUTADOS'!$I358:$DH358,DZ$10)/'SERVIÇOS EXECUTADOS'!$F358*100))</f>
        <v>0</v>
      </c>
      <c r="EA358" s="62">
        <f>IF('SERVIÇOS EXECUTADOS'!$F358=0,0,(COUNTIF('SERVIÇOS EXECUTADOS'!$I358:$DH358,EA$10)/'SERVIÇOS EXECUTADOS'!$F358*100))</f>
        <v>0</v>
      </c>
      <c r="EB358" s="62">
        <f>IF('SERVIÇOS EXECUTADOS'!$F358=0,0,(COUNTIF('SERVIÇOS EXECUTADOS'!$I358:$DH358,EB$10)/'SERVIÇOS EXECUTADOS'!$F358*100))</f>
        <v>0</v>
      </c>
      <c r="EC358" s="62">
        <f>IF('SERVIÇOS EXECUTADOS'!$F358=0,0,(COUNTIF('SERVIÇOS EXECUTADOS'!$I358:$DH358,EC$10)/'SERVIÇOS EXECUTADOS'!$F358*100))</f>
        <v>0</v>
      </c>
      <c r="ED358" s="62">
        <f>IF('SERVIÇOS EXECUTADOS'!$F358=0,0,(COUNTIF('SERVIÇOS EXECUTADOS'!$I358:$DH358,ED$10)/'SERVIÇOS EXECUTADOS'!$F358*100))</f>
        <v>0</v>
      </c>
      <c r="EE358" s="62">
        <f>IF('SERVIÇOS EXECUTADOS'!$F358=0,0,(COUNTIF('SERVIÇOS EXECUTADOS'!$I358:$DH358,EE$10)/'SERVIÇOS EXECUTADOS'!$F358*100))</f>
        <v>0</v>
      </c>
      <c r="EF358" s="62">
        <f>IF('SERVIÇOS EXECUTADOS'!$F358=0,0,(COUNTIF('SERVIÇOS EXECUTADOS'!$I358:$DH358,EF$10)/'SERVIÇOS EXECUTADOS'!$F358*100))</f>
        <v>0</v>
      </c>
      <c r="EG358" s="62">
        <f>IF('SERVIÇOS EXECUTADOS'!$F358=0,0,(COUNTIF('SERVIÇOS EXECUTADOS'!$I358:$DH358,EG$10)/'SERVIÇOS EXECUTADOS'!$F358*100))</f>
        <v>0</v>
      </c>
      <c r="EH358" s="62">
        <f>IF('SERVIÇOS EXECUTADOS'!$F358=0,0,(COUNTIF('SERVIÇOS EXECUTADOS'!$I358:$DH358,EH$10)/'SERVIÇOS EXECUTADOS'!$F358*100))</f>
        <v>0</v>
      </c>
      <c r="EI358" s="62">
        <f>IF('SERVIÇOS EXECUTADOS'!$F358=0,0,(COUNTIF('SERVIÇOS EXECUTADOS'!$I358:$DH358,EI$10)/'SERVIÇOS EXECUTADOS'!$F358*100))</f>
        <v>0</v>
      </c>
      <c r="EJ358" s="62">
        <f>IF('SERVIÇOS EXECUTADOS'!$F358=0,0,(COUNTIF('SERVIÇOS EXECUTADOS'!$I358:$DH358,EJ$10)/'SERVIÇOS EXECUTADOS'!$F358*100))</f>
        <v>0</v>
      </c>
      <c r="EK358" s="62">
        <f>IF('SERVIÇOS EXECUTADOS'!$F358=0,0,(COUNTIF('SERVIÇOS EXECUTADOS'!$I358:$DH358,EK$10)/'SERVIÇOS EXECUTADOS'!$F358*100))</f>
        <v>0</v>
      </c>
      <c r="EL358" s="62">
        <f>IF('SERVIÇOS EXECUTADOS'!$F358=0,0,(COUNTIF('SERVIÇOS EXECUTADOS'!$I358:$DH358,EL$10)/'SERVIÇOS EXECUTADOS'!$F358*100))</f>
        <v>0</v>
      </c>
      <c r="EM358" s="62">
        <f>IF('SERVIÇOS EXECUTADOS'!$F358=0,0,(COUNTIF('SERVIÇOS EXECUTADOS'!$I358:$DH358,EM$10)/'SERVIÇOS EXECUTADOS'!$F358*100))</f>
        <v>0</v>
      </c>
      <c r="EN358" s="62">
        <f>IF('SERVIÇOS EXECUTADOS'!$F358=0,0,(COUNTIF('SERVIÇOS EXECUTADOS'!$I358:$DH358,EN$10)/'SERVIÇOS EXECUTADOS'!$F358*100))</f>
        <v>0</v>
      </c>
      <c r="EO358" s="62">
        <f>IF('SERVIÇOS EXECUTADOS'!$F358=0,0,(COUNTIF('SERVIÇOS EXECUTADOS'!$I358:$DH358,EO$10)/'SERVIÇOS EXECUTADOS'!$F358*100))</f>
        <v>0</v>
      </c>
      <c r="EP358" s="62">
        <f>IF('SERVIÇOS EXECUTADOS'!$F358=0,0,(COUNTIF('SERVIÇOS EXECUTADOS'!$I358:$DH358,EP$10)/'SERVIÇOS EXECUTADOS'!$F358*100))</f>
        <v>0</v>
      </c>
      <c r="EQ358" s="62">
        <f>IF('SERVIÇOS EXECUTADOS'!$F358=0,0,(COUNTIF('SERVIÇOS EXECUTADOS'!$I358:$DH358,EQ$10)/'SERVIÇOS EXECUTADOS'!$F358*100))</f>
        <v>0</v>
      </c>
      <c r="ER358" s="62">
        <f>IF('SERVIÇOS EXECUTADOS'!$F358=0,0,(COUNTIF('SERVIÇOS EXECUTADOS'!$I358:$DH358,ER$10)/'SERVIÇOS EXECUTADOS'!$F358*100))</f>
        <v>0</v>
      </c>
      <c r="ES358" s="62">
        <f>IF('SERVIÇOS EXECUTADOS'!$F358=0,0,(COUNTIF('SERVIÇOS EXECUTADOS'!$I358:$DH358,ES$10)/'SERVIÇOS EXECUTADOS'!$F358*100))</f>
        <v>0</v>
      </c>
      <c r="ET358" s="62">
        <f>IF('SERVIÇOS EXECUTADOS'!$F358=0,0,(COUNTIF('SERVIÇOS EXECUTADOS'!$I358:$DH358,ET$10)/'SERVIÇOS EXECUTADOS'!$F358*100))</f>
        <v>0</v>
      </c>
      <c r="EU358" s="62">
        <f>IF('SERVIÇOS EXECUTADOS'!$F358=0,0,(COUNTIF('SERVIÇOS EXECUTADOS'!$I358:$DH358,EU$10)/'SERVIÇOS EXECUTADOS'!$F358*100))</f>
        <v>0</v>
      </c>
      <c r="EV358" s="62">
        <f>IF('SERVIÇOS EXECUTADOS'!$F358=0,0,(COUNTIF('SERVIÇOS EXECUTADOS'!$I358:$DH358,EV$10)/'SERVIÇOS EXECUTADOS'!$F358*100))</f>
        <v>0</v>
      </c>
      <c r="EW358" s="62">
        <f>IF('SERVIÇOS EXECUTADOS'!$F358=0,0,(COUNTIF('SERVIÇOS EXECUTADOS'!$I358:$DH358,EW$10)/'SERVIÇOS EXECUTADOS'!$F358*100))</f>
        <v>0</v>
      </c>
    </row>
    <row r="359" spans="1:153" ht="12" customHeight="1" outlineLevel="1">
      <c r="A359" s="1"/>
      <c r="B359" s="197" t="s">
        <v>597</v>
      </c>
      <c r="C359" s="196" t="s">
        <v>598</v>
      </c>
      <c r="D359" s="486"/>
      <c r="E359" s="192">
        <f t="shared" si="124"/>
        <v>0</v>
      </c>
      <c r="F359" s="489"/>
      <c r="G359" s="271" t="s">
        <v>122</v>
      </c>
      <c r="H359" s="216">
        <f t="shared" si="126"/>
        <v>0</v>
      </c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  <c r="AN359" s="59"/>
      <c r="AO359" s="59"/>
      <c r="AP359" s="59"/>
      <c r="AQ359" s="59"/>
      <c r="AR359" s="59"/>
      <c r="AS359" s="59"/>
      <c r="AT359" s="59"/>
      <c r="AU359" s="59"/>
      <c r="AV359" s="59"/>
      <c r="AW359" s="59"/>
      <c r="AX359" s="59"/>
      <c r="AY359" s="59"/>
      <c r="AZ359" s="59"/>
      <c r="BA359" s="59"/>
      <c r="BB359" s="59"/>
      <c r="BC359" s="59"/>
      <c r="BD359" s="59"/>
      <c r="BE359" s="59"/>
      <c r="BF359" s="59"/>
      <c r="BG359" s="59"/>
      <c r="BH359" s="59"/>
      <c r="BI359" s="59"/>
      <c r="BJ359" s="59"/>
      <c r="BK359" s="59"/>
      <c r="BL359" s="59"/>
      <c r="BM359" s="59"/>
      <c r="BN359" s="59"/>
      <c r="BO359" s="59"/>
      <c r="BP359" s="59"/>
      <c r="BQ359" s="59"/>
      <c r="BR359" s="59"/>
      <c r="BS359" s="59"/>
      <c r="BT359" s="59"/>
      <c r="BU359" s="59"/>
      <c r="BV359" s="59"/>
      <c r="BW359" s="59"/>
      <c r="BX359" s="59"/>
      <c r="BY359" s="59"/>
      <c r="BZ359" s="59"/>
      <c r="CA359" s="59"/>
      <c r="CB359" s="59"/>
      <c r="CC359" s="59"/>
      <c r="CD359" s="59"/>
      <c r="CE359" s="59"/>
      <c r="CF359" s="59"/>
      <c r="CG359" s="59"/>
      <c r="CH359" s="59"/>
      <c r="CI359" s="59"/>
      <c r="CJ359" s="59"/>
      <c r="CK359" s="59"/>
      <c r="CL359" s="59"/>
      <c r="CM359" s="59"/>
      <c r="CN359" s="59"/>
      <c r="CO359" s="59"/>
      <c r="CP359" s="59"/>
      <c r="CQ359" s="59"/>
      <c r="CR359" s="59"/>
      <c r="CS359" s="59"/>
      <c r="CT359" s="59"/>
      <c r="CU359" s="59"/>
      <c r="CV359" s="59"/>
      <c r="CW359" s="59"/>
      <c r="CX359" s="59"/>
      <c r="CY359" s="59"/>
      <c r="CZ359" s="59"/>
      <c r="DA359" s="59"/>
      <c r="DB359" s="59"/>
      <c r="DC359" s="59"/>
      <c r="DD359" s="59"/>
      <c r="DE359" s="59"/>
      <c r="DF359" s="59"/>
      <c r="DG359" s="59"/>
      <c r="DH359" s="59"/>
      <c r="DI359" s="60">
        <f t="shared" si="128"/>
        <v>0</v>
      </c>
      <c r="DJ359" s="61">
        <f t="shared" si="129"/>
        <v>0</v>
      </c>
      <c r="DK359" s="61">
        <f t="shared" si="130"/>
        <v>0</v>
      </c>
      <c r="DL359" s="62">
        <f t="shared" si="131"/>
        <v>0</v>
      </c>
      <c r="DM359" s="62">
        <f t="shared" si="132"/>
        <v>0</v>
      </c>
      <c r="DN359" s="64" t="str">
        <f t="shared" si="133"/>
        <v/>
      </c>
      <c r="DO359" s="252" t="b">
        <f t="shared" si="125"/>
        <v>0</v>
      </c>
      <c r="DP359" s="188"/>
      <c r="DS359" s="62">
        <f>IF('SERVIÇOS EXECUTADOS'!$F359=0,0,(COUNTIF('SERVIÇOS EXECUTADOS'!$I359:$DH359,DS$10)/'SERVIÇOS EXECUTADOS'!$F359*100))</f>
        <v>0</v>
      </c>
      <c r="DT359" s="62">
        <f>IF('SERVIÇOS EXECUTADOS'!$F359=0,0,(COUNTIF('SERVIÇOS EXECUTADOS'!$I359:$DH359,DT$10)/'SERVIÇOS EXECUTADOS'!$F359*100))</f>
        <v>0</v>
      </c>
      <c r="DU359" s="62">
        <f>IF('SERVIÇOS EXECUTADOS'!$F359=0,0,(COUNTIF('SERVIÇOS EXECUTADOS'!$I359:$DH359,DU$10)/'SERVIÇOS EXECUTADOS'!$F359*100))</f>
        <v>0</v>
      </c>
      <c r="DV359" s="62">
        <f>IF('SERVIÇOS EXECUTADOS'!$F359=0,0,(COUNTIF('SERVIÇOS EXECUTADOS'!$I359:$DH359,DV$10)/'SERVIÇOS EXECUTADOS'!$F359*100))</f>
        <v>0</v>
      </c>
      <c r="DW359" s="62">
        <f>IF('SERVIÇOS EXECUTADOS'!$F359=0,0,(COUNTIF('SERVIÇOS EXECUTADOS'!$I359:$DH359,DW$10)/'SERVIÇOS EXECUTADOS'!$F359*100))</f>
        <v>0</v>
      </c>
      <c r="DX359" s="62">
        <f>IF('SERVIÇOS EXECUTADOS'!$F359=0,0,(COUNTIF('SERVIÇOS EXECUTADOS'!$I359:$DH359,DX$10)/'SERVIÇOS EXECUTADOS'!$F359*100))</f>
        <v>0</v>
      </c>
      <c r="DY359" s="62">
        <f>IF('SERVIÇOS EXECUTADOS'!$F359=0,0,(COUNTIF('SERVIÇOS EXECUTADOS'!$I359:$DH359,DY$10)/'SERVIÇOS EXECUTADOS'!$F359*100))</f>
        <v>0</v>
      </c>
      <c r="DZ359" s="62">
        <f>IF('SERVIÇOS EXECUTADOS'!$F359=0,0,(COUNTIF('SERVIÇOS EXECUTADOS'!$I359:$DH359,DZ$10)/'SERVIÇOS EXECUTADOS'!$F359*100))</f>
        <v>0</v>
      </c>
      <c r="EA359" s="62">
        <f>IF('SERVIÇOS EXECUTADOS'!$F359=0,0,(COUNTIF('SERVIÇOS EXECUTADOS'!$I359:$DH359,EA$10)/'SERVIÇOS EXECUTADOS'!$F359*100))</f>
        <v>0</v>
      </c>
      <c r="EB359" s="62">
        <f>IF('SERVIÇOS EXECUTADOS'!$F359=0,0,(COUNTIF('SERVIÇOS EXECUTADOS'!$I359:$DH359,EB$10)/'SERVIÇOS EXECUTADOS'!$F359*100))</f>
        <v>0</v>
      </c>
      <c r="EC359" s="62">
        <f>IF('SERVIÇOS EXECUTADOS'!$F359=0,0,(COUNTIF('SERVIÇOS EXECUTADOS'!$I359:$DH359,EC$10)/'SERVIÇOS EXECUTADOS'!$F359*100))</f>
        <v>0</v>
      </c>
      <c r="ED359" s="62">
        <f>IF('SERVIÇOS EXECUTADOS'!$F359=0,0,(COUNTIF('SERVIÇOS EXECUTADOS'!$I359:$DH359,ED$10)/'SERVIÇOS EXECUTADOS'!$F359*100))</f>
        <v>0</v>
      </c>
      <c r="EE359" s="62">
        <f>IF('SERVIÇOS EXECUTADOS'!$F359=0,0,(COUNTIF('SERVIÇOS EXECUTADOS'!$I359:$DH359,EE$10)/'SERVIÇOS EXECUTADOS'!$F359*100))</f>
        <v>0</v>
      </c>
      <c r="EF359" s="62">
        <f>IF('SERVIÇOS EXECUTADOS'!$F359=0,0,(COUNTIF('SERVIÇOS EXECUTADOS'!$I359:$DH359,EF$10)/'SERVIÇOS EXECUTADOS'!$F359*100))</f>
        <v>0</v>
      </c>
      <c r="EG359" s="62">
        <f>IF('SERVIÇOS EXECUTADOS'!$F359=0,0,(COUNTIF('SERVIÇOS EXECUTADOS'!$I359:$DH359,EG$10)/'SERVIÇOS EXECUTADOS'!$F359*100))</f>
        <v>0</v>
      </c>
      <c r="EH359" s="62">
        <f>IF('SERVIÇOS EXECUTADOS'!$F359=0,0,(COUNTIF('SERVIÇOS EXECUTADOS'!$I359:$DH359,EH$10)/'SERVIÇOS EXECUTADOS'!$F359*100))</f>
        <v>0</v>
      </c>
      <c r="EI359" s="62">
        <f>IF('SERVIÇOS EXECUTADOS'!$F359=0,0,(COUNTIF('SERVIÇOS EXECUTADOS'!$I359:$DH359,EI$10)/'SERVIÇOS EXECUTADOS'!$F359*100))</f>
        <v>0</v>
      </c>
      <c r="EJ359" s="62">
        <f>IF('SERVIÇOS EXECUTADOS'!$F359=0,0,(COUNTIF('SERVIÇOS EXECUTADOS'!$I359:$DH359,EJ$10)/'SERVIÇOS EXECUTADOS'!$F359*100))</f>
        <v>0</v>
      </c>
      <c r="EK359" s="62">
        <f>IF('SERVIÇOS EXECUTADOS'!$F359=0,0,(COUNTIF('SERVIÇOS EXECUTADOS'!$I359:$DH359,EK$10)/'SERVIÇOS EXECUTADOS'!$F359*100))</f>
        <v>0</v>
      </c>
      <c r="EL359" s="62">
        <f>IF('SERVIÇOS EXECUTADOS'!$F359=0,0,(COUNTIF('SERVIÇOS EXECUTADOS'!$I359:$DH359,EL$10)/'SERVIÇOS EXECUTADOS'!$F359*100))</f>
        <v>0</v>
      </c>
      <c r="EM359" s="62">
        <f>IF('SERVIÇOS EXECUTADOS'!$F359=0,0,(COUNTIF('SERVIÇOS EXECUTADOS'!$I359:$DH359,EM$10)/'SERVIÇOS EXECUTADOS'!$F359*100))</f>
        <v>0</v>
      </c>
      <c r="EN359" s="62">
        <f>IF('SERVIÇOS EXECUTADOS'!$F359=0,0,(COUNTIF('SERVIÇOS EXECUTADOS'!$I359:$DH359,EN$10)/'SERVIÇOS EXECUTADOS'!$F359*100))</f>
        <v>0</v>
      </c>
      <c r="EO359" s="62">
        <f>IF('SERVIÇOS EXECUTADOS'!$F359=0,0,(COUNTIF('SERVIÇOS EXECUTADOS'!$I359:$DH359,EO$10)/'SERVIÇOS EXECUTADOS'!$F359*100))</f>
        <v>0</v>
      </c>
      <c r="EP359" s="62">
        <f>IF('SERVIÇOS EXECUTADOS'!$F359=0,0,(COUNTIF('SERVIÇOS EXECUTADOS'!$I359:$DH359,EP$10)/'SERVIÇOS EXECUTADOS'!$F359*100))</f>
        <v>0</v>
      </c>
      <c r="EQ359" s="62">
        <f>IF('SERVIÇOS EXECUTADOS'!$F359=0,0,(COUNTIF('SERVIÇOS EXECUTADOS'!$I359:$DH359,EQ$10)/'SERVIÇOS EXECUTADOS'!$F359*100))</f>
        <v>0</v>
      </c>
      <c r="ER359" s="62">
        <f>IF('SERVIÇOS EXECUTADOS'!$F359=0,0,(COUNTIF('SERVIÇOS EXECUTADOS'!$I359:$DH359,ER$10)/'SERVIÇOS EXECUTADOS'!$F359*100))</f>
        <v>0</v>
      </c>
      <c r="ES359" s="62">
        <f>IF('SERVIÇOS EXECUTADOS'!$F359=0,0,(COUNTIF('SERVIÇOS EXECUTADOS'!$I359:$DH359,ES$10)/'SERVIÇOS EXECUTADOS'!$F359*100))</f>
        <v>0</v>
      </c>
      <c r="ET359" s="62">
        <f>IF('SERVIÇOS EXECUTADOS'!$F359=0,0,(COUNTIF('SERVIÇOS EXECUTADOS'!$I359:$DH359,ET$10)/'SERVIÇOS EXECUTADOS'!$F359*100))</f>
        <v>0</v>
      </c>
      <c r="EU359" s="62">
        <f>IF('SERVIÇOS EXECUTADOS'!$F359=0,0,(COUNTIF('SERVIÇOS EXECUTADOS'!$I359:$DH359,EU$10)/'SERVIÇOS EXECUTADOS'!$F359*100))</f>
        <v>0</v>
      </c>
      <c r="EV359" s="62">
        <f>IF('SERVIÇOS EXECUTADOS'!$F359=0,0,(COUNTIF('SERVIÇOS EXECUTADOS'!$I359:$DH359,EV$10)/'SERVIÇOS EXECUTADOS'!$F359*100))</f>
        <v>0</v>
      </c>
      <c r="EW359" s="62">
        <f>IF('SERVIÇOS EXECUTADOS'!$F359=0,0,(COUNTIF('SERVIÇOS EXECUTADOS'!$I359:$DH359,EW$10)/'SERVIÇOS EXECUTADOS'!$F359*100))</f>
        <v>0</v>
      </c>
    </row>
    <row r="360" spans="1:153" s="23" customFormat="1" ht="12" customHeight="1" outlineLevel="1">
      <c r="A360" s="22"/>
      <c r="B360" s="365" t="s">
        <v>599</v>
      </c>
      <c r="C360" s="354" t="s">
        <v>600</v>
      </c>
      <c r="D360" s="351">
        <f>SUM(D361:D366)</f>
        <v>0</v>
      </c>
      <c r="E360" s="355">
        <f t="shared" si="124"/>
        <v>0</v>
      </c>
      <c r="F360" s="356"/>
      <c r="G360" s="356"/>
      <c r="H360" s="364">
        <f t="shared" si="126"/>
        <v>0</v>
      </c>
      <c r="I360" s="358"/>
      <c r="J360" s="359"/>
      <c r="K360" s="359"/>
      <c r="L360" s="359"/>
      <c r="M360" s="359"/>
      <c r="N360" s="359"/>
      <c r="O360" s="359"/>
      <c r="P360" s="359"/>
      <c r="Q360" s="359"/>
      <c r="R360" s="359"/>
      <c r="S360" s="359"/>
      <c r="T360" s="359"/>
      <c r="U360" s="359"/>
      <c r="V360" s="359"/>
      <c r="W360" s="359"/>
      <c r="X360" s="359"/>
      <c r="Y360" s="359"/>
      <c r="Z360" s="359"/>
      <c r="AA360" s="359"/>
      <c r="AB360" s="359"/>
      <c r="AC360" s="359"/>
      <c r="AD360" s="359"/>
      <c r="AE360" s="359"/>
      <c r="AF360" s="359"/>
      <c r="AG360" s="359"/>
      <c r="AH360" s="359"/>
      <c r="AI360" s="359"/>
      <c r="AJ360" s="359"/>
      <c r="AK360" s="359"/>
      <c r="AL360" s="359"/>
      <c r="AM360" s="359"/>
      <c r="AN360" s="359"/>
      <c r="AO360" s="359"/>
      <c r="AP360" s="359"/>
      <c r="AQ360" s="359"/>
      <c r="AR360" s="359"/>
      <c r="AS360" s="359"/>
      <c r="AT360" s="359"/>
      <c r="AU360" s="359"/>
      <c r="AV360" s="359"/>
      <c r="AW360" s="359"/>
      <c r="AX360" s="359"/>
      <c r="AY360" s="359"/>
      <c r="AZ360" s="359"/>
      <c r="BA360" s="359"/>
      <c r="BB360" s="359"/>
      <c r="BC360" s="359"/>
      <c r="BD360" s="359"/>
      <c r="BE360" s="359"/>
      <c r="BF360" s="359"/>
      <c r="BG360" s="359"/>
      <c r="BH360" s="359"/>
      <c r="BI360" s="359"/>
      <c r="BJ360" s="359"/>
      <c r="BK360" s="359"/>
      <c r="BL360" s="359"/>
      <c r="BM360" s="359"/>
      <c r="BN360" s="359"/>
      <c r="BO360" s="359"/>
      <c r="BP360" s="359"/>
      <c r="BQ360" s="359"/>
      <c r="BR360" s="359"/>
      <c r="BS360" s="359"/>
      <c r="BT360" s="359"/>
      <c r="BU360" s="359"/>
      <c r="BV360" s="359"/>
      <c r="BW360" s="359"/>
      <c r="BX360" s="359"/>
      <c r="BY360" s="359"/>
      <c r="BZ360" s="359"/>
      <c r="CA360" s="359"/>
      <c r="CB360" s="359"/>
      <c r="CC360" s="359"/>
      <c r="CD360" s="359"/>
      <c r="CE360" s="359"/>
      <c r="CF360" s="359"/>
      <c r="CG360" s="359"/>
      <c r="CH360" s="359"/>
      <c r="CI360" s="359"/>
      <c r="CJ360" s="359"/>
      <c r="CK360" s="359"/>
      <c r="CL360" s="359"/>
      <c r="CM360" s="359"/>
      <c r="CN360" s="359"/>
      <c r="CO360" s="359"/>
      <c r="CP360" s="359"/>
      <c r="CQ360" s="359"/>
      <c r="CR360" s="359"/>
      <c r="CS360" s="359"/>
      <c r="CT360" s="359"/>
      <c r="CU360" s="359"/>
      <c r="CV360" s="359"/>
      <c r="CW360" s="359"/>
      <c r="CX360" s="359"/>
      <c r="CY360" s="359"/>
      <c r="CZ360" s="359"/>
      <c r="DA360" s="359"/>
      <c r="DB360" s="359"/>
      <c r="DC360" s="359"/>
      <c r="DD360" s="359"/>
      <c r="DE360" s="359"/>
      <c r="DF360" s="359"/>
      <c r="DG360" s="359"/>
      <c r="DH360" s="359"/>
      <c r="DI360" s="360"/>
      <c r="DJ360" s="356"/>
      <c r="DK360" s="356"/>
      <c r="DL360" s="356"/>
      <c r="DM360" s="356">
        <f t="shared" si="132"/>
        <v>0</v>
      </c>
      <c r="DN360" s="361">
        <f>SUM(DN361:DN366)</f>
        <v>0</v>
      </c>
      <c r="DO360" s="362" t="b">
        <f t="shared" si="125"/>
        <v>1</v>
      </c>
      <c r="DP360" s="316"/>
      <c r="DQ360" s="363"/>
      <c r="DR360" s="363"/>
      <c r="DS360" s="317">
        <f>IF('SERVIÇOS EXECUTADOS'!$F360=0,0,(COUNTIF('SERVIÇOS EXECUTADOS'!$I360:$DH360,DS$10)/'SERVIÇOS EXECUTADOS'!$F360*100))</f>
        <v>0</v>
      </c>
      <c r="DT360" s="317">
        <f>IF('SERVIÇOS EXECUTADOS'!$F360=0,0,(COUNTIF('SERVIÇOS EXECUTADOS'!$I360:$DH360,DT$10)/'SERVIÇOS EXECUTADOS'!$F360*100))</f>
        <v>0</v>
      </c>
      <c r="DU360" s="317">
        <f>IF('SERVIÇOS EXECUTADOS'!$F360=0,0,(COUNTIF('SERVIÇOS EXECUTADOS'!$I360:$DH360,DU$10)/'SERVIÇOS EXECUTADOS'!$F360*100))</f>
        <v>0</v>
      </c>
      <c r="DV360" s="317">
        <f>IF('SERVIÇOS EXECUTADOS'!$F360=0,0,(COUNTIF('SERVIÇOS EXECUTADOS'!$I360:$DH360,DV$10)/'SERVIÇOS EXECUTADOS'!$F360*100))</f>
        <v>0</v>
      </c>
      <c r="DW360" s="317">
        <f>IF('SERVIÇOS EXECUTADOS'!$F360=0,0,(COUNTIF('SERVIÇOS EXECUTADOS'!$I360:$DH360,DW$10)/'SERVIÇOS EXECUTADOS'!$F360*100))</f>
        <v>0</v>
      </c>
      <c r="DX360" s="317">
        <f>IF('SERVIÇOS EXECUTADOS'!$F360=0,0,(COUNTIF('SERVIÇOS EXECUTADOS'!$I360:$DH360,DX$10)/'SERVIÇOS EXECUTADOS'!$F360*100))</f>
        <v>0</v>
      </c>
      <c r="DY360" s="317">
        <f>IF('SERVIÇOS EXECUTADOS'!$F360=0,0,(COUNTIF('SERVIÇOS EXECUTADOS'!$I360:$DH360,DY$10)/'SERVIÇOS EXECUTADOS'!$F360*100))</f>
        <v>0</v>
      </c>
      <c r="DZ360" s="317">
        <f>IF('SERVIÇOS EXECUTADOS'!$F360=0,0,(COUNTIF('SERVIÇOS EXECUTADOS'!$I360:$DH360,DZ$10)/'SERVIÇOS EXECUTADOS'!$F360*100))</f>
        <v>0</v>
      </c>
      <c r="EA360" s="317">
        <f>IF('SERVIÇOS EXECUTADOS'!$F360=0,0,(COUNTIF('SERVIÇOS EXECUTADOS'!$I360:$DH360,EA$10)/'SERVIÇOS EXECUTADOS'!$F360*100))</f>
        <v>0</v>
      </c>
      <c r="EB360" s="317">
        <f>IF('SERVIÇOS EXECUTADOS'!$F360=0,0,(COUNTIF('SERVIÇOS EXECUTADOS'!$I360:$DH360,EB$10)/'SERVIÇOS EXECUTADOS'!$F360*100))</f>
        <v>0</v>
      </c>
      <c r="EC360" s="317">
        <f>IF('SERVIÇOS EXECUTADOS'!$F360=0,0,(COUNTIF('SERVIÇOS EXECUTADOS'!$I360:$DH360,EC$10)/'SERVIÇOS EXECUTADOS'!$F360*100))</f>
        <v>0</v>
      </c>
      <c r="ED360" s="317">
        <f>IF('SERVIÇOS EXECUTADOS'!$F360=0,0,(COUNTIF('SERVIÇOS EXECUTADOS'!$I360:$DH360,ED$10)/'SERVIÇOS EXECUTADOS'!$F360*100))</f>
        <v>0</v>
      </c>
      <c r="EE360" s="317">
        <f>IF('SERVIÇOS EXECUTADOS'!$F360=0,0,(COUNTIF('SERVIÇOS EXECUTADOS'!$I360:$DH360,EE$10)/'SERVIÇOS EXECUTADOS'!$F360*100))</f>
        <v>0</v>
      </c>
      <c r="EF360" s="317">
        <f>IF('SERVIÇOS EXECUTADOS'!$F360=0,0,(COUNTIF('SERVIÇOS EXECUTADOS'!$I360:$DH360,EF$10)/'SERVIÇOS EXECUTADOS'!$F360*100))</f>
        <v>0</v>
      </c>
      <c r="EG360" s="317">
        <f>IF('SERVIÇOS EXECUTADOS'!$F360=0,0,(COUNTIF('SERVIÇOS EXECUTADOS'!$I360:$DH360,EG$10)/'SERVIÇOS EXECUTADOS'!$F360*100))</f>
        <v>0</v>
      </c>
      <c r="EH360" s="317">
        <f>IF('SERVIÇOS EXECUTADOS'!$F360=0,0,(COUNTIF('SERVIÇOS EXECUTADOS'!$I360:$DH360,EH$10)/'SERVIÇOS EXECUTADOS'!$F360*100))</f>
        <v>0</v>
      </c>
      <c r="EI360" s="317">
        <f>IF('SERVIÇOS EXECUTADOS'!$F360=0,0,(COUNTIF('SERVIÇOS EXECUTADOS'!$I360:$DH360,EI$10)/'SERVIÇOS EXECUTADOS'!$F360*100))</f>
        <v>0</v>
      </c>
      <c r="EJ360" s="317">
        <f>IF('SERVIÇOS EXECUTADOS'!$F360=0,0,(COUNTIF('SERVIÇOS EXECUTADOS'!$I360:$DH360,EJ$10)/'SERVIÇOS EXECUTADOS'!$F360*100))</f>
        <v>0</v>
      </c>
      <c r="EK360" s="317">
        <f>IF('SERVIÇOS EXECUTADOS'!$F360=0,0,(COUNTIF('SERVIÇOS EXECUTADOS'!$I360:$DH360,EK$10)/'SERVIÇOS EXECUTADOS'!$F360*100))</f>
        <v>0</v>
      </c>
      <c r="EL360" s="317">
        <f>IF('SERVIÇOS EXECUTADOS'!$F360=0,0,(COUNTIF('SERVIÇOS EXECUTADOS'!$I360:$DH360,EL$10)/'SERVIÇOS EXECUTADOS'!$F360*100))</f>
        <v>0</v>
      </c>
      <c r="EM360" s="317">
        <f>IF('SERVIÇOS EXECUTADOS'!$F360=0,0,(COUNTIF('SERVIÇOS EXECUTADOS'!$I360:$DH360,EM$10)/'SERVIÇOS EXECUTADOS'!$F360*100))</f>
        <v>0</v>
      </c>
      <c r="EN360" s="317">
        <f>IF('SERVIÇOS EXECUTADOS'!$F360=0,0,(COUNTIF('SERVIÇOS EXECUTADOS'!$I360:$DH360,EN$10)/'SERVIÇOS EXECUTADOS'!$F360*100))</f>
        <v>0</v>
      </c>
      <c r="EO360" s="317">
        <f>IF('SERVIÇOS EXECUTADOS'!$F360=0,0,(COUNTIF('SERVIÇOS EXECUTADOS'!$I360:$DH360,EO$10)/'SERVIÇOS EXECUTADOS'!$F360*100))</f>
        <v>0</v>
      </c>
      <c r="EP360" s="317">
        <f>IF('SERVIÇOS EXECUTADOS'!$F360=0,0,(COUNTIF('SERVIÇOS EXECUTADOS'!$I360:$DH360,EP$10)/'SERVIÇOS EXECUTADOS'!$F360*100))</f>
        <v>0</v>
      </c>
      <c r="EQ360" s="317">
        <f>IF('SERVIÇOS EXECUTADOS'!$F360=0,0,(COUNTIF('SERVIÇOS EXECUTADOS'!$I360:$DH360,EQ$10)/'SERVIÇOS EXECUTADOS'!$F360*100))</f>
        <v>0</v>
      </c>
      <c r="ER360" s="317">
        <f>IF('SERVIÇOS EXECUTADOS'!$F360=0,0,(COUNTIF('SERVIÇOS EXECUTADOS'!$I360:$DH360,ER$10)/'SERVIÇOS EXECUTADOS'!$F360*100))</f>
        <v>0</v>
      </c>
      <c r="ES360" s="317">
        <f>IF('SERVIÇOS EXECUTADOS'!$F360=0,0,(COUNTIF('SERVIÇOS EXECUTADOS'!$I360:$DH360,ES$10)/'SERVIÇOS EXECUTADOS'!$F360*100))</f>
        <v>0</v>
      </c>
      <c r="ET360" s="317">
        <f>IF('SERVIÇOS EXECUTADOS'!$F360=0,0,(COUNTIF('SERVIÇOS EXECUTADOS'!$I360:$DH360,ET$10)/'SERVIÇOS EXECUTADOS'!$F360*100))</f>
        <v>0</v>
      </c>
      <c r="EU360" s="317">
        <f>IF('SERVIÇOS EXECUTADOS'!$F360=0,0,(COUNTIF('SERVIÇOS EXECUTADOS'!$I360:$DH360,EU$10)/'SERVIÇOS EXECUTADOS'!$F360*100))</f>
        <v>0</v>
      </c>
      <c r="EV360" s="317">
        <f>IF('SERVIÇOS EXECUTADOS'!$F360=0,0,(COUNTIF('SERVIÇOS EXECUTADOS'!$I360:$DH360,EV$10)/'SERVIÇOS EXECUTADOS'!$F360*100))</f>
        <v>0</v>
      </c>
      <c r="EW360" s="317">
        <f>IF('SERVIÇOS EXECUTADOS'!$F360=0,0,(COUNTIF('SERVIÇOS EXECUTADOS'!$I360:$DH360,EW$10)/'SERVIÇOS EXECUTADOS'!$F360*100))</f>
        <v>0</v>
      </c>
    </row>
    <row r="361" spans="1:153" ht="12" customHeight="1" outlineLevel="1">
      <c r="A361" s="1"/>
      <c r="B361" s="197" t="s">
        <v>601</v>
      </c>
      <c r="C361" s="196" t="s">
        <v>590</v>
      </c>
      <c r="D361" s="486"/>
      <c r="E361" s="192">
        <f t="shared" si="124"/>
        <v>0</v>
      </c>
      <c r="F361" s="489"/>
      <c r="G361" s="271" t="s">
        <v>122</v>
      </c>
      <c r="H361" s="216">
        <f t="shared" si="126"/>
        <v>0</v>
      </c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  <c r="AN361" s="59"/>
      <c r="AO361" s="59"/>
      <c r="AP361" s="59"/>
      <c r="AQ361" s="59"/>
      <c r="AR361" s="59"/>
      <c r="AS361" s="59"/>
      <c r="AT361" s="59"/>
      <c r="AU361" s="59"/>
      <c r="AV361" s="59"/>
      <c r="AW361" s="59"/>
      <c r="AX361" s="59"/>
      <c r="AY361" s="59"/>
      <c r="AZ361" s="59"/>
      <c r="BA361" s="59"/>
      <c r="BB361" s="59"/>
      <c r="BC361" s="59"/>
      <c r="BD361" s="59"/>
      <c r="BE361" s="59"/>
      <c r="BF361" s="59"/>
      <c r="BG361" s="59"/>
      <c r="BH361" s="59"/>
      <c r="BI361" s="59"/>
      <c r="BJ361" s="59"/>
      <c r="BK361" s="59"/>
      <c r="BL361" s="59"/>
      <c r="BM361" s="59"/>
      <c r="BN361" s="59"/>
      <c r="BO361" s="59"/>
      <c r="BP361" s="59"/>
      <c r="BQ361" s="59"/>
      <c r="BR361" s="59"/>
      <c r="BS361" s="59"/>
      <c r="BT361" s="59"/>
      <c r="BU361" s="59"/>
      <c r="BV361" s="59"/>
      <c r="BW361" s="59"/>
      <c r="BX361" s="59"/>
      <c r="BY361" s="59"/>
      <c r="BZ361" s="59"/>
      <c r="CA361" s="59"/>
      <c r="CB361" s="59"/>
      <c r="CC361" s="59"/>
      <c r="CD361" s="59"/>
      <c r="CE361" s="59"/>
      <c r="CF361" s="59"/>
      <c r="CG361" s="59"/>
      <c r="CH361" s="59"/>
      <c r="CI361" s="59"/>
      <c r="CJ361" s="59"/>
      <c r="CK361" s="59"/>
      <c r="CL361" s="59"/>
      <c r="CM361" s="59"/>
      <c r="CN361" s="59"/>
      <c r="CO361" s="59"/>
      <c r="CP361" s="59"/>
      <c r="CQ361" s="59"/>
      <c r="CR361" s="59"/>
      <c r="CS361" s="59"/>
      <c r="CT361" s="59"/>
      <c r="CU361" s="59"/>
      <c r="CV361" s="59"/>
      <c r="CW361" s="59"/>
      <c r="CX361" s="59"/>
      <c r="CY361" s="59"/>
      <c r="CZ361" s="59"/>
      <c r="DA361" s="59"/>
      <c r="DB361" s="59"/>
      <c r="DC361" s="59"/>
      <c r="DD361" s="59"/>
      <c r="DE361" s="59"/>
      <c r="DF361" s="59"/>
      <c r="DG361" s="59"/>
      <c r="DH361" s="59"/>
      <c r="DI361" s="60">
        <f t="shared" ref="DI361:DI366" si="134">COUNTIF(I361:DH361,"&lt;"&amp;$G$2)</f>
        <v>0</v>
      </c>
      <c r="DJ361" s="61">
        <f t="shared" ref="DJ361:DJ366" si="135">COUNTIF(I361:DH361,$G$2)</f>
        <v>0</v>
      </c>
      <c r="DK361" s="61">
        <f t="shared" ref="DK361:DK366" si="136">+DJ361+DI361</f>
        <v>0</v>
      </c>
      <c r="DL361" s="62">
        <f t="shared" ref="DL361:DL366" si="137">IF(F361=0,0,(DJ361/F361)*100)</f>
        <v>0</v>
      </c>
      <c r="DM361" s="62">
        <f t="shared" si="132"/>
        <v>0</v>
      </c>
      <c r="DN361" s="64" t="str">
        <f t="shared" ref="DN361:DN366" si="138">IFERROR(DK361/F361*E361,"")</f>
        <v/>
      </c>
      <c r="DO361" s="252" t="b">
        <f t="shared" si="125"/>
        <v>0</v>
      </c>
      <c r="DP361" s="188"/>
      <c r="DS361" s="62">
        <f>IF('SERVIÇOS EXECUTADOS'!$F361=0,0,(COUNTIF('SERVIÇOS EXECUTADOS'!$I361:$DH361,DS$10)/'SERVIÇOS EXECUTADOS'!$F361*100))</f>
        <v>0</v>
      </c>
      <c r="DT361" s="62">
        <f>IF('SERVIÇOS EXECUTADOS'!$F361=0,0,(COUNTIF('SERVIÇOS EXECUTADOS'!$I361:$DH361,DT$10)/'SERVIÇOS EXECUTADOS'!$F361*100))</f>
        <v>0</v>
      </c>
      <c r="DU361" s="62">
        <f>IF('SERVIÇOS EXECUTADOS'!$F361=0,0,(COUNTIF('SERVIÇOS EXECUTADOS'!$I361:$DH361,DU$10)/'SERVIÇOS EXECUTADOS'!$F361*100))</f>
        <v>0</v>
      </c>
      <c r="DV361" s="62">
        <f>IF('SERVIÇOS EXECUTADOS'!$F361=0,0,(COUNTIF('SERVIÇOS EXECUTADOS'!$I361:$DH361,DV$10)/'SERVIÇOS EXECUTADOS'!$F361*100))</f>
        <v>0</v>
      </c>
      <c r="DW361" s="62">
        <f>IF('SERVIÇOS EXECUTADOS'!$F361=0,0,(COUNTIF('SERVIÇOS EXECUTADOS'!$I361:$DH361,DW$10)/'SERVIÇOS EXECUTADOS'!$F361*100))</f>
        <v>0</v>
      </c>
      <c r="DX361" s="62">
        <f>IF('SERVIÇOS EXECUTADOS'!$F361=0,0,(COUNTIF('SERVIÇOS EXECUTADOS'!$I361:$DH361,DX$10)/'SERVIÇOS EXECUTADOS'!$F361*100))</f>
        <v>0</v>
      </c>
      <c r="DY361" s="62">
        <f>IF('SERVIÇOS EXECUTADOS'!$F361=0,0,(COUNTIF('SERVIÇOS EXECUTADOS'!$I361:$DH361,DY$10)/'SERVIÇOS EXECUTADOS'!$F361*100))</f>
        <v>0</v>
      </c>
      <c r="DZ361" s="62">
        <f>IF('SERVIÇOS EXECUTADOS'!$F361=0,0,(COUNTIF('SERVIÇOS EXECUTADOS'!$I361:$DH361,DZ$10)/'SERVIÇOS EXECUTADOS'!$F361*100))</f>
        <v>0</v>
      </c>
      <c r="EA361" s="62">
        <f>IF('SERVIÇOS EXECUTADOS'!$F361=0,0,(COUNTIF('SERVIÇOS EXECUTADOS'!$I361:$DH361,EA$10)/'SERVIÇOS EXECUTADOS'!$F361*100))</f>
        <v>0</v>
      </c>
      <c r="EB361" s="62">
        <f>IF('SERVIÇOS EXECUTADOS'!$F361=0,0,(COUNTIF('SERVIÇOS EXECUTADOS'!$I361:$DH361,EB$10)/'SERVIÇOS EXECUTADOS'!$F361*100))</f>
        <v>0</v>
      </c>
      <c r="EC361" s="62">
        <f>IF('SERVIÇOS EXECUTADOS'!$F361=0,0,(COUNTIF('SERVIÇOS EXECUTADOS'!$I361:$DH361,EC$10)/'SERVIÇOS EXECUTADOS'!$F361*100))</f>
        <v>0</v>
      </c>
      <c r="ED361" s="62">
        <f>IF('SERVIÇOS EXECUTADOS'!$F361=0,0,(COUNTIF('SERVIÇOS EXECUTADOS'!$I361:$DH361,ED$10)/'SERVIÇOS EXECUTADOS'!$F361*100))</f>
        <v>0</v>
      </c>
      <c r="EE361" s="62">
        <f>IF('SERVIÇOS EXECUTADOS'!$F361=0,0,(COUNTIF('SERVIÇOS EXECUTADOS'!$I361:$DH361,EE$10)/'SERVIÇOS EXECUTADOS'!$F361*100))</f>
        <v>0</v>
      </c>
      <c r="EF361" s="62">
        <f>IF('SERVIÇOS EXECUTADOS'!$F361=0,0,(COUNTIF('SERVIÇOS EXECUTADOS'!$I361:$DH361,EF$10)/'SERVIÇOS EXECUTADOS'!$F361*100))</f>
        <v>0</v>
      </c>
      <c r="EG361" s="62">
        <f>IF('SERVIÇOS EXECUTADOS'!$F361=0,0,(COUNTIF('SERVIÇOS EXECUTADOS'!$I361:$DH361,EG$10)/'SERVIÇOS EXECUTADOS'!$F361*100))</f>
        <v>0</v>
      </c>
      <c r="EH361" s="62">
        <f>IF('SERVIÇOS EXECUTADOS'!$F361=0,0,(COUNTIF('SERVIÇOS EXECUTADOS'!$I361:$DH361,EH$10)/'SERVIÇOS EXECUTADOS'!$F361*100))</f>
        <v>0</v>
      </c>
      <c r="EI361" s="62">
        <f>IF('SERVIÇOS EXECUTADOS'!$F361=0,0,(COUNTIF('SERVIÇOS EXECUTADOS'!$I361:$DH361,EI$10)/'SERVIÇOS EXECUTADOS'!$F361*100))</f>
        <v>0</v>
      </c>
      <c r="EJ361" s="62">
        <f>IF('SERVIÇOS EXECUTADOS'!$F361=0,0,(COUNTIF('SERVIÇOS EXECUTADOS'!$I361:$DH361,EJ$10)/'SERVIÇOS EXECUTADOS'!$F361*100))</f>
        <v>0</v>
      </c>
      <c r="EK361" s="62">
        <f>IF('SERVIÇOS EXECUTADOS'!$F361=0,0,(COUNTIF('SERVIÇOS EXECUTADOS'!$I361:$DH361,EK$10)/'SERVIÇOS EXECUTADOS'!$F361*100))</f>
        <v>0</v>
      </c>
      <c r="EL361" s="62">
        <f>IF('SERVIÇOS EXECUTADOS'!$F361=0,0,(COUNTIF('SERVIÇOS EXECUTADOS'!$I361:$DH361,EL$10)/'SERVIÇOS EXECUTADOS'!$F361*100))</f>
        <v>0</v>
      </c>
      <c r="EM361" s="62">
        <f>IF('SERVIÇOS EXECUTADOS'!$F361=0,0,(COUNTIF('SERVIÇOS EXECUTADOS'!$I361:$DH361,EM$10)/'SERVIÇOS EXECUTADOS'!$F361*100))</f>
        <v>0</v>
      </c>
      <c r="EN361" s="62">
        <f>IF('SERVIÇOS EXECUTADOS'!$F361=0,0,(COUNTIF('SERVIÇOS EXECUTADOS'!$I361:$DH361,EN$10)/'SERVIÇOS EXECUTADOS'!$F361*100))</f>
        <v>0</v>
      </c>
      <c r="EO361" s="62">
        <f>IF('SERVIÇOS EXECUTADOS'!$F361=0,0,(COUNTIF('SERVIÇOS EXECUTADOS'!$I361:$DH361,EO$10)/'SERVIÇOS EXECUTADOS'!$F361*100))</f>
        <v>0</v>
      </c>
      <c r="EP361" s="62">
        <f>IF('SERVIÇOS EXECUTADOS'!$F361=0,0,(COUNTIF('SERVIÇOS EXECUTADOS'!$I361:$DH361,EP$10)/'SERVIÇOS EXECUTADOS'!$F361*100))</f>
        <v>0</v>
      </c>
      <c r="EQ361" s="62">
        <f>IF('SERVIÇOS EXECUTADOS'!$F361=0,0,(COUNTIF('SERVIÇOS EXECUTADOS'!$I361:$DH361,EQ$10)/'SERVIÇOS EXECUTADOS'!$F361*100))</f>
        <v>0</v>
      </c>
      <c r="ER361" s="62">
        <f>IF('SERVIÇOS EXECUTADOS'!$F361=0,0,(COUNTIF('SERVIÇOS EXECUTADOS'!$I361:$DH361,ER$10)/'SERVIÇOS EXECUTADOS'!$F361*100))</f>
        <v>0</v>
      </c>
      <c r="ES361" s="62">
        <f>IF('SERVIÇOS EXECUTADOS'!$F361=0,0,(COUNTIF('SERVIÇOS EXECUTADOS'!$I361:$DH361,ES$10)/'SERVIÇOS EXECUTADOS'!$F361*100))</f>
        <v>0</v>
      </c>
      <c r="ET361" s="62">
        <f>IF('SERVIÇOS EXECUTADOS'!$F361=0,0,(COUNTIF('SERVIÇOS EXECUTADOS'!$I361:$DH361,ET$10)/'SERVIÇOS EXECUTADOS'!$F361*100))</f>
        <v>0</v>
      </c>
      <c r="EU361" s="62">
        <f>IF('SERVIÇOS EXECUTADOS'!$F361=0,0,(COUNTIF('SERVIÇOS EXECUTADOS'!$I361:$DH361,EU$10)/'SERVIÇOS EXECUTADOS'!$F361*100))</f>
        <v>0</v>
      </c>
      <c r="EV361" s="62">
        <f>IF('SERVIÇOS EXECUTADOS'!$F361=0,0,(COUNTIF('SERVIÇOS EXECUTADOS'!$I361:$DH361,EV$10)/'SERVIÇOS EXECUTADOS'!$F361*100))</f>
        <v>0</v>
      </c>
      <c r="EW361" s="62">
        <f>IF('SERVIÇOS EXECUTADOS'!$F361=0,0,(COUNTIF('SERVIÇOS EXECUTADOS'!$I361:$DH361,EW$10)/'SERVIÇOS EXECUTADOS'!$F361*100))</f>
        <v>0</v>
      </c>
    </row>
    <row r="362" spans="1:153" s="23" customFormat="1" ht="12" customHeight="1" outlineLevel="1">
      <c r="A362" s="22"/>
      <c r="B362" s="197" t="s">
        <v>602</v>
      </c>
      <c r="C362" s="198" t="s">
        <v>488</v>
      </c>
      <c r="D362" s="486"/>
      <c r="E362" s="192">
        <f t="shared" si="124"/>
        <v>0</v>
      </c>
      <c r="F362" s="489"/>
      <c r="G362" s="271" t="s">
        <v>122</v>
      </c>
      <c r="H362" s="216">
        <f t="shared" si="126"/>
        <v>0</v>
      </c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  <c r="AN362" s="59"/>
      <c r="AO362" s="59"/>
      <c r="AP362" s="59"/>
      <c r="AQ362" s="59"/>
      <c r="AR362" s="59"/>
      <c r="AS362" s="59"/>
      <c r="AT362" s="59"/>
      <c r="AU362" s="59"/>
      <c r="AV362" s="59"/>
      <c r="AW362" s="59"/>
      <c r="AX362" s="59"/>
      <c r="AY362" s="59"/>
      <c r="AZ362" s="59"/>
      <c r="BA362" s="59"/>
      <c r="BB362" s="59"/>
      <c r="BC362" s="59"/>
      <c r="BD362" s="59"/>
      <c r="BE362" s="59"/>
      <c r="BF362" s="59"/>
      <c r="BG362" s="59"/>
      <c r="BH362" s="59"/>
      <c r="BI362" s="59"/>
      <c r="BJ362" s="59"/>
      <c r="BK362" s="59"/>
      <c r="BL362" s="59"/>
      <c r="BM362" s="59"/>
      <c r="BN362" s="59"/>
      <c r="BO362" s="59"/>
      <c r="BP362" s="59"/>
      <c r="BQ362" s="59"/>
      <c r="BR362" s="59"/>
      <c r="BS362" s="59"/>
      <c r="BT362" s="59"/>
      <c r="BU362" s="59"/>
      <c r="BV362" s="59"/>
      <c r="BW362" s="59"/>
      <c r="BX362" s="59"/>
      <c r="BY362" s="59"/>
      <c r="BZ362" s="59"/>
      <c r="CA362" s="59"/>
      <c r="CB362" s="59"/>
      <c r="CC362" s="59"/>
      <c r="CD362" s="59"/>
      <c r="CE362" s="59"/>
      <c r="CF362" s="59"/>
      <c r="CG362" s="59"/>
      <c r="CH362" s="59"/>
      <c r="CI362" s="59"/>
      <c r="CJ362" s="59"/>
      <c r="CK362" s="59"/>
      <c r="CL362" s="59"/>
      <c r="CM362" s="59"/>
      <c r="CN362" s="59"/>
      <c r="CO362" s="59"/>
      <c r="CP362" s="59"/>
      <c r="CQ362" s="59"/>
      <c r="CR362" s="59"/>
      <c r="CS362" s="59"/>
      <c r="CT362" s="59"/>
      <c r="CU362" s="59"/>
      <c r="CV362" s="59"/>
      <c r="CW362" s="59"/>
      <c r="CX362" s="59"/>
      <c r="CY362" s="59"/>
      <c r="CZ362" s="59"/>
      <c r="DA362" s="59"/>
      <c r="DB362" s="59"/>
      <c r="DC362" s="59"/>
      <c r="DD362" s="59"/>
      <c r="DE362" s="59"/>
      <c r="DF362" s="59"/>
      <c r="DG362" s="59"/>
      <c r="DH362" s="59"/>
      <c r="DI362" s="60">
        <f t="shared" si="134"/>
        <v>0</v>
      </c>
      <c r="DJ362" s="61">
        <f t="shared" si="135"/>
        <v>0</v>
      </c>
      <c r="DK362" s="61">
        <f t="shared" si="136"/>
        <v>0</v>
      </c>
      <c r="DL362" s="62">
        <f t="shared" si="137"/>
        <v>0</v>
      </c>
      <c r="DM362" s="62">
        <f t="shared" si="132"/>
        <v>0</v>
      </c>
      <c r="DN362" s="64" t="str">
        <f t="shared" si="138"/>
        <v/>
      </c>
      <c r="DO362" s="253" t="b">
        <f t="shared" si="125"/>
        <v>0</v>
      </c>
      <c r="DP362" s="188"/>
      <c r="DS362" s="62">
        <f>IF('SERVIÇOS EXECUTADOS'!$F362=0,0,(COUNTIF('SERVIÇOS EXECUTADOS'!$I362:$DH362,DS$10)/'SERVIÇOS EXECUTADOS'!$F362*100))</f>
        <v>0</v>
      </c>
      <c r="DT362" s="62">
        <f>IF('SERVIÇOS EXECUTADOS'!$F362=0,0,(COUNTIF('SERVIÇOS EXECUTADOS'!$I362:$DH362,DT$10)/'SERVIÇOS EXECUTADOS'!$F362*100))</f>
        <v>0</v>
      </c>
      <c r="DU362" s="62">
        <f>IF('SERVIÇOS EXECUTADOS'!$F362=0,0,(COUNTIF('SERVIÇOS EXECUTADOS'!$I362:$DH362,DU$10)/'SERVIÇOS EXECUTADOS'!$F362*100))</f>
        <v>0</v>
      </c>
      <c r="DV362" s="62">
        <f>IF('SERVIÇOS EXECUTADOS'!$F362=0,0,(COUNTIF('SERVIÇOS EXECUTADOS'!$I362:$DH362,DV$10)/'SERVIÇOS EXECUTADOS'!$F362*100))</f>
        <v>0</v>
      </c>
      <c r="DW362" s="62">
        <f>IF('SERVIÇOS EXECUTADOS'!$F362=0,0,(COUNTIF('SERVIÇOS EXECUTADOS'!$I362:$DH362,DW$10)/'SERVIÇOS EXECUTADOS'!$F362*100))</f>
        <v>0</v>
      </c>
      <c r="DX362" s="62">
        <f>IF('SERVIÇOS EXECUTADOS'!$F362=0,0,(COUNTIF('SERVIÇOS EXECUTADOS'!$I362:$DH362,DX$10)/'SERVIÇOS EXECUTADOS'!$F362*100))</f>
        <v>0</v>
      </c>
      <c r="DY362" s="62">
        <f>IF('SERVIÇOS EXECUTADOS'!$F362=0,0,(COUNTIF('SERVIÇOS EXECUTADOS'!$I362:$DH362,DY$10)/'SERVIÇOS EXECUTADOS'!$F362*100))</f>
        <v>0</v>
      </c>
      <c r="DZ362" s="62">
        <f>IF('SERVIÇOS EXECUTADOS'!$F362=0,0,(COUNTIF('SERVIÇOS EXECUTADOS'!$I362:$DH362,DZ$10)/'SERVIÇOS EXECUTADOS'!$F362*100))</f>
        <v>0</v>
      </c>
      <c r="EA362" s="62">
        <f>IF('SERVIÇOS EXECUTADOS'!$F362=0,0,(COUNTIF('SERVIÇOS EXECUTADOS'!$I362:$DH362,EA$10)/'SERVIÇOS EXECUTADOS'!$F362*100))</f>
        <v>0</v>
      </c>
      <c r="EB362" s="62">
        <f>IF('SERVIÇOS EXECUTADOS'!$F362=0,0,(COUNTIF('SERVIÇOS EXECUTADOS'!$I362:$DH362,EB$10)/'SERVIÇOS EXECUTADOS'!$F362*100))</f>
        <v>0</v>
      </c>
      <c r="EC362" s="62">
        <f>IF('SERVIÇOS EXECUTADOS'!$F362=0,0,(COUNTIF('SERVIÇOS EXECUTADOS'!$I362:$DH362,EC$10)/'SERVIÇOS EXECUTADOS'!$F362*100))</f>
        <v>0</v>
      </c>
      <c r="ED362" s="62">
        <f>IF('SERVIÇOS EXECUTADOS'!$F362=0,0,(COUNTIF('SERVIÇOS EXECUTADOS'!$I362:$DH362,ED$10)/'SERVIÇOS EXECUTADOS'!$F362*100))</f>
        <v>0</v>
      </c>
      <c r="EE362" s="62">
        <f>IF('SERVIÇOS EXECUTADOS'!$F362=0,0,(COUNTIF('SERVIÇOS EXECUTADOS'!$I362:$DH362,EE$10)/'SERVIÇOS EXECUTADOS'!$F362*100))</f>
        <v>0</v>
      </c>
      <c r="EF362" s="62">
        <f>IF('SERVIÇOS EXECUTADOS'!$F362=0,0,(COUNTIF('SERVIÇOS EXECUTADOS'!$I362:$DH362,EF$10)/'SERVIÇOS EXECUTADOS'!$F362*100))</f>
        <v>0</v>
      </c>
      <c r="EG362" s="62">
        <f>IF('SERVIÇOS EXECUTADOS'!$F362=0,0,(COUNTIF('SERVIÇOS EXECUTADOS'!$I362:$DH362,EG$10)/'SERVIÇOS EXECUTADOS'!$F362*100))</f>
        <v>0</v>
      </c>
      <c r="EH362" s="62">
        <f>IF('SERVIÇOS EXECUTADOS'!$F362=0,0,(COUNTIF('SERVIÇOS EXECUTADOS'!$I362:$DH362,EH$10)/'SERVIÇOS EXECUTADOS'!$F362*100))</f>
        <v>0</v>
      </c>
      <c r="EI362" s="62">
        <f>IF('SERVIÇOS EXECUTADOS'!$F362=0,0,(COUNTIF('SERVIÇOS EXECUTADOS'!$I362:$DH362,EI$10)/'SERVIÇOS EXECUTADOS'!$F362*100))</f>
        <v>0</v>
      </c>
      <c r="EJ362" s="62">
        <f>IF('SERVIÇOS EXECUTADOS'!$F362=0,0,(COUNTIF('SERVIÇOS EXECUTADOS'!$I362:$DH362,EJ$10)/'SERVIÇOS EXECUTADOS'!$F362*100))</f>
        <v>0</v>
      </c>
      <c r="EK362" s="62">
        <f>IF('SERVIÇOS EXECUTADOS'!$F362=0,0,(COUNTIF('SERVIÇOS EXECUTADOS'!$I362:$DH362,EK$10)/'SERVIÇOS EXECUTADOS'!$F362*100))</f>
        <v>0</v>
      </c>
      <c r="EL362" s="62">
        <f>IF('SERVIÇOS EXECUTADOS'!$F362=0,0,(COUNTIF('SERVIÇOS EXECUTADOS'!$I362:$DH362,EL$10)/'SERVIÇOS EXECUTADOS'!$F362*100))</f>
        <v>0</v>
      </c>
      <c r="EM362" s="62">
        <f>IF('SERVIÇOS EXECUTADOS'!$F362=0,0,(COUNTIF('SERVIÇOS EXECUTADOS'!$I362:$DH362,EM$10)/'SERVIÇOS EXECUTADOS'!$F362*100))</f>
        <v>0</v>
      </c>
      <c r="EN362" s="62">
        <f>IF('SERVIÇOS EXECUTADOS'!$F362=0,0,(COUNTIF('SERVIÇOS EXECUTADOS'!$I362:$DH362,EN$10)/'SERVIÇOS EXECUTADOS'!$F362*100))</f>
        <v>0</v>
      </c>
      <c r="EO362" s="62">
        <f>IF('SERVIÇOS EXECUTADOS'!$F362=0,0,(COUNTIF('SERVIÇOS EXECUTADOS'!$I362:$DH362,EO$10)/'SERVIÇOS EXECUTADOS'!$F362*100))</f>
        <v>0</v>
      </c>
      <c r="EP362" s="62">
        <f>IF('SERVIÇOS EXECUTADOS'!$F362=0,0,(COUNTIF('SERVIÇOS EXECUTADOS'!$I362:$DH362,EP$10)/'SERVIÇOS EXECUTADOS'!$F362*100))</f>
        <v>0</v>
      </c>
      <c r="EQ362" s="62">
        <f>IF('SERVIÇOS EXECUTADOS'!$F362=0,0,(COUNTIF('SERVIÇOS EXECUTADOS'!$I362:$DH362,EQ$10)/'SERVIÇOS EXECUTADOS'!$F362*100))</f>
        <v>0</v>
      </c>
      <c r="ER362" s="62">
        <f>IF('SERVIÇOS EXECUTADOS'!$F362=0,0,(COUNTIF('SERVIÇOS EXECUTADOS'!$I362:$DH362,ER$10)/'SERVIÇOS EXECUTADOS'!$F362*100))</f>
        <v>0</v>
      </c>
      <c r="ES362" s="62">
        <f>IF('SERVIÇOS EXECUTADOS'!$F362=0,0,(COUNTIF('SERVIÇOS EXECUTADOS'!$I362:$DH362,ES$10)/'SERVIÇOS EXECUTADOS'!$F362*100))</f>
        <v>0</v>
      </c>
      <c r="ET362" s="62">
        <f>IF('SERVIÇOS EXECUTADOS'!$F362=0,0,(COUNTIF('SERVIÇOS EXECUTADOS'!$I362:$DH362,ET$10)/'SERVIÇOS EXECUTADOS'!$F362*100))</f>
        <v>0</v>
      </c>
      <c r="EU362" s="62">
        <f>IF('SERVIÇOS EXECUTADOS'!$F362=0,0,(COUNTIF('SERVIÇOS EXECUTADOS'!$I362:$DH362,EU$10)/'SERVIÇOS EXECUTADOS'!$F362*100))</f>
        <v>0</v>
      </c>
      <c r="EV362" s="62">
        <f>IF('SERVIÇOS EXECUTADOS'!$F362=0,0,(COUNTIF('SERVIÇOS EXECUTADOS'!$I362:$DH362,EV$10)/'SERVIÇOS EXECUTADOS'!$F362*100))</f>
        <v>0</v>
      </c>
      <c r="EW362" s="62">
        <f>IF('SERVIÇOS EXECUTADOS'!$F362=0,0,(COUNTIF('SERVIÇOS EXECUTADOS'!$I362:$DH362,EW$10)/'SERVIÇOS EXECUTADOS'!$F362*100))</f>
        <v>0</v>
      </c>
    </row>
    <row r="363" spans="1:153" ht="12" customHeight="1" outlineLevel="1">
      <c r="A363" s="1"/>
      <c r="B363" s="197" t="s">
        <v>603</v>
      </c>
      <c r="C363" s="196" t="s">
        <v>593</v>
      </c>
      <c r="D363" s="486"/>
      <c r="E363" s="192">
        <f t="shared" si="124"/>
        <v>0</v>
      </c>
      <c r="F363" s="489"/>
      <c r="G363" s="271" t="s">
        <v>122</v>
      </c>
      <c r="H363" s="216">
        <f t="shared" si="126"/>
        <v>0</v>
      </c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  <c r="AN363" s="59"/>
      <c r="AO363" s="59"/>
      <c r="AP363" s="59"/>
      <c r="AQ363" s="59"/>
      <c r="AR363" s="59"/>
      <c r="AS363" s="59"/>
      <c r="AT363" s="59"/>
      <c r="AU363" s="59"/>
      <c r="AV363" s="59"/>
      <c r="AW363" s="59"/>
      <c r="AX363" s="59"/>
      <c r="AY363" s="59"/>
      <c r="AZ363" s="59"/>
      <c r="BA363" s="59"/>
      <c r="BB363" s="59"/>
      <c r="BC363" s="59"/>
      <c r="BD363" s="59"/>
      <c r="BE363" s="59"/>
      <c r="BF363" s="59"/>
      <c r="BG363" s="59"/>
      <c r="BH363" s="59"/>
      <c r="BI363" s="59"/>
      <c r="BJ363" s="59"/>
      <c r="BK363" s="59"/>
      <c r="BL363" s="59"/>
      <c r="BM363" s="59"/>
      <c r="BN363" s="59"/>
      <c r="BO363" s="59"/>
      <c r="BP363" s="59"/>
      <c r="BQ363" s="59"/>
      <c r="BR363" s="59"/>
      <c r="BS363" s="59"/>
      <c r="BT363" s="59"/>
      <c r="BU363" s="59"/>
      <c r="BV363" s="59"/>
      <c r="BW363" s="59"/>
      <c r="BX363" s="59"/>
      <c r="BY363" s="59"/>
      <c r="BZ363" s="59"/>
      <c r="CA363" s="59"/>
      <c r="CB363" s="59"/>
      <c r="CC363" s="59"/>
      <c r="CD363" s="59"/>
      <c r="CE363" s="59"/>
      <c r="CF363" s="59"/>
      <c r="CG363" s="59"/>
      <c r="CH363" s="59"/>
      <c r="CI363" s="59"/>
      <c r="CJ363" s="59"/>
      <c r="CK363" s="59"/>
      <c r="CL363" s="59"/>
      <c r="CM363" s="59"/>
      <c r="CN363" s="59"/>
      <c r="CO363" s="59"/>
      <c r="CP363" s="59"/>
      <c r="CQ363" s="59"/>
      <c r="CR363" s="59"/>
      <c r="CS363" s="59"/>
      <c r="CT363" s="59"/>
      <c r="CU363" s="59"/>
      <c r="CV363" s="59"/>
      <c r="CW363" s="59"/>
      <c r="CX363" s="59"/>
      <c r="CY363" s="59"/>
      <c r="CZ363" s="59"/>
      <c r="DA363" s="59"/>
      <c r="DB363" s="59"/>
      <c r="DC363" s="59"/>
      <c r="DD363" s="59"/>
      <c r="DE363" s="59"/>
      <c r="DF363" s="59"/>
      <c r="DG363" s="59"/>
      <c r="DH363" s="59"/>
      <c r="DI363" s="60">
        <f t="shared" si="134"/>
        <v>0</v>
      </c>
      <c r="DJ363" s="61">
        <f t="shared" si="135"/>
        <v>0</v>
      </c>
      <c r="DK363" s="61">
        <f t="shared" si="136"/>
        <v>0</v>
      </c>
      <c r="DL363" s="62">
        <f t="shared" si="137"/>
        <v>0</v>
      </c>
      <c r="DM363" s="62">
        <f t="shared" si="132"/>
        <v>0</v>
      </c>
      <c r="DN363" s="64" t="str">
        <f t="shared" si="138"/>
        <v/>
      </c>
      <c r="DO363" s="252" t="b">
        <f t="shared" si="125"/>
        <v>0</v>
      </c>
      <c r="DP363" s="188"/>
      <c r="DS363" s="62">
        <f>IF('SERVIÇOS EXECUTADOS'!$F363=0,0,(COUNTIF('SERVIÇOS EXECUTADOS'!$I363:$DH363,DS$10)/'SERVIÇOS EXECUTADOS'!$F363*100))</f>
        <v>0</v>
      </c>
      <c r="DT363" s="62">
        <f>IF('SERVIÇOS EXECUTADOS'!$F363=0,0,(COUNTIF('SERVIÇOS EXECUTADOS'!$I363:$DH363,DT$10)/'SERVIÇOS EXECUTADOS'!$F363*100))</f>
        <v>0</v>
      </c>
      <c r="DU363" s="62">
        <f>IF('SERVIÇOS EXECUTADOS'!$F363=0,0,(COUNTIF('SERVIÇOS EXECUTADOS'!$I363:$DH363,DU$10)/'SERVIÇOS EXECUTADOS'!$F363*100))</f>
        <v>0</v>
      </c>
      <c r="DV363" s="62">
        <f>IF('SERVIÇOS EXECUTADOS'!$F363=0,0,(COUNTIF('SERVIÇOS EXECUTADOS'!$I363:$DH363,DV$10)/'SERVIÇOS EXECUTADOS'!$F363*100))</f>
        <v>0</v>
      </c>
      <c r="DW363" s="62">
        <f>IF('SERVIÇOS EXECUTADOS'!$F363=0,0,(COUNTIF('SERVIÇOS EXECUTADOS'!$I363:$DH363,DW$10)/'SERVIÇOS EXECUTADOS'!$F363*100))</f>
        <v>0</v>
      </c>
      <c r="DX363" s="62">
        <f>IF('SERVIÇOS EXECUTADOS'!$F363=0,0,(COUNTIF('SERVIÇOS EXECUTADOS'!$I363:$DH363,DX$10)/'SERVIÇOS EXECUTADOS'!$F363*100))</f>
        <v>0</v>
      </c>
      <c r="DY363" s="62">
        <f>IF('SERVIÇOS EXECUTADOS'!$F363=0,0,(COUNTIF('SERVIÇOS EXECUTADOS'!$I363:$DH363,DY$10)/'SERVIÇOS EXECUTADOS'!$F363*100))</f>
        <v>0</v>
      </c>
      <c r="DZ363" s="62">
        <f>IF('SERVIÇOS EXECUTADOS'!$F363=0,0,(COUNTIF('SERVIÇOS EXECUTADOS'!$I363:$DH363,DZ$10)/'SERVIÇOS EXECUTADOS'!$F363*100))</f>
        <v>0</v>
      </c>
      <c r="EA363" s="62">
        <f>IF('SERVIÇOS EXECUTADOS'!$F363=0,0,(COUNTIF('SERVIÇOS EXECUTADOS'!$I363:$DH363,EA$10)/'SERVIÇOS EXECUTADOS'!$F363*100))</f>
        <v>0</v>
      </c>
      <c r="EB363" s="62">
        <f>IF('SERVIÇOS EXECUTADOS'!$F363=0,0,(COUNTIF('SERVIÇOS EXECUTADOS'!$I363:$DH363,EB$10)/'SERVIÇOS EXECUTADOS'!$F363*100))</f>
        <v>0</v>
      </c>
      <c r="EC363" s="62">
        <f>IF('SERVIÇOS EXECUTADOS'!$F363=0,0,(COUNTIF('SERVIÇOS EXECUTADOS'!$I363:$DH363,EC$10)/'SERVIÇOS EXECUTADOS'!$F363*100))</f>
        <v>0</v>
      </c>
      <c r="ED363" s="62">
        <f>IF('SERVIÇOS EXECUTADOS'!$F363=0,0,(COUNTIF('SERVIÇOS EXECUTADOS'!$I363:$DH363,ED$10)/'SERVIÇOS EXECUTADOS'!$F363*100))</f>
        <v>0</v>
      </c>
      <c r="EE363" s="62">
        <f>IF('SERVIÇOS EXECUTADOS'!$F363=0,0,(COUNTIF('SERVIÇOS EXECUTADOS'!$I363:$DH363,EE$10)/'SERVIÇOS EXECUTADOS'!$F363*100))</f>
        <v>0</v>
      </c>
      <c r="EF363" s="62">
        <f>IF('SERVIÇOS EXECUTADOS'!$F363=0,0,(COUNTIF('SERVIÇOS EXECUTADOS'!$I363:$DH363,EF$10)/'SERVIÇOS EXECUTADOS'!$F363*100))</f>
        <v>0</v>
      </c>
      <c r="EG363" s="62">
        <f>IF('SERVIÇOS EXECUTADOS'!$F363=0,0,(COUNTIF('SERVIÇOS EXECUTADOS'!$I363:$DH363,EG$10)/'SERVIÇOS EXECUTADOS'!$F363*100))</f>
        <v>0</v>
      </c>
      <c r="EH363" s="62">
        <f>IF('SERVIÇOS EXECUTADOS'!$F363=0,0,(COUNTIF('SERVIÇOS EXECUTADOS'!$I363:$DH363,EH$10)/'SERVIÇOS EXECUTADOS'!$F363*100))</f>
        <v>0</v>
      </c>
      <c r="EI363" s="62">
        <f>IF('SERVIÇOS EXECUTADOS'!$F363=0,0,(COUNTIF('SERVIÇOS EXECUTADOS'!$I363:$DH363,EI$10)/'SERVIÇOS EXECUTADOS'!$F363*100))</f>
        <v>0</v>
      </c>
      <c r="EJ363" s="62">
        <f>IF('SERVIÇOS EXECUTADOS'!$F363=0,0,(COUNTIF('SERVIÇOS EXECUTADOS'!$I363:$DH363,EJ$10)/'SERVIÇOS EXECUTADOS'!$F363*100))</f>
        <v>0</v>
      </c>
      <c r="EK363" s="62">
        <f>IF('SERVIÇOS EXECUTADOS'!$F363=0,0,(COUNTIF('SERVIÇOS EXECUTADOS'!$I363:$DH363,EK$10)/'SERVIÇOS EXECUTADOS'!$F363*100))</f>
        <v>0</v>
      </c>
      <c r="EL363" s="62">
        <f>IF('SERVIÇOS EXECUTADOS'!$F363=0,0,(COUNTIF('SERVIÇOS EXECUTADOS'!$I363:$DH363,EL$10)/'SERVIÇOS EXECUTADOS'!$F363*100))</f>
        <v>0</v>
      </c>
      <c r="EM363" s="62">
        <f>IF('SERVIÇOS EXECUTADOS'!$F363=0,0,(COUNTIF('SERVIÇOS EXECUTADOS'!$I363:$DH363,EM$10)/'SERVIÇOS EXECUTADOS'!$F363*100))</f>
        <v>0</v>
      </c>
      <c r="EN363" s="62">
        <f>IF('SERVIÇOS EXECUTADOS'!$F363=0,0,(COUNTIF('SERVIÇOS EXECUTADOS'!$I363:$DH363,EN$10)/'SERVIÇOS EXECUTADOS'!$F363*100))</f>
        <v>0</v>
      </c>
      <c r="EO363" s="62">
        <f>IF('SERVIÇOS EXECUTADOS'!$F363=0,0,(COUNTIF('SERVIÇOS EXECUTADOS'!$I363:$DH363,EO$10)/'SERVIÇOS EXECUTADOS'!$F363*100))</f>
        <v>0</v>
      </c>
      <c r="EP363" s="62">
        <f>IF('SERVIÇOS EXECUTADOS'!$F363=0,0,(COUNTIF('SERVIÇOS EXECUTADOS'!$I363:$DH363,EP$10)/'SERVIÇOS EXECUTADOS'!$F363*100))</f>
        <v>0</v>
      </c>
      <c r="EQ363" s="62">
        <f>IF('SERVIÇOS EXECUTADOS'!$F363=0,0,(COUNTIF('SERVIÇOS EXECUTADOS'!$I363:$DH363,EQ$10)/'SERVIÇOS EXECUTADOS'!$F363*100))</f>
        <v>0</v>
      </c>
      <c r="ER363" s="62">
        <f>IF('SERVIÇOS EXECUTADOS'!$F363=0,0,(COUNTIF('SERVIÇOS EXECUTADOS'!$I363:$DH363,ER$10)/'SERVIÇOS EXECUTADOS'!$F363*100))</f>
        <v>0</v>
      </c>
      <c r="ES363" s="62">
        <f>IF('SERVIÇOS EXECUTADOS'!$F363=0,0,(COUNTIF('SERVIÇOS EXECUTADOS'!$I363:$DH363,ES$10)/'SERVIÇOS EXECUTADOS'!$F363*100))</f>
        <v>0</v>
      </c>
      <c r="ET363" s="62">
        <f>IF('SERVIÇOS EXECUTADOS'!$F363=0,0,(COUNTIF('SERVIÇOS EXECUTADOS'!$I363:$DH363,ET$10)/'SERVIÇOS EXECUTADOS'!$F363*100))</f>
        <v>0</v>
      </c>
      <c r="EU363" s="62">
        <f>IF('SERVIÇOS EXECUTADOS'!$F363=0,0,(COUNTIF('SERVIÇOS EXECUTADOS'!$I363:$DH363,EU$10)/'SERVIÇOS EXECUTADOS'!$F363*100))</f>
        <v>0</v>
      </c>
      <c r="EV363" s="62">
        <f>IF('SERVIÇOS EXECUTADOS'!$F363=0,0,(COUNTIF('SERVIÇOS EXECUTADOS'!$I363:$DH363,EV$10)/'SERVIÇOS EXECUTADOS'!$F363*100))</f>
        <v>0</v>
      </c>
      <c r="EW363" s="62">
        <f>IF('SERVIÇOS EXECUTADOS'!$F363=0,0,(COUNTIF('SERVIÇOS EXECUTADOS'!$I363:$DH363,EW$10)/'SERVIÇOS EXECUTADOS'!$F363*100))</f>
        <v>0</v>
      </c>
    </row>
    <row r="364" spans="1:153" ht="12" customHeight="1" outlineLevel="1">
      <c r="A364" s="1"/>
      <c r="B364" s="197" t="s">
        <v>604</v>
      </c>
      <c r="C364" s="196" t="s">
        <v>595</v>
      </c>
      <c r="D364" s="486"/>
      <c r="E364" s="192">
        <f t="shared" si="124"/>
        <v>0</v>
      </c>
      <c r="F364" s="489"/>
      <c r="G364" s="271" t="s">
        <v>122</v>
      </c>
      <c r="H364" s="216">
        <f t="shared" si="126"/>
        <v>0</v>
      </c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  <c r="AN364" s="59"/>
      <c r="AO364" s="59"/>
      <c r="AP364" s="59"/>
      <c r="AQ364" s="59"/>
      <c r="AR364" s="59"/>
      <c r="AS364" s="59"/>
      <c r="AT364" s="59"/>
      <c r="AU364" s="59"/>
      <c r="AV364" s="59"/>
      <c r="AW364" s="59"/>
      <c r="AX364" s="59"/>
      <c r="AY364" s="59"/>
      <c r="AZ364" s="59"/>
      <c r="BA364" s="59"/>
      <c r="BB364" s="59"/>
      <c r="BC364" s="59"/>
      <c r="BD364" s="59"/>
      <c r="BE364" s="59"/>
      <c r="BF364" s="59"/>
      <c r="BG364" s="59"/>
      <c r="BH364" s="59"/>
      <c r="BI364" s="59"/>
      <c r="BJ364" s="59"/>
      <c r="BK364" s="59"/>
      <c r="BL364" s="59"/>
      <c r="BM364" s="59"/>
      <c r="BN364" s="59"/>
      <c r="BO364" s="59"/>
      <c r="BP364" s="59"/>
      <c r="BQ364" s="59"/>
      <c r="BR364" s="59"/>
      <c r="BS364" s="59"/>
      <c r="BT364" s="59"/>
      <c r="BU364" s="59"/>
      <c r="BV364" s="59"/>
      <c r="BW364" s="59"/>
      <c r="BX364" s="59"/>
      <c r="BY364" s="59"/>
      <c r="BZ364" s="59"/>
      <c r="CA364" s="59"/>
      <c r="CB364" s="59"/>
      <c r="CC364" s="59"/>
      <c r="CD364" s="59"/>
      <c r="CE364" s="59"/>
      <c r="CF364" s="59"/>
      <c r="CG364" s="59"/>
      <c r="CH364" s="59"/>
      <c r="CI364" s="59"/>
      <c r="CJ364" s="59"/>
      <c r="CK364" s="59"/>
      <c r="CL364" s="59"/>
      <c r="CM364" s="59"/>
      <c r="CN364" s="59"/>
      <c r="CO364" s="59"/>
      <c r="CP364" s="59"/>
      <c r="CQ364" s="59"/>
      <c r="CR364" s="59"/>
      <c r="CS364" s="59"/>
      <c r="CT364" s="59"/>
      <c r="CU364" s="59"/>
      <c r="CV364" s="59"/>
      <c r="CW364" s="59"/>
      <c r="CX364" s="59"/>
      <c r="CY364" s="59"/>
      <c r="CZ364" s="59"/>
      <c r="DA364" s="59"/>
      <c r="DB364" s="59"/>
      <c r="DC364" s="59"/>
      <c r="DD364" s="59"/>
      <c r="DE364" s="59"/>
      <c r="DF364" s="59"/>
      <c r="DG364" s="59"/>
      <c r="DH364" s="59"/>
      <c r="DI364" s="60">
        <f t="shared" si="134"/>
        <v>0</v>
      </c>
      <c r="DJ364" s="61">
        <f t="shared" si="135"/>
        <v>0</v>
      </c>
      <c r="DK364" s="61">
        <f t="shared" si="136"/>
        <v>0</v>
      </c>
      <c r="DL364" s="62">
        <f t="shared" si="137"/>
        <v>0</v>
      </c>
      <c r="DM364" s="62">
        <f t="shared" si="132"/>
        <v>0</v>
      </c>
      <c r="DN364" s="64" t="str">
        <f t="shared" si="138"/>
        <v/>
      </c>
      <c r="DO364" s="252" t="b">
        <f t="shared" si="125"/>
        <v>0</v>
      </c>
      <c r="DP364" s="188"/>
      <c r="DS364" s="62">
        <f>IF('SERVIÇOS EXECUTADOS'!$F364=0,0,(COUNTIF('SERVIÇOS EXECUTADOS'!$I364:$DH364,DS$10)/'SERVIÇOS EXECUTADOS'!$F364*100))</f>
        <v>0</v>
      </c>
      <c r="DT364" s="62">
        <f>IF('SERVIÇOS EXECUTADOS'!$F364=0,0,(COUNTIF('SERVIÇOS EXECUTADOS'!$I364:$DH364,DT$10)/'SERVIÇOS EXECUTADOS'!$F364*100))</f>
        <v>0</v>
      </c>
      <c r="DU364" s="62">
        <f>IF('SERVIÇOS EXECUTADOS'!$F364=0,0,(COUNTIF('SERVIÇOS EXECUTADOS'!$I364:$DH364,DU$10)/'SERVIÇOS EXECUTADOS'!$F364*100))</f>
        <v>0</v>
      </c>
      <c r="DV364" s="62">
        <f>IF('SERVIÇOS EXECUTADOS'!$F364=0,0,(COUNTIF('SERVIÇOS EXECUTADOS'!$I364:$DH364,DV$10)/'SERVIÇOS EXECUTADOS'!$F364*100))</f>
        <v>0</v>
      </c>
      <c r="DW364" s="62">
        <f>IF('SERVIÇOS EXECUTADOS'!$F364=0,0,(COUNTIF('SERVIÇOS EXECUTADOS'!$I364:$DH364,DW$10)/'SERVIÇOS EXECUTADOS'!$F364*100))</f>
        <v>0</v>
      </c>
      <c r="DX364" s="62">
        <f>IF('SERVIÇOS EXECUTADOS'!$F364=0,0,(COUNTIF('SERVIÇOS EXECUTADOS'!$I364:$DH364,DX$10)/'SERVIÇOS EXECUTADOS'!$F364*100))</f>
        <v>0</v>
      </c>
      <c r="DY364" s="62">
        <f>IF('SERVIÇOS EXECUTADOS'!$F364=0,0,(COUNTIF('SERVIÇOS EXECUTADOS'!$I364:$DH364,DY$10)/'SERVIÇOS EXECUTADOS'!$F364*100))</f>
        <v>0</v>
      </c>
      <c r="DZ364" s="62">
        <f>IF('SERVIÇOS EXECUTADOS'!$F364=0,0,(COUNTIF('SERVIÇOS EXECUTADOS'!$I364:$DH364,DZ$10)/'SERVIÇOS EXECUTADOS'!$F364*100))</f>
        <v>0</v>
      </c>
      <c r="EA364" s="62">
        <f>IF('SERVIÇOS EXECUTADOS'!$F364=0,0,(COUNTIF('SERVIÇOS EXECUTADOS'!$I364:$DH364,EA$10)/'SERVIÇOS EXECUTADOS'!$F364*100))</f>
        <v>0</v>
      </c>
      <c r="EB364" s="62">
        <f>IF('SERVIÇOS EXECUTADOS'!$F364=0,0,(COUNTIF('SERVIÇOS EXECUTADOS'!$I364:$DH364,EB$10)/'SERVIÇOS EXECUTADOS'!$F364*100))</f>
        <v>0</v>
      </c>
      <c r="EC364" s="62">
        <f>IF('SERVIÇOS EXECUTADOS'!$F364=0,0,(COUNTIF('SERVIÇOS EXECUTADOS'!$I364:$DH364,EC$10)/'SERVIÇOS EXECUTADOS'!$F364*100))</f>
        <v>0</v>
      </c>
      <c r="ED364" s="62">
        <f>IF('SERVIÇOS EXECUTADOS'!$F364=0,0,(COUNTIF('SERVIÇOS EXECUTADOS'!$I364:$DH364,ED$10)/'SERVIÇOS EXECUTADOS'!$F364*100))</f>
        <v>0</v>
      </c>
      <c r="EE364" s="62">
        <f>IF('SERVIÇOS EXECUTADOS'!$F364=0,0,(COUNTIF('SERVIÇOS EXECUTADOS'!$I364:$DH364,EE$10)/'SERVIÇOS EXECUTADOS'!$F364*100))</f>
        <v>0</v>
      </c>
      <c r="EF364" s="62">
        <f>IF('SERVIÇOS EXECUTADOS'!$F364=0,0,(COUNTIF('SERVIÇOS EXECUTADOS'!$I364:$DH364,EF$10)/'SERVIÇOS EXECUTADOS'!$F364*100))</f>
        <v>0</v>
      </c>
      <c r="EG364" s="62">
        <f>IF('SERVIÇOS EXECUTADOS'!$F364=0,0,(COUNTIF('SERVIÇOS EXECUTADOS'!$I364:$DH364,EG$10)/'SERVIÇOS EXECUTADOS'!$F364*100))</f>
        <v>0</v>
      </c>
      <c r="EH364" s="62">
        <f>IF('SERVIÇOS EXECUTADOS'!$F364=0,0,(COUNTIF('SERVIÇOS EXECUTADOS'!$I364:$DH364,EH$10)/'SERVIÇOS EXECUTADOS'!$F364*100))</f>
        <v>0</v>
      </c>
      <c r="EI364" s="62">
        <f>IF('SERVIÇOS EXECUTADOS'!$F364=0,0,(COUNTIF('SERVIÇOS EXECUTADOS'!$I364:$DH364,EI$10)/'SERVIÇOS EXECUTADOS'!$F364*100))</f>
        <v>0</v>
      </c>
      <c r="EJ364" s="62">
        <f>IF('SERVIÇOS EXECUTADOS'!$F364=0,0,(COUNTIF('SERVIÇOS EXECUTADOS'!$I364:$DH364,EJ$10)/'SERVIÇOS EXECUTADOS'!$F364*100))</f>
        <v>0</v>
      </c>
      <c r="EK364" s="62">
        <f>IF('SERVIÇOS EXECUTADOS'!$F364=0,0,(COUNTIF('SERVIÇOS EXECUTADOS'!$I364:$DH364,EK$10)/'SERVIÇOS EXECUTADOS'!$F364*100))</f>
        <v>0</v>
      </c>
      <c r="EL364" s="62">
        <f>IF('SERVIÇOS EXECUTADOS'!$F364=0,0,(COUNTIF('SERVIÇOS EXECUTADOS'!$I364:$DH364,EL$10)/'SERVIÇOS EXECUTADOS'!$F364*100))</f>
        <v>0</v>
      </c>
      <c r="EM364" s="62">
        <f>IF('SERVIÇOS EXECUTADOS'!$F364=0,0,(COUNTIF('SERVIÇOS EXECUTADOS'!$I364:$DH364,EM$10)/'SERVIÇOS EXECUTADOS'!$F364*100))</f>
        <v>0</v>
      </c>
      <c r="EN364" s="62">
        <f>IF('SERVIÇOS EXECUTADOS'!$F364=0,0,(COUNTIF('SERVIÇOS EXECUTADOS'!$I364:$DH364,EN$10)/'SERVIÇOS EXECUTADOS'!$F364*100))</f>
        <v>0</v>
      </c>
      <c r="EO364" s="62">
        <f>IF('SERVIÇOS EXECUTADOS'!$F364=0,0,(COUNTIF('SERVIÇOS EXECUTADOS'!$I364:$DH364,EO$10)/'SERVIÇOS EXECUTADOS'!$F364*100))</f>
        <v>0</v>
      </c>
      <c r="EP364" s="62">
        <f>IF('SERVIÇOS EXECUTADOS'!$F364=0,0,(COUNTIF('SERVIÇOS EXECUTADOS'!$I364:$DH364,EP$10)/'SERVIÇOS EXECUTADOS'!$F364*100))</f>
        <v>0</v>
      </c>
      <c r="EQ364" s="62">
        <f>IF('SERVIÇOS EXECUTADOS'!$F364=0,0,(COUNTIF('SERVIÇOS EXECUTADOS'!$I364:$DH364,EQ$10)/'SERVIÇOS EXECUTADOS'!$F364*100))</f>
        <v>0</v>
      </c>
      <c r="ER364" s="62">
        <f>IF('SERVIÇOS EXECUTADOS'!$F364=0,0,(COUNTIF('SERVIÇOS EXECUTADOS'!$I364:$DH364,ER$10)/'SERVIÇOS EXECUTADOS'!$F364*100))</f>
        <v>0</v>
      </c>
      <c r="ES364" s="62">
        <f>IF('SERVIÇOS EXECUTADOS'!$F364=0,0,(COUNTIF('SERVIÇOS EXECUTADOS'!$I364:$DH364,ES$10)/'SERVIÇOS EXECUTADOS'!$F364*100))</f>
        <v>0</v>
      </c>
      <c r="ET364" s="62">
        <f>IF('SERVIÇOS EXECUTADOS'!$F364=0,0,(COUNTIF('SERVIÇOS EXECUTADOS'!$I364:$DH364,ET$10)/'SERVIÇOS EXECUTADOS'!$F364*100))</f>
        <v>0</v>
      </c>
      <c r="EU364" s="62">
        <f>IF('SERVIÇOS EXECUTADOS'!$F364=0,0,(COUNTIF('SERVIÇOS EXECUTADOS'!$I364:$DH364,EU$10)/'SERVIÇOS EXECUTADOS'!$F364*100))</f>
        <v>0</v>
      </c>
      <c r="EV364" s="62">
        <f>IF('SERVIÇOS EXECUTADOS'!$F364=0,0,(COUNTIF('SERVIÇOS EXECUTADOS'!$I364:$DH364,EV$10)/'SERVIÇOS EXECUTADOS'!$F364*100))</f>
        <v>0</v>
      </c>
      <c r="EW364" s="62">
        <f>IF('SERVIÇOS EXECUTADOS'!$F364=0,0,(COUNTIF('SERVIÇOS EXECUTADOS'!$I364:$DH364,EW$10)/'SERVIÇOS EXECUTADOS'!$F364*100))</f>
        <v>0</v>
      </c>
    </row>
    <row r="365" spans="1:153" s="23" customFormat="1" ht="12" customHeight="1" outlineLevel="1">
      <c r="A365" s="22"/>
      <c r="B365" s="197" t="s">
        <v>605</v>
      </c>
      <c r="C365" s="198" t="s">
        <v>490</v>
      </c>
      <c r="D365" s="486"/>
      <c r="E365" s="192">
        <f t="shared" si="124"/>
        <v>0</v>
      </c>
      <c r="F365" s="489"/>
      <c r="G365" s="271" t="s">
        <v>122</v>
      </c>
      <c r="H365" s="216">
        <f t="shared" si="126"/>
        <v>0</v>
      </c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  <c r="AN365" s="59"/>
      <c r="AO365" s="59"/>
      <c r="AP365" s="59"/>
      <c r="AQ365" s="59"/>
      <c r="AR365" s="59"/>
      <c r="AS365" s="59"/>
      <c r="AT365" s="59"/>
      <c r="AU365" s="59"/>
      <c r="AV365" s="59"/>
      <c r="AW365" s="59"/>
      <c r="AX365" s="59"/>
      <c r="AY365" s="59"/>
      <c r="AZ365" s="59"/>
      <c r="BA365" s="59"/>
      <c r="BB365" s="59"/>
      <c r="BC365" s="59"/>
      <c r="BD365" s="59"/>
      <c r="BE365" s="59"/>
      <c r="BF365" s="59"/>
      <c r="BG365" s="59"/>
      <c r="BH365" s="59"/>
      <c r="BI365" s="59"/>
      <c r="BJ365" s="59"/>
      <c r="BK365" s="59"/>
      <c r="BL365" s="59"/>
      <c r="BM365" s="59"/>
      <c r="BN365" s="59"/>
      <c r="BO365" s="59"/>
      <c r="BP365" s="59"/>
      <c r="BQ365" s="59"/>
      <c r="BR365" s="59"/>
      <c r="BS365" s="59"/>
      <c r="BT365" s="59"/>
      <c r="BU365" s="59"/>
      <c r="BV365" s="59"/>
      <c r="BW365" s="59"/>
      <c r="BX365" s="59"/>
      <c r="BY365" s="59"/>
      <c r="BZ365" s="59"/>
      <c r="CA365" s="59"/>
      <c r="CB365" s="59"/>
      <c r="CC365" s="59"/>
      <c r="CD365" s="59"/>
      <c r="CE365" s="59"/>
      <c r="CF365" s="59"/>
      <c r="CG365" s="59"/>
      <c r="CH365" s="59"/>
      <c r="CI365" s="59"/>
      <c r="CJ365" s="59"/>
      <c r="CK365" s="59"/>
      <c r="CL365" s="59"/>
      <c r="CM365" s="59"/>
      <c r="CN365" s="59"/>
      <c r="CO365" s="59"/>
      <c r="CP365" s="59"/>
      <c r="CQ365" s="59"/>
      <c r="CR365" s="59"/>
      <c r="CS365" s="59"/>
      <c r="CT365" s="59"/>
      <c r="CU365" s="59"/>
      <c r="CV365" s="59"/>
      <c r="CW365" s="59"/>
      <c r="CX365" s="59"/>
      <c r="CY365" s="59"/>
      <c r="CZ365" s="59"/>
      <c r="DA365" s="59"/>
      <c r="DB365" s="59"/>
      <c r="DC365" s="59"/>
      <c r="DD365" s="59"/>
      <c r="DE365" s="59"/>
      <c r="DF365" s="59"/>
      <c r="DG365" s="59"/>
      <c r="DH365" s="59"/>
      <c r="DI365" s="60">
        <f t="shared" si="134"/>
        <v>0</v>
      </c>
      <c r="DJ365" s="61">
        <f t="shared" si="135"/>
        <v>0</v>
      </c>
      <c r="DK365" s="61">
        <f t="shared" si="136"/>
        <v>0</v>
      </c>
      <c r="DL365" s="62">
        <f t="shared" si="137"/>
        <v>0</v>
      </c>
      <c r="DM365" s="62">
        <f t="shared" si="132"/>
        <v>0</v>
      </c>
      <c r="DN365" s="64" t="str">
        <f t="shared" si="138"/>
        <v/>
      </c>
      <c r="DO365" s="253" t="b">
        <f t="shared" si="125"/>
        <v>0</v>
      </c>
      <c r="DP365" s="188"/>
      <c r="DS365" s="62">
        <f>IF('SERVIÇOS EXECUTADOS'!$F365=0,0,(COUNTIF('SERVIÇOS EXECUTADOS'!$I365:$DH365,DS$10)/'SERVIÇOS EXECUTADOS'!$F365*100))</f>
        <v>0</v>
      </c>
      <c r="DT365" s="62">
        <f>IF('SERVIÇOS EXECUTADOS'!$F365=0,0,(COUNTIF('SERVIÇOS EXECUTADOS'!$I365:$DH365,DT$10)/'SERVIÇOS EXECUTADOS'!$F365*100))</f>
        <v>0</v>
      </c>
      <c r="DU365" s="62">
        <f>IF('SERVIÇOS EXECUTADOS'!$F365=0,0,(COUNTIF('SERVIÇOS EXECUTADOS'!$I365:$DH365,DU$10)/'SERVIÇOS EXECUTADOS'!$F365*100))</f>
        <v>0</v>
      </c>
      <c r="DV365" s="62">
        <f>IF('SERVIÇOS EXECUTADOS'!$F365=0,0,(COUNTIF('SERVIÇOS EXECUTADOS'!$I365:$DH365,DV$10)/'SERVIÇOS EXECUTADOS'!$F365*100))</f>
        <v>0</v>
      </c>
      <c r="DW365" s="62">
        <f>IF('SERVIÇOS EXECUTADOS'!$F365=0,0,(COUNTIF('SERVIÇOS EXECUTADOS'!$I365:$DH365,DW$10)/'SERVIÇOS EXECUTADOS'!$F365*100))</f>
        <v>0</v>
      </c>
      <c r="DX365" s="62">
        <f>IF('SERVIÇOS EXECUTADOS'!$F365=0,0,(COUNTIF('SERVIÇOS EXECUTADOS'!$I365:$DH365,DX$10)/'SERVIÇOS EXECUTADOS'!$F365*100))</f>
        <v>0</v>
      </c>
      <c r="DY365" s="62">
        <f>IF('SERVIÇOS EXECUTADOS'!$F365=0,0,(COUNTIF('SERVIÇOS EXECUTADOS'!$I365:$DH365,DY$10)/'SERVIÇOS EXECUTADOS'!$F365*100))</f>
        <v>0</v>
      </c>
      <c r="DZ365" s="62">
        <f>IF('SERVIÇOS EXECUTADOS'!$F365=0,0,(COUNTIF('SERVIÇOS EXECUTADOS'!$I365:$DH365,DZ$10)/'SERVIÇOS EXECUTADOS'!$F365*100))</f>
        <v>0</v>
      </c>
      <c r="EA365" s="62">
        <f>IF('SERVIÇOS EXECUTADOS'!$F365=0,0,(COUNTIF('SERVIÇOS EXECUTADOS'!$I365:$DH365,EA$10)/'SERVIÇOS EXECUTADOS'!$F365*100))</f>
        <v>0</v>
      </c>
      <c r="EB365" s="62">
        <f>IF('SERVIÇOS EXECUTADOS'!$F365=0,0,(COUNTIF('SERVIÇOS EXECUTADOS'!$I365:$DH365,EB$10)/'SERVIÇOS EXECUTADOS'!$F365*100))</f>
        <v>0</v>
      </c>
      <c r="EC365" s="62">
        <f>IF('SERVIÇOS EXECUTADOS'!$F365=0,0,(COUNTIF('SERVIÇOS EXECUTADOS'!$I365:$DH365,EC$10)/'SERVIÇOS EXECUTADOS'!$F365*100))</f>
        <v>0</v>
      </c>
      <c r="ED365" s="62">
        <f>IF('SERVIÇOS EXECUTADOS'!$F365=0,0,(COUNTIF('SERVIÇOS EXECUTADOS'!$I365:$DH365,ED$10)/'SERVIÇOS EXECUTADOS'!$F365*100))</f>
        <v>0</v>
      </c>
      <c r="EE365" s="62">
        <f>IF('SERVIÇOS EXECUTADOS'!$F365=0,0,(COUNTIF('SERVIÇOS EXECUTADOS'!$I365:$DH365,EE$10)/'SERVIÇOS EXECUTADOS'!$F365*100))</f>
        <v>0</v>
      </c>
      <c r="EF365" s="62">
        <f>IF('SERVIÇOS EXECUTADOS'!$F365=0,0,(COUNTIF('SERVIÇOS EXECUTADOS'!$I365:$DH365,EF$10)/'SERVIÇOS EXECUTADOS'!$F365*100))</f>
        <v>0</v>
      </c>
      <c r="EG365" s="62">
        <f>IF('SERVIÇOS EXECUTADOS'!$F365=0,0,(COUNTIF('SERVIÇOS EXECUTADOS'!$I365:$DH365,EG$10)/'SERVIÇOS EXECUTADOS'!$F365*100))</f>
        <v>0</v>
      </c>
      <c r="EH365" s="62">
        <f>IF('SERVIÇOS EXECUTADOS'!$F365=0,0,(COUNTIF('SERVIÇOS EXECUTADOS'!$I365:$DH365,EH$10)/'SERVIÇOS EXECUTADOS'!$F365*100))</f>
        <v>0</v>
      </c>
      <c r="EI365" s="62">
        <f>IF('SERVIÇOS EXECUTADOS'!$F365=0,0,(COUNTIF('SERVIÇOS EXECUTADOS'!$I365:$DH365,EI$10)/'SERVIÇOS EXECUTADOS'!$F365*100))</f>
        <v>0</v>
      </c>
      <c r="EJ365" s="62">
        <f>IF('SERVIÇOS EXECUTADOS'!$F365=0,0,(COUNTIF('SERVIÇOS EXECUTADOS'!$I365:$DH365,EJ$10)/'SERVIÇOS EXECUTADOS'!$F365*100))</f>
        <v>0</v>
      </c>
      <c r="EK365" s="62">
        <f>IF('SERVIÇOS EXECUTADOS'!$F365=0,0,(COUNTIF('SERVIÇOS EXECUTADOS'!$I365:$DH365,EK$10)/'SERVIÇOS EXECUTADOS'!$F365*100))</f>
        <v>0</v>
      </c>
      <c r="EL365" s="62">
        <f>IF('SERVIÇOS EXECUTADOS'!$F365=0,0,(COUNTIF('SERVIÇOS EXECUTADOS'!$I365:$DH365,EL$10)/'SERVIÇOS EXECUTADOS'!$F365*100))</f>
        <v>0</v>
      </c>
      <c r="EM365" s="62">
        <f>IF('SERVIÇOS EXECUTADOS'!$F365=0,0,(COUNTIF('SERVIÇOS EXECUTADOS'!$I365:$DH365,EM$10)/'SERVIÇOS EXECUTADOS'!$F365*100))</f>
        <v>0</v>
      </c>
      <c r="EN365" s="62">
        <f>IF('SERVIÇOS EXECUTADOS'!$F365=0,0,(COUNTIF('SERVIÇOS EXECUTADOS'!$I365:$DH365,EN$10)/'SERVIÇOS EXECUTADOS'!$F365*100))</f>
        <v>0</v>
      </c>
      <c r="EO365" s="62">
        <f>IF('SERVIÇOS EXECUTADOS'!$F365=0,0,(COUNTIF('SERVIÇOS EXECUTADOS'!$I365:$DH365,EO$10)/'SERVIÇOS EXECUTADOS'!$F365*100))</f>
        <v>0</v>
      </c>
      <c r="EP365" s="62">
        <f>IF('SERVIÇOS EXECUTADOS'!$F365=0,0,(COUNTIF('SERVIÇOS EXECUTADOS'!$I365:$DH365,EP$10)/'SERVIÇOS EXECUTADOS'!$F365*100))</f>
        <v>0</v>
      </c>
      <c r="EQ365" s="62">
        <f>IF('SERVIÇOS EXECUTADOS'!$F365=0,0,(COUNTIF('SERVIÇOS EXECUTADOS'!$I365:$DH365,EQ$10)/'SERVIÇOS EXECUTADOS'!$F365*100))</f>
        <v>0</v>
      </c>
      <c r="ER365" s="62">
        <f>IF('SERVIÇOS EXECUTADOS'!$F365=0,0,(COUNTIF('SERVIÇOS EXECUTADOS'!$I365:$DH365,ER$10)/'SERVIÇOS EXECUTADOS'!$F365*100))</f>
        <v>0</v>
      </c>
      <c r="ES365" s="62">
        <f>IF('SERVIÇOS EXECUTADOS'!$F365=0,0,(COUNTIF('SERVIÇOS EXECUTADOS'!$I365:$DH365,ES$10)/'SERVIÇOS EXECUTADOS'!$F365*100))</f>
        <v>0</v>
      </c>
      <c r="ET365" s="62">
        <f>IF('SERVIÇOS EXECUTADOS'!$F365=0,0,(COUNTIF('SERVIÇOS EXECUTADOS'!$I365:$DH365,ET$10)/'SERVIÇOS EXECUTADOS'!$F365*100))</f>
        <v>0</v>
      </c>
      <c r="EU365" s="62">
        <f>IF('SERVIÇOS EXECUTADOS'!$F365=0,0,(COUNTIF('SERVIÇOS EXECUTADOS'!$I365:$DH365,EU$10)/'SERVIÇOS EXECUTADOS'!$F365*100))</f>
        <v>0</v>
      </c>
      <c r="EV365" s="62">
        <f>IF('SERVIÇOS EXECUTADOS'!$F365=0,0,(COUNTIF('SERVIÇOS EXECUTADOS'!$I365:$DH365,EV$10)/'SERVIÇOS EXECUTADOS'!$F365*100))</f>
        <v>0</v>
      </c>
      <c r="EW365" s="62">
        <f>IF('SERVIÇOS EXECUTADOS'!$F365=0,0,(COUNTIF('SERVIÇOS EXECUTADOS'!$I365:$DH365,EW$10)/'SERVIÇOS EXECUTADOS'!$F365*100))</f>
        <v>0</v>
      </c>
    </row>
    <row r="366" spans="1:153" ht="12" customHeight="1" outlineLevel="1">
      <c r="A366" s="1"/>
      <c r="B366" s="197" t="s">
        <v>606</v>
      </c>
      <c r="C366" s="196" t="s">
        <v>598</v>
      </c>
      <c r="D366" s="486"/>
      <c r="E366" s="192">
        <f t="shared" si="124"/>
        <v>0</v>
      </c>
      <c r="F366" s="489"/>
      <c r="G366" s="271" t="s">
        <v>122</v>
      </c>
      <c r="H366" s="216">
        <f t="shared" si="126"/>
        <v>0</v>
      </c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  <c r="AQ366" s="59"/>
      <c r="AR366" s="59"/>
      <c r="AS366" s="59"/>
      <c r="AT366" s="59"/>
      <c r="AU366" s="59"/>
      <c r="AV366" s="59"/>
      <c r="AW366" s="59"/>
      <c r="AX366" s="59"/>
      <c r="AY366" s="59"/>
      <c r="AZ366" s="59"/>
      <c r="BA366" s="59"/>
      <c r="BB366" s="59"/>
      <c r="BC366" s="59"/>
      <c r="BD366" s="59"/>
      <c r="BE366" s="59"/>
      <c r="BF366" s="59"/>
      <c r="BG366" s="59"/>
      <c r="BH366" s="59"/>
      <c r="BI366" s="59"/>
      <c r="BJ366" s="59"/>
      <c r="BK366" s="59"/>
      <c r="BL366" s="59"/>
      <c r="BM366" s="59"/>
      <c r="BN366" s="59"/>
      <c r="BO366" s="59"/>
      <c r="BP366" s="59"/>
      <c r="BQ366" s="59"/>
      <c r="BR366" s="59"/>
      <c r="BS366" s="59"/>
      <c r="BT366" s="59"/>
      <c r="BU366" s="59"/>
      <c r="BV366" s="59"/>
      <c r="BW366" s="59"/>
      <c r="BX366" s="59"/>
      <c r="BY366" s="59"/>
      <c r="BZ366" s="59"/>
      <c r="CA366" s="59"/>
      <c r="CB366" s="59"/>
      <c r="CC366" s="59"/>
      <c r="CD366" s="59"/>
      <c r="CE366" s="59"/>
      <c r="CF366" s="59"/>
      <c r="CG366" s="59"/>
      <c r="CH366" s="59"/>
      <c r="CI366" s="59"/>
      <c r="CJ366" s="59"/>
      <c r="CK366" s="59"/>
      <c r="CL366" s="59"/>
      <c r="CM366" s="59"/>
      <c r="CN366" s="59"/>
      <c r="CO366" s="59"/>
      <c r="CP366" s="59"/>
      <c r="CQ366" s="59"/>
      <c r="CR366" s="59"/>
      <c r="CS366" s="59"/>
      <c r="CT366" s="59"/>
      <c r="CU366" s="59"/>
      <c r="CV366" s="59"/>
      <c r="CW366" s="59"/>
      <c r="CX366" s="59"/>
      <c r="CY366" s="59"/>
      <c r="CZ366" s="59"/>
      <c r="DA366" s="59"/>
      <c r="DB366" s="59"/>
      <c r="DC366" s="59"/>
      <c r="DD366" s="59"/>
      <c r="DE366" s="59"/>
      <c r="DF366" s="59"/>
      <c r="DG366" s="59"/>
      <c r="DH366" s="59"/>
      <c r="DI366" s="60">
        <f t="shared" si="134"/>
        <v>0</v>
      </c>
      <c r="DJ366" s="61">
        <f t="shared" si="135"/>
        <v>0</v>
      </c>
      <c r="DK366" s="61">
        <f t="shared" si="136"/>
        <v>0</v>
      </c>
      <c r="DL366" s="62">
        <f t="shared" si="137"/>
        <v>0</v>
      </c>
      <c r="DM366" s="62">
        <f t="shared" si="132"/>
        <v>0</v>
      </c>
      <c r="DN366" s="64" t="str">
        <f t="shared" si="138"/>
        <v/>
      </c>
      <c r="DO366" s="252" t="b">
        <f t="shared" si="125"/>
        <v>0</v>
      </c>
      <c r="DP366" s="188"/>
      <c r="DS366" s="62">
        <f>IF('SERVIÇOS EXECUTADOS'!$F366=0,0,(COUNTIF('SERVIÇOS EXECUTADOS'!$I366:$DH366,DS$10)/'SERVIÇOS EXECUTADOS'!$F366*100))</f>
        <v>0</v>
      </c>
      <c r="DT366" s="62">
        <f>IF('SERVIÇOS EXECUTADOS'!$F366=0,0,(COUNTIF('SERVIÇOS EXECUTADOS'!$I366:$DH366,DT$10)/'SERVIÇOS EXECUTADOS'!$F366*100))</f>
        <v>0</v>
      </c>
      <c r="DU366" s="62">
        <f>IF('SERVIÇOS EXECUTADOS'!$F366=0,0,(COUNTIF('SERVIÇOS EXECUTADOS'!$I366:$DH366,DU$10)/'SERVIÇOS EXECUTADOS'!$F366*100))</f>
        <v>0</v>
      </c>
      <c r="DV366" s="62">
        <f>IF('SERVIÇOS EXECUTADOS'!$F366=0,0,(COUNTIF('SERVIÇOS EXECUTADOS'!$I366:$DH366,DV$10)/'SERVIÇOS EXECUTADOS'!$F366*100))</f>
        <v>0</v>
      </c>
      <c r="DW366" s="62">
        <f>IF('SERVIÇOS EXECUTADOS'!$F366=0,0,(COUNTIF('SERVIÇOS EXECUTADOS'!$I366:$DH366,DW$10)/'SERVIÇOS EXECUTADOS'!$F366*100))</f>
        <v>0</v>
      </c>
      <c r="DX366" s="62">
        <f>IF('SERVIÇOS EXECUTADOS'!$F366=0,0,(COUNTIF('SERVIÇOS EXECUTADOS'!$I366:$DH366,DX$10)/'SERVIÇOS EXECUTADOS'!$F366*100))</f>
        <v>0</v>
      </c>
      <c r="DY366" s="62">
        <f>IF('SERVIÇOS EXECUTADOS'!$F366=0,0,(COUNTIF('SERVIÇOS EXECUTADOS'!$I366:$DH366,DY$10)/'SERVIÇOS EXECUTADOS'!$F366*100))</f>
        <v>0</v>
      </c>
      <c r="DZ366" s="62">
        <f>IF('SERVIÇOS EXECUTADOS'!$F366=0,0,(COUNTIF('SERVIÇOS EXECUTADOS'!$I366:$DH366,DZ$10)/'SERVIÇOS EXECUTADOS'!$F366*100))</f>
        <v>0</v>
      </c>
      <c r="EA366" s="62">
        <f>IF('SERVIÇOS EXECUTADOS'!$F366=0,0,(COUNTIF('SERVIÇOS EXECUTADOS'!$I366:$DH366,EA$10)/'SERVIÇOS EXECUTADOS'!$F366*100))</f>
        <v>0</v>
      </c>
      <c r="EB366" s="62">
        <f>IF('SERVIÇOS EXECUTADOS'!$F366=0,0,(COUNTIF('SERVIÇOS EXECUTADOS'!$I366:$DH366,EB$10)/'SERVIÇOS EXECUTADOS'!$F366*100))</f>
        <v>0</v>
      </c>
      <c r="EC366" s="62">
        <f>IF('SERVIÇOS EXECUTADOS'!$F366=0,0,(COUNTIF('SERVIÇOS EXECUTADOS'!$I366:$DH366,EC$10)/'SERVIÇOS EXECUTADOS'!$F366*100))</f>
        <v>0</v>
      </c>
      <c r="ED366" s="62">
        <f>IF('SERVIÇOS EXECUTADOS'!$F366=0,0,(COUNTIF('SERVIÇOS EXECUTADOS'!$I366:$DH366,ED$10)/'SERVIÇOS EXECUTADOS'!$F366*100))</f>
        <v>0</v>
      </c>
      <c r="EE366" s="62">
        <f>IF('SERVIÇOS EXECUTADOS'!$F366=0,0,(COUNTIF('SERVIÇOS EXECUTADOS'!$I366:$DH366,EE$10)/'SERVIÇOS EXECUTADOS'!$F366*100))</f>
        <v>0</v>
      </c>
      <c r="EF366" s="62">
        <f>IF('SERVIÇOS EXECUTADOS'!$F366=0,0,(COUNTIF('SERVIÇOS EXECUTADOS'!$I366:$DH366,EF$10)/'SERVIÇOS EXECUTADOS'!$F366*100))</f>
        <v>0</v>
      </c>
      <c r="EG366" s="62">
        <f>IF('SERVIÇOS EXECUTADOS'!$F366=0,0,(COUNTIF('SERVIÇOS EXECUTADOS'!$I366:$DH366,EG$10)/'SERVIÇOS EXECUTADOS'!$F366*100))</f>
        <v>0</v>
      </c>
      <c r="EH366" s="62">
        <f>IF('SERVIÇOS EXECUTADOS'!$F366=0,0,(COUNTIF('SERVIÇOS EXECUTADOS'!$I366:$DH366,EH$10)/'SERVIÇOS EXECUTADOS'!$F366*100))</f>
        <v>0</v>
      </c>
      <c r="EI366" s="62">
        <f>IF('SERVIÇOS EXECUTADOS'!$F366=0,0,(COUNTIF('SERVIÇOS EXECUTADOS'!$I366:$DH366,EI$10)/'SERVIÇOS EXECUTADOS'!$F366*100))</f>
        <v>0</v>
      </c>
      <c r="EJ366" s="62">
        <f>IF('SERVIÇOS EXECUTADOS'!$F366=0,0,(COUNTIF('SERVIÇOS EXECUTADOS'!$I366:$DH366,EJ$10)/'SERVIÇOS EXECUTADOS'!$F366*100))</f>
        <v>0</v>
      </c>
      <c r="EK366" s="62">
        <f>IF('SERVIÇOS EXECUTADOS'!$F366=0,0,(COUNTIF('SERVIÇOS EXECUTADOS'!$I366:$DH366,EK$10)/'SERVIÇOS EXECUTADOS'!$F366*100))</f>
        <v>0</v>
      </c>
      <c r="EL366" s="62">
        <f>IF('SERVIÇOS EXECUTADOS'!$F366=0,0,(COUNTIF('SERVIÇOS EXECUTADOS'!$I366:$DH366,EL$10)/'SERVIÇOS EXECUTADOS'!$F366*100))</f>
        <v>0</v>
      </c>
      <c r="EM366" s="62">
        <f>IF('SERVIÇOS EXECUTADOS'!$F366=0,0,(COUNTIF('SERVIÇOS EXECUTADOS'!$I366:$DH366,EM$10)/'SERVIÇOS EXECUTADOS'!$F366*100))</f>
        <v>0</v>
      </c>
      <c r="EN366" s="62">
        <f>IF('SERVIÇOS EXECUTADOS'!$F366=0,0,(COUNTIF('SERVIÇOS EXECUTADOS'!$I366:$DH366,EN$10)/'SERVIÇOS EXECUTADOS'!$F366*100))</f>
        <v>0</v>
      </c>
      <c r="EO366" s="62">
        <f>IF('SERVIÇOS EXECUTADOS'!$F366=0,0,(COUNTIF('SERVIÇOS EXECUTADOS'!$I366:$DH366,EO$10)/'SERVIÇOS EXECUTADOS'!$F366*100))</f>
        <v>0</v>
      </c>
      <c r="EP366" s="62">
        <f>IF('SERVIÇOS EXECUTADOS'!$F366=0,0,(COUNTIF('SERVIÇOS EXECUTADOS'!$I366:$DH366,EP$10)/'SERVIÇOS EXECUTADOS'!$F366*100))</f>
        <v>0</v>
      </c>
      <c r="EQ366" s="62">
        <f>IF('SERVIÇOS EXECUTADOS'!$F366=0,0,(COUNTIF('SERVIÇOS EXECUTADOS'!$I366:$DH366,EQ$10)/'SERVIÇOS EXECUTADOS'!$F366*100))</f>
        <v>0</v>
      </c>
      <c r="ER366" s="62">
        <f>IF('SERVIÇOS EXECUTADOS'!$F366=0,0,(COUNTIF('SERVIÇOS EXECUTADOS'!$I366:$DH366,ER$10)/'SERVIÇOS EXECUTADOS'!$F366*100))</f>
        <v>0</v>
      </c>
      <c r="ES366" s="62">
        <f>IF('SERVIÇOS EXECUTADOS'!$F366=0,0,(COUNTIF('SERVIÇOS EXECUTADOS'!$I366:$DH366,ES$10)/'SERVIÇOS EXECUTADOS'!$F366*100))</f>
        <v>0</v>
      </c>
      <c r="ET366" s="62">
        <f>IF('SERVIÇOS EXECUTADOS'!$F366=0,0,(COUNTIF('SERVIÇOS EXECUTADOS'!$I366:$DH366,ET$10)/'SERVIÇOS EXECUTADOS'!$F366*100))</f>
        <v>0</v>
      </c>
      <c r="EU366" s="62">
        <f>IF('SERVIÇOS EXECUTADOS'!$F366=0,0,(COUNTIF('SERVIÇOS EXECUTADOS'!$I366:$DH366,EU$10)/'SERVIÇOS EXECUTADOS'!$F366*100))</f>
        <v>0</v>
      </c>
      <c r="EV366" s="62">
        <f>IF('SERVIÇOS EXECUTADOS'!$F366=0,0,(COUNTIF('SERVIÇOS EXECUTADOS'!$I366:$DH366,EV$10)/'SERVIÇOS EXECUTADOS'!$F366*100))</f>
        <v>0</v>
      </c>
      <c r="EW366" s="62">
        <f>IF('SERVIÇOS EXECUTADOS'!$F366=0,0,(COUNTIF('SERVIÇOS EXECUTADOS'!$I366:$DH366,EW$10)/'SERVIÇOS EXECUTADOS'!$F366*100))</f>
        <v>0</v>
      </c>
    </row>
    <row r="367" spans="1:153" s="23" customFormat="1" ht="12" customHeight="1" outlineLevel="1">
      <c r="A367" s="22"/>
      <c r="B367" s="365" t="s">
        <v>607</v>
      </c>
      <c r="C367" s="354" t="s">
        <v>608</v>
      </c>
      <c r="D367" s="351">
        <f>SUM(D368:D373)</f>
        <v>0</v>
      </c>
      <c r="E367" s="355">
        <f t="shared" si="124"/>
        <v>0</v>
      </c>
      <c r="F367" s="356"/>
      <c r="G367" s="356"/>
      <c r="H367" s="364">
        <f t="shared" si="126"/>
        <v>0</v>
      </c>
      <c r="I367" s="358"/>
      <c r="J367" s="359"/>
      <c r="K367" s="359"/>
      <c r="L367" s="359"/>
      <c r="M367" s="359"/>
      <c r="N367" s="359"/>
      <c r="O367" s="359"/>
      <c r="P367" s="359"/>
      <c r="Q367" s="359"/>
      <c r="R367" s="359"/>
      <c r="S367" s="359"/>
      <c r="T367" s="359"/>
      <c r="U367" s="359"/>
      <c r="V367" s="359"/>
      <c r="W367" s="359"/>
      <c r="X367" s="359"/>
      <c r="Y367" s="359"/>
      <c r="Z367" s="359"/>
      <c r="AA367" s="359"/>
      <c r="AB367" s="359"/>
      <c r="AC367" s="359"/>
      <c r="AD367" s="359"/>
      <c r="AE367" s="359"/>
      <c r="AF367" s="359"/>
      <c r="AG367" s="359"/>
      <c r="AH367" s="359"/>
      <c r="AI367" s="359"/>
      <c r="AJ367" s="359"/>
      <c r="AK367" s="359"/>
      <c r="AL367" s="359"/>
      <c r="AM367" s="359"/>
      <c r="AN367" s="359"/>
      <c r="AO367" s="359"/>
      <c r="AP367" s="359"/>
      <c r="AQ367" s="359"/>
      <c r="AR367" s="359"/>
      <c r="AS367" s="359"/>
      <c r="AT367" s="359"/>
      <c r="AU367" s="359"/>
      <c r="AV367" s="359"/>
      <c r="AW367" s="359"/>
      <c r="AX367" s="359"/>
      <c r="AY367" s="359"/>
      <c r="AZ367" s="359"/>
      <c r="BA367" s="359"/>
      <c r="BB367" s="359"/>
      <c r="BC367" s="359"/>
      <c r="BD367" s="359"/>
      <c r="BE367" s="359"/>
      <c r="BF367" s="359"/>
      <c r="BG367" s="359"/>
      <c r="BH367" s="359"/>
      <c r="BI367" s="359"/>
      <c r="BJ367" s="359"/>
      <c r="BK367" s="359"/>
      <c r="BL367" s="359"/>
      <c r="BM367" s="359"/>
      <c r="BN367" s="359"/>
      <c r="BO367" s="359"/>
      <c r="BP367" s="359"/>
      <c r="BQ367" s="359"/>
      <c r="BR367" s="359"/>
      <c r="BS367" s="359"/>
      <c r="BT367" s="359"/>
      <c r="BU367" s="359"/>
      <c r="BV367" s="359"/>
      <c r="BW367" s="359"/>
      <c r="BX367" s="359"/>
      <c r="BY367" s="359"/>
      <c r="BZ367" s="359"/>
      <c r="CA367" s="359"/>
      <c r="CB367" s="359"/>
      <c r="CC367" s="359"/>
      <c r="CD367" s="359"/>
      <c r="CE367" s="359"/>
      <c r="CF367" s="359"/>
      <c r="CG367" s="359"/>
      <c r="CH367" s="359"/>
      <c r="CI367" s="359"/>
      <c r="CJ367" s="359"/>
      <c r="CK367" s="359"/>
      <c r="CL367" s="359"/>
      <c r="CM367" s="359"/>
      <c r="CN367" s="359"/>
      <c r="CO367" s="359"/>
      <c r="CP367" s="359"/>
      <c r="CQ367" s="359"/>
      <c r="CR367" s="359"/>
      <c r="CS367" s="359"/>
      <c r="CT367" s="359"/>
      <c r="CU367" s="359"/>
      <c r="CV367" s="359"/>
      <c r="CW367" s="359"/>
      <c r="CX367" s="359"/>
      <c r="CY367" s="359"/>
      <c r="CZ367" s="359"/>
      <c r="DA367" s="359"/>
      <c r="DB367" s="359"/>
      <c r="DC367" s="359"/>
      <c r="DD367" s="359"/>
      <c r="DE367" s="359"/>
      <c r="DF367" s="359"/>
      <c r="DG367" s="359"/>
      <c r="DH367" s="359"/>
      <c r="DI367" s="360"/>
      <c r="DJ367" s="356"/>
      <c r="DK367" s="356"/>
      <c r="DL367" s="356"/>
      <c r="DM367" s="356">
        <f t="shared" si="132"/>
        <v>0</v>
      </c>
      <c r="DN367" s="361">
        <f>SUM(DN368:DN373)</f>
        <v>0</v>
      </c>
      <c r="DO367" s="362" t="b">
        <f t="shared" si="125"/>
        <v>1</v>
      </c>
      <c r="DP367" s="316"/>
      <c r="DQ367" s="363"/>
      <c r="DR367" s="363"/>
      <c r="DS367" s="317">
        <f>IF('SERVIÇOS EXECUTADOS'!$F367=0,0,(COUNTIF('SERVIÇOS EXECUTADOS'!$I367:$DH367,DS$10)/'SERVIÇOS EXECUTADOS'!$F367*100))</f>
        <v>0</v>
      </c>
      <c r="DT367" s="317">
        <f>IF('SERVIÇOS EXECUTADOS'!$F367=0,0,(COUNTIF('SERVIÇOS EXECUTADOS'!$I367:$DH367,DT$10)/'SERVIÇOS EXECUTADOS'!$F367*100))</f>
        <v>0</v>
      </c>
      <c r="DU367" s="317">
        <f>IF('SERVIÇOS EXECUTADOS'!$F367=0,0,(COUNTIF('SERVIÇOS EXECUTADOS'!$I367:$DH367,DU$10)/'SERVIÇOS EXECUTADOS'!$F367*100))</f>
        <v>0</v>
      </c>
      <c r="DV367" s="317">
        <f>IF('SERVIÇOS EXECUTADOS'!$F367=0,0,(COUNTIF('SERVIÇOS EXECUTADOS'!$I367:$DH367,DV$10)/'SERVIÇOS EXECUTADOS'!$F367*100))</f>
        <v>0</v>
      </c>
      <c r="DW367" s="317">
        <f>IF('SERVIÇOS EXECUTADOS'!$F367=0,0,(COUNTIF('SERVIÇOS EXECUTADOS'!$I367:$DH367,DW$10)/'SERVIÇOS EXECUTADOS'!$F367*100))</f>
        <v>0</v>
      </c>
      <c r="DX367" s="317">
        <f>IF('SERVIÇOS EXECUTADOS'!$F367=0,0,(COUNTIF('SERVIÇOS EXECUTADOS'!$I367:$DH367,DX$10)/'SERVIÇOS EXECUTADOS'!$F367*100))</f>
        <v>0</v>
      </c>
      <c r="DY367" s="317">
        <f>IF('SERVIÇOS EXECUTADOS'!$F367=0,0,(COUNTIF('SERVIÇOS EXECUTADOS'!$I367:$DH367,DY$10)/'SERVIÇOS EXECUTADOS'!$F367*100))</f>
        <v>0</v>
      </c>
      <c r="DZ367" s="317">
        <f>IF('SERVIÇOS EXECUTADOS'!$F367=0,0,(COUNTIF('SERVIÇOS EXECUTADOS'!$I367:$DH367,DZ$10)/'SERVIÇOS EXECUTADOS'!$F367*100))</f>
        <v>0</v>
      </c>
      <c r="EA367" s="317">
        <f>IF('SERVIÇOS EXECUTADOS'!$F367=0,0,(COUNTIF('SERVIÇOS EXECUTADOS'!$I367:$DH367,EA$10)/'SERVIÇOS EXECUTADOS'!$F367*100))</f>
        <v>0</v>
      </c>
      <c r="EB367" s="317">
        <f>IF('SERVIÇOS EXECUTADOS'!$F367=0,0,(COUNTIF('SERVIÇOS EXECUTADOS'!$I367:$DH367,EB$10)/'SERVIÇOS EXECUTADOS'!$F367*100))</f>
        <v>0</v>
      </c>
      <c r="EC367" s="317">
        <f>IF('SERVIÇOS EXECUTADOS'!$F367=0,0,(COUNTIF('SERVIÇOS EXECUTADOS'!$I367:$DH367,EC$10)/'SERVIÇOS EXECUTADOS'!$F367*100))</f>
        <v>0</v>
      </c>
      <c r="ED367" s="317">
        <f>IF('SERVIÇOS EXECUTADOS'!$F367=0,0,(COUNTIF('SERVIÇOS EXECUTADOS'!$I367:$DH367,ED$10)/'SERVIÇOS EXECUTADOS'!$F367*100))</f>
        <v>0</v>
      </c>
      <c r="EE367" s="317">
        <f>IF('SERVIÇOS EXECUTADOS'!$F367=0,0,(COUNTIF('SERVIÇOS EXECUTADOS'!$I367:$DH367,EE$10)/'SERVIÇOS EXECUTADOS'!$F367*100))</f>
        <v>0</v>
      </c>
      <c r="EF367" s="317">
        <f>IF('SERVIÇOS EXECUTADOS'!$F367=0,0,(COUNTIF('SERVIÇOS EXECUTADOS'!$I367:$DH367,EF$10)/'SERVIÇOS EXECUTADOS'!$F367*100))</f>
        <v>0</v>
      </c>
      <c r="EG367" s="317">
        <f>IF('SERVIÇOS EXECUTADOS'!$F367=0,0,(COUNTIF('SERVIÇOS EXECUTADOS'!$I367:$DH367,EG$10)/'SERVIÇOS EXECUTADOS'!$F367*100))</f>
        <v>0</v>
      </c>
      <c r="EH367" s="317">
        <f>IF('SERVIÇOS EXECUTADOS'!$F367=0,0,(COUNTIF('SERVIÇOS EXECUTADOS'!$I367:$DH367,EH$10)/'SERVIÇOS EXECUTADOS'!$F367*100))</f>
        <v>0</v>
      </c>
      <c r="EI367" s="317">
        <f>IF('SERVIÇOS EXECUTADOS'!$F367=0,0,(COUNTIF('SERVIÇOS EXECUTADOS'!$I367:$DH367,EI$10)/'SERVIÇOS EXECUTADOS'!$F367*100))</f>
        <v>0</v>
      </c>
      <c r="EJ367" s="317">
        <f>IF('SERVIÇOS EXECUTADOS'!$F367=0,0,(COUNTIF('SERVIÇOS EXECUTADOS'!$I367:$DH367,EJ$10)/'SERVIÇOS EXECUTADOS'!$F367*100))</f>
        <v>0</v>
      </c>
      <c r="EK367" s="317">
        <f>IF('SERVIÇOS EXECUTADOS'!$F367=0,0,(COUNTIF('SERVIÇOS EXECUTADOS'!$I367:$DH367,EK$10)/'SERVIÇOS EXECUTADOS'!$F367*100))</f>
        <v>0</v>
      </c>
      <c r="EL367" s="317">
        <f>IF('SERVIÇOS EXECUTADOS'!$F367=0,0,(COUNTIF('SERVIÇOS EXECUTADOS'!$I367:$DH367,EL$10)/'SERVIÇOS EXECUTADOS'!$F367*100))</f>
        <v>0</v>
      </c>
      <c r="EM367" s="317">
        <f>IF('SERVIÇOS EXECUTADOS'!$F367=0,0,(COUNTIF('SERVIÇOS EXECUTADOS'!$I367:$DH367,EM$10)/'SERVIÇOS EXECUTADOS'!$F367*100))</f>
        <v>0</v>
      </c>
      <c r="EN367" s="317">
        <f>IF('SERVIÇOS EXECUTADOS'!$F367=0,0,(COUNTIF('SERVIÇOS EXECUTADOS'!$I367:$DH367,EN$10)/'SERVIÇOS EXECUTADOS'!$F367*100))</f>
        <v>0</v>
      </c>
      <c r="EO367" s="317">
        <f>IF('SERVIÇOS EXECUTADOS'!$F367=0,0,(COUNTIF('SERVIÇOS EXECUTADOS'!$I367:$DH367,EO$10)/'SERVIÇOS EXECUTADOS'!$F367*100))</f>
        <v>0</v>
      </c>
      <c r="EP367" s="317">
        <f>IF('SERVIÇOS EXECUTADOS'!$F367=0,0,(COUNTIF('SERVIÇOS EXECUTADOS'!$I367:$DH367,EP$10)/'SERVIÇOS EXECUTADOS'!$F367*100))</f>
        <v>0</v>
      </c>
      <c r="EQ367" s="317">
        <f>IF('SERVIÇOS EXECUTADOS'!$F367=0,0,(COUNTIF('SERVIÇOS EXECUTADOS'!$I367:$DH367,EQ$10)/'SERVIÇOS EXECUTADOS'!$F367*100))</f>
        <v>0</v>
      </c>
      <c r="ER367" s="317">
        <f>IF('SERVIÇOS EXECUTADOS'!$F367=0,0,(COUNTIF('SERVIÇOS EXECUTADOS'!$I367:$DH367,ER$10)/'SERVIÇOS EXECUTADOS'!$F367*100))</f>
        <v>0</v>
      </c>
      <c r="ES367" s="317">
        <f>IF('SERVIÇOS EXECUTADOS'!$F367=0,0,(COUNTIF('SERVIÇOS EXECUTADOS'!$I367:$DH367,ES$10)/'SERVIÇOS EXECUTADOS'!$F367*100))</f>
        <v>0</v>
      </c>
      <c r="ET367" s="317">
        <f>IF('SERVIÇOS EXECUTADOS'!$F367=0,0,(COUNTIF('SERVIÇOS EXECUTADOS'!$I367:$DH367,ET$10)/'SERVIÇOS EXECUTADOS'!$F367*100))</f>
        <v>0</v>
      </c>
      <c r="EU367" s="317">
        <f>IF('SERVIÇOS EXECUTADOS'!$F367=0,0,(COUNTIF('SERVIÇOS EXECUTADOS'!$I367:$DH367,EU$10)/'SERVIÇOS EXECUTADOS'!$F367*100))</f>
        <v>0</v>
      </c>
      <c r="EV367" s="317">
        <f>IF('SERVIÇOS EXECUTADOS'!$F367=0,0,(COUNTIF('SERVIÇOS EXECUTADOS'!$I367:$DH367,EV$10)/'SERVIÇOS EXECUTADOS'!$F367*100))</f>
        <v>0</v>
      </c>
      <c r="EW367" s="317">
        <f>IF('SERVIÇOS EXECUTADOS'!$F367=0,0,(COUNTIF('SERVIÇOS EXECUTADOS'!$I367:$DH367,EW$10)/'SERVIÇOS EXECUTADOS'!$F367*100))</f>
        <v>0</v>
      </c>
    </row>
    <row r="368" spans="1:153" ht="12" customHeight="1" outlineLevel="1">
      <c r="A368" s="1"/>
      <c r="B368" s="197" t="s">
        <v>609</v>
      </c>
      <c r="C368" s="196" t="s">
        <v>590</v>
      </c>
      <c r="D368" s="492"/>
      <c r="E368" s="192">
        <f t="shared" si="124"/>
        <v>0</v>
      </c>
      <c r="F368" s="489"/>
      <c r="G368" s="272" t="s">
        <v>122</v>
      </c>
      <c r="H368" s="216">
        <f t="shared" si="126"/>
        <v>0</v>
      </c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  <c r="AN368" s="59"/>
      <c r="AO368" s="59"/>
      <c r="AP368" s="59"/>
      <c r="AQ368" s="59"/>
      <c r="AR368" s="59"/>
      <c r="AS368" s="59"/>
      <c r="AT368" s="59"/>
      <c r="AU368" s="59"/>
      <c r="AV368" s="59"/>
      <c r="AW368" s="59"/>
      <c r="AX368" s="59"/>
      <c r="AY368" s="59"/>
      <c r="AZ368" s="59"/>
      <c r="BA368" s="59"/>
      <c r="BB368" s="59"/>
      <c r="BC368" s="59"/>
      <c r="BD368" s="59"/>
      <c r="BE368" s="59"/>
      <c r="BF368" s="59"/>
      <c r="BG368" s="59"/>
      <c r="BH368" s="59"/>
      <c r="BI368" s="59"/>
      <c r="BJ368" s="59"/>
      <c r="BK368" s="59"/>
      <c r="BL368" s="59"/>
      <c r="BM368" s="59"/>
      <c r="BN368" s="59"/>
      <c r="BO368" s="59"/>
      <c r="BP368" s="59"/>
      <c r="BQ368" s="59"/>
      <c r="BR368" s="59"/>
      <c r="BS368" s="59"/>
      <c r="BT368" s="59"/>
      <c r="BU368" s="59"/>
      <c r="BV368" s="59"/>
      <c r="BW368" s="59"/>
      <c r="BX368" s="59"/>
      <c r="BY368" s="59"/>
      <c r="BZ368" s="59"/>
      <c r="CA368" s="59"/>
      <c r="CB368" s="59"/>
      <c r="CC368" s="59"/>
      <c r="CD368" s="59"/>
      <c r="CE368" s="59"/>
      <c r="CF368" s="59"/>
      <c r="CG368" s="59"/>
      <c r="CH368" s="59"/>
      <c r="CI368" s="59"/>
      <c r="CJ368" s="59"/>
      <c r="CK368" s="59"/>
      <c r="CL368" s="59"/>
      <c r="CM368" s="59"/>
      <c r="CN368" s="59"/>
      <c r="CO368" s="59"/>
      <c r="CP368" s="59"/>
      <c r="CQ368" s="59"/>
      <c r="CR368" s="59"/>
      <c r="CS368" s="59"/>
      <c r="CT368" s="59"/>
      <c r="CU368" s="59"/>
      <c r="CV368" s="59"/>
      <c r="CW368" s="59"/>
      <c r="CX368" s="59"/>
      <c r="CY368" s="59"/>
      <c r="CZ368" s="59"/>
      <c r="DA368" s="59"/>
      <c r="DB368" s="59"/>
      <c r="DC368" s="59"/>
      <c r="DD368" s="59"/>
      <c r="DE368" s="59"/>
      <c r="DF368" s="59"/>
      <c r="DG368" s="59"/>
      <c r="DH368" s="59"/>
      <c r="DI368" s="60">
        <f t="shared" ref="DI368:DI373" si="139">COUNTIF(I368:DH368,"&lt;"&amp;$G$2)</f>
        <v>0</v>
      </c>
      <c r="DJ368" s="61">
        <f t="shared" ref="DJ368:DJ373" si="140">COUNTIF(I368:DH368,$G$2)</f>
        <v>0</v>
      </c>
      <c r="DK368" s="61">
        <f t="shared" ref="DK368:DK373" si="141">+DJ368+DI368</f>
        <v>0</v>
      </c>
      <c r="DL368" s="62">
        <f t="shared" ref="DL368:DL373" si="142">IF(F368=0,0,(DJ368/F368)*100)</f>
        <v>0</v>
      </c>
      <c r="DM368" s="62">
        <f t="shared" si="132"/>
        <v>0</v>
      </c>
      <c r="DN368" s="64" t="str">
        <f t="shared" ref="DN368:DN373" si="143">IFERROR(DK368/F368*E368,"")</f>
        <v/>
      </c>
      <c r="DO368" s="252" t="b">
        <f t="shared" si="125"/>
        <v>0</v>
      </c>
      <c r="DP368" s="188"/>
      <c r="DS368" s="62">
        <f>IF('SERVIÇOS EXECUTADOS'!$F368=0,0,(COUNTIF('SERVIÇOS EXECUTADOS'!$I368:$DH368,DS$10)/'SERVIÇOS EXECUTADOS'!$F368*100))</f>
        <v>0</v>
      </c>
      <c r="DT368" s="62">
        <f>IF('SERVIÇOS EXECUTADOS'!$F368=0,0,(COUNTIF('SERVIÇOS EXECUTADOS'!$I368:$DH368,DT$10)/'SERVIÇOS EXECUTADOS'!$F368*100))</f>
        <v>0</v>
      </c>
      <c r="DU368" s="62">
        <f>IF('SERVIÇOS EXECUTADOS'!$F368=0,0,(COUNTIF('SERVIÇOS EXECUTADOS'!$I368:$DH368,DU$10)/'SERVIÇOS EXECUTADOS'!$F368*100))</f>
        <v>0</v>
      </c>
      <c r="DV368" s="62">
        <f>IF('SERVIÇOS EXECUTADOS'!$F368=0,0,(COUNTIF('SERVIÇOS EXECUTADOS'!$I368:$DH368,DV$10)/'SERVIÇOS EXECUTADOS'!$F368*100))</f>
        <v>0</v>
      </c>
      <c r="DW368" s="62">
        <f>IF('SERVIÇOS EXECUTADOS'!$F368=0,0,(COUNTIF('SERVIÇOS EXECUTADOS'!$I368:$DH368,DW$10)/'SERVIÇOS EXECUTADOS'!$F368*100))</f>
        <v>0</v>
      </c>
      <c r="DX368" s="62">
        <f>IF('SERVIÇOS EXECUTADOS'!$F368=0,0,(COUNTIF('SERVIÇOS EXECUTADOS'!$I368:$DH368,DX$10)/'SERVIÇOS EXECUTADOS'!$F368*100))</f>
        <v>0</v>
      </c>
      <c r="DY368" s="62">
        <f>IF('SERVIÇOS EXECUTADOS'!$F368=0,0,(COUNTIF('SERVIÇOS EXECUTADOS'!$I368:$DH368,DY$10)/'SERVIÇOS EXECUTADOS'!$F368*100))</f>
        <v>0</v>
      </c>
      <c r="DZ368" s="62">
        <f>IF('SERVIÇOS EXECUTADOS'!$F368=0,0,(COUNTIF('SERVIÇOS EXECUTADOS'!$I368:$DH368,DZ$10)/'SERVIÇOS EXECUTADOS'!$F368*100))</f>
        <v>0</v>
      </c>
      <c r="EA368" s="62">
        <f>IF('SERVIÇOS EXECUTADOS'!$F368=0,0,(COUNTIF('SERVIÇOS EXECUTADOS'!$I368:$DH368,EA$10)/'SERVIÇOS EXECUTADOS'!$F368*100))</f>
        <v>0</v>
      </c>
      <c r="EB368" s="62">
        <f>IF('SERVIÇOS EXECUTADOS'!$F368=0,0,(COUNTIF('SERVIÇOS EXECUTADOS'!$I368:$DH368,EB$10)/'SERVIÇOS EXECUTADOS'!$F368*100))</f>
        <v>0</v>
      </c>
      <c r="EC368" s="62">
        <f>IF('SERVIÇOS EXECUTADOS'!$F368=0,0,(COUNTIF('SERVIÇOS EXECUTADOS'!$I368:$DH368,EC$10)/'SERVIÇOS EXECUTADOS'!$F368*100))</f>
        <v>0</v>
      </c>
      <c r="ED368" s="62">
        <f>IF('SERVIÇOS EXECUTADOS'!$F368=0,0,(COUNTIF('SERVIÇOS EXECUTADOS'!$I368:$DH368,ED$10)/'SERVIÇOS EXECUTADOS'!$F368*100))</f>
        <v>0</v>
      </c>
      <c r="EE368" s="62">
        <f>IF('SERVIÇOS EXECUTADOS'!$F368=0,0,(COUNTIF('SERVIÇOS EXECUTADOS'!$I368:$DH368,EE$10)/'SERVIÇOS EXECUTADOS'!$F368*100))</f>
        <v>0</v>
      </c>
      <c r="EF368" s="62">
        <f>IF('SERVIÇOS EXECUTADOS'!$F368=0,0,(COUNTIF('SERVIÇOS EXECUTADOS'!$I368:$DH368,EF$10)/'SERVIÇOS EXECUTADOS'!$F368*100))</f>
        <v>0</v>
      </c>
      <c r="EG368" s="62">
        <f>IF('SERVIÇOS EXECUTADOS'!$F368=0,0,(COUNTIF('SERVIÇOS EXECUTADOS'!$I368:$DH368,EG$10)/'SERVIÇOS EXECUTADOS'!$F368*100))</f>
        <v>0</v>
      </c>
      <c r="EH368" s="62">
        <f>IF('SERVIÇOS EXECUTADOS'!$F368=0,0,(COUNTIF('SERVIÇOS EXECUTADOS'!$I368:$DH368,EH$10)/'SERVIÇOS EXECUTADOS'!$F368*100))</f>
        <v>0</v>
      </c>
      <c r="EI368" s="62">
        <f>IF('SERVIÇOS EXECUTADOS'!$F368=0,0,(COUNTIF('SERVIÇOS EXECUTADOS'!$I368:$DH368,EI$10)/'SERVIÇOS EXECUTADOS'!$F368*100))</f>
        <v>0</v>
      </c>
      <c r="EJ368" s="62">
        <f>IF('SERVIÇOS EXECUTADOS'!$F368=0,0,(COUNTIF('SERVIÇOS EXECUTADOS'!$I368:$DH368,EJ$10)/'SERVIÇOS EXECUTADOS'!$F368*100))</f>
        <v>0</v>
      </c>
      <c r="EK368" s="62">
        <f>IF('SERVIÇOS EXECUTADOS'!$F368=0,0,(COUNTIF('SERVIÇOS EXECUTADOS'!$I368:$DH368,EK$10)/'SERVIÇOS EXECUTADOS'!$F368*100))</f>
        <v>0</v>
      </c>
      <c r="EL368" s="62">
        <f>IF('SERVIÇOS EXECUTADOS'!$F368=0,0,(COUNTIF('SERVIÇOS EXECUTADOS'!$I368:$DH368,EL$10)/'SERVIÇOS EXECUTADOS'!$F368*100))</f>
        <v>0</v>
      </c>
      <c r="EM368" s="62">
        <f>IF('SERVIÇOS EXECUTADOS'!$F368=0,0,(COUNTIF('SERVIÇOS EXECUTADOS'!$I368:$DH368,EM$10)/'SERVIÇOS EXECUTADOS'!$F368*100))</f>
        <v>0</v>
      </c>
      <c r="EN368" s="62">
        <f>IF('SERVIÇOS EXECUTADOS'!$F368=0,0,(COUNTIF('SERVIÇOS EXECUTADOS'!$I368:$DH368,EN$10)/'SERVIÇOS EXECUTADOS'!$F368*100))</f>
        <v>0</v>
      </c>
      <c r="EO368" s="62">
        <f>IF('SERVIÇOS EXECUTADOS'!$F368=0,0,(COUNTIF('SERVIÇOS EXECUTADOS'!$I368:$DH368,EO$10)/'SERVIÇOS EXECUTADOS'!$F368*100))</f>
        <v>0</v>
      </c>
      <c r="EP368" s="62">
        <f>IF('SERVIÇOS EXECUTADOS'!$F368=0,0,(COUNTIF('SERVIÇOS EXECUTADOS'!$I368:$DH368,EP$10)/'SERVIÇOS EXECUTADOS'!$F368*100))</f>
        <v>0</v>
      </c>
      <c r="EQ368" s="62">
        <f>IF('SERVIÇOS EXECUTADOS'!$F368=0,0,(COUNTIF('SERVIÇOS EXECUTADOS'!$I368:$DH368,EQ$10)/'SERVIÇOS EXECUTADOS'!$F368*100))</f>
        <v>0</v>
      </c>
      <c r="ER368" s="62">
        <f>IF('SERVIÇOS EXECUTADOS'!$F368=0,0,(COUNTIF('SERVIÇOS EXECUTADOS'!$I368:$DH368,ER$10)/'SERVIÇOS EXECUTADOS'!$F368*100))</f>
        <v>0</v>
      </c>
      <c r="ES368" s="62">
        <f>IF('SERVIÇOS EXECUTADOS'!$F368=0,0,(COUNTIF('SERVIÇOS EXECUTADOS'!$I368:$DH368,ES$10)/'SERVIÇOS EXECUTADOS'!$F368*100))</f>
        <v>0</v>
      </c>
      <c r="ET368" s="62">
        <f>IF('SERVIÇOS EXECUTADOS'!$F368=0,0,(COUNTIF('SERVIÇOS EXECUTADOS'!$I368:$DH368,ET$10)/'SERVIÇOS EXECUTADOS'!$F368*100))</f>
        <v>0</v>
      </c>
      <c r="EU368" s="62">
        <f>IF('SERVIÇOS EXECUTADOS'!$F368=0,0,(COUNTIF('SERVIÇOS EXECUTADOS'!$I368:$DH368,EU$10)/'SERVIÇOS EXECUTADOS'!$F368*100))</f>
        <v>0</v>
      </c>
      <c r="EV368" s="62">
        <f>IF('SERVIÇOS EXECUTADOS'!$F368=0,0,(COUNTIF('SERVIÇOS EXECUTADOS'!$I368:$DH368,EV$10)/'SERVIÇOS EXECUTADOS'!$F368*100))</f>
        <v>0</v>
      </c>
      <c r="EW368" s="62">
        <f>IF('SERVIÇOS EXECUTADOS'!$F368=0,0,(COUNTIF('SERVIÇOS EXECUTADOS'!$I368:$DH368,EW$10)/'SERVIÇOS EXECUTADOS'!$F368*100))</f>
        <v>0</v>
      </c>
    </row>
    <row r="369" spans="1:153" s="23" customFormat="1" ht="12" customHeight="1" outlineLevel="1">
      <c r="A369" s="22"/>
      <c r="B369" s="197" t="s">
        <v>610</v>
      </c>
      <c r="C369" s="198" t="s">
        <v>488</v>
      </c>
      <c r="D369" s="486"/>
      <c r="E369" s="192">
        <f t="shared" si="124"/>
        <v>0</v>
      </c>
      <c r="F369" s="489"/>
      <c r="G369" s="272" t="s">
        <v>122</v>
      </c>
      <c r="H369" s="216">
        <f t="shared" si="126"/>
        <v>0</v>
      </c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  <c r="AN369" s="59"/>
      <c r="AO369" s="59"/>
      <c r="AP369" s="59"/>
      <c r="AQ369" s="59"/>
      <c r="AR369" s="59"/>
      <c r="AS369" s="59"/>
      <c r="AT369" s="59"/>
      <c r="AU369" s="59"/>
      <c r="AV369" s="59"/>
      <c r="AW369" s="59"/>
      <c r="AX369" s="59"/>
      <c r="AY369" s="59"/>
      <c r="AZ369" s="59"/>
      <c r="BA369" s="59"/>
      <c r="BB369" s="59"/>
      <c r="BC369" s="59"/>
      <c r="BD369" s="59"/>
      <c r="BE369" s="59"/>
      <c r="BF369" s="59"/>
      <c r="BG369" s="59"/>
      <c r="BH369" s="59"/>
      <c r="BI369" s="59"/>
      <c r="BJ369" s="59"/>
      <c r="BK369" s="59"/>
      <c r="BL369" s="59"/>
      <c r="BM369" s="59"/>
      <c r="BN369" s="59"/>
      <c r="BO369" s="59"/>
      <c r="BP369" s="59"/>
      <c r="BQ369" s="59"/>
      <c r="BR369" s="59"/>
      <c r="BS369" s="59"/>
      <c r="BT369" s="59"/>
      <c r="BU369" s="59"/>
      <c r="BV369" s="59"/>
      <c r="BW369" s="59"/>
      <c r="BX369" s="59"/>
      <c r="BY369" s="59"/>
      <c r="BZ369" s="59"/>
      <c r="CA369" s="59"/>
      <c r="CB369" s="59"/>
      <c r="CC369" s="59"/>
      <c r="CD369" s="59"/>
      <c r="CE369" s="59"/>
      <c r="CF369" s="59"/>
      <c r="CG369" s="59"/>
      <c r="CH369" s="59"/>
      <c r="CI369" s="59"/>
      <c r="CJ369" s="59"/>
      <c r="CK369" s="59"/>
      <c r="CL369" s="59"/>
      <c r="CM369" s="59"/>
      <c r="CN369" s="59"/>
      <c r="CO369" s="59"/>
      <c r="CP369" s="59"/>
      <c r="CQ369" s="59"/>
      <c r="CR369" s="59"/>
      <c r="CS369" s="59"/>
      <c r="CT369" s="59"/>
      <c r="CU369" s="59"/>
      <c r="CV369" s="59"/>
      <c r="CW369" s="59"/>
      <c r="CX369" s="59"/>
      <c r="CY369" s="59"/>
      <c r="CZ369" s="59"/>
      <c r="DA369" s="59"/>
      <c r="DB369" s="59"/>
      <c r="DC369" s="59"/>
      <c r="DD369" s="59"/>
      <c r="DE369" s="59"/>
      <c r="DF369" s="59"/>
      <c r="DG369" s="59"/>
      <c r="DH369" s="59"/>
      <c r="DI369" s="60">
        <f t="shared" si="139"/>
        <v>0</v>
      </c>
      <c r="DJ369" s="61">
        <f t="shared" si="140"/>
        <v>0</v>
      </c>
      <c r="DK369" s="61">
        <f t="shared" si="141"/>
        <v>0</v>
      </c>
      <c r="DL369" s="62">
        <f t="shared" si="142"/>
        <v>0</v>
      </c>
      <c r="DM369" s="62">
        <f t="shared" si="132"/>
        <v>0</v>
      </c>
      <c r="DN369" s="64" t="str">
        <f t="shared" si="143"/>
        <v/>
      </c>
      <c r="DO369" s="253" t="b">
        <f t="shared" si="125"/>
        <v>0</v>
      </c>
      <c r="DP369" s="188"/>
      <c r="DS369" s="62">
        <f>IF('SERVIÇOS EXECUTADOS'!$F369=0,0,(COUNTIF('SERVIÇOS EXECUTADOS'!$I369:$DH369,DS$10)/'SERVIÇOS EXECUTADOS'!$F369*100))</f>
        <v>0</v>
      </c>
      <c r="DT369" s="62">
        <f>IF('SERVIÇOS EXECUTADOS'!$F369=0,0,(COUNTIF('SERVIÇOS EXECUTADOS'!$I369:$DH369,DT$10)/'SERVIÇOS EXECUTADOS'!$F369*100))</f>
        <v>0</v>
      </c>
      <c r="DU369" s="62">
        <f>IF('SERVIÇOS EXECUTADOS'!$F369=0,0,(COUNTIF('SERVIÇOS EXECUTADOS'!$I369:$DH369,DU$10)/'SERVIÇOS EXECUTADOS'!$F369*100))</f>
        <v>0</v>
      </c>
      <c r="DV369" s="62">
        <f>IF('SERVIÇOS EXECUTADOS'!$F369=0,0,(COUNTIF('SERVIÇOS EXECUTADOS'!$I369:$DH369,DV$10)/'SERVIÇOS EXECUTADOS'!$F369*100))</f>
        <v>0</v>
      </c>
      <c r="DW369" s="62">
        <f>IF('SERVIÇOS EXECUTADOS'!$F369=0,0,(COUNTIF('SERVIÇOS EXECUTADOS'!$I369:$DH369,DW$10)/'SERVIÇOS EXECUTADOS'!$F369*100))</f>
        <v>0</v>
      </c>
      <c r="DX369" s="62">
        <f>IF('SERVIÇOS EXECUTADOS'!$F369=0,0,(COUNTIF('SERVIÇOS EXECUTADOS'!$I369:$DH369,DX$10)/'SERVIÇOS EXECUTADOS'!$F369*100))</f>
        <v>0</v>
      </c>
      <c r="DY369" s="62">
        <f>IF('SERVIÇOS EXECUTADOS'!$F369=0,0,(COUNTIF('SERVIÇOS EXECUTADOS'!$I369:$DH369,DY$10)/'SERVIÇOS EXECUTADOS'!$F369*100))</f>
        <v>0</v>
      </c>
      <c r="DZ369" s="62">
        <f>IF('SERVIÇOS EXECUTADOS'!$F369=0,0,(COUNTIF('SERVIÇOS EXECUTADOS'!$I369:$DH369,DZ$10)/'SERVIÇOS EXECUTADOS'!$F369*100))</f>
        <v>0</v>
      </c>
      <c r="EA369" s="62">
        <f>IF('SERVIÇOS EXECUTADOS'!$F369=0,0,(COUNTIF('SERVIÇOS EXECUTADOS'!$I369:$DH369,EA$10)/'SERVIÇOS EXECUTADOS'!$F369*100))</f>
        <v>0</v>
      </c>
      <c r="EB369" s="62">
        <f>IF('SERVIÇOS EXECUTADOS'!$F369=0,0,(COUNTIF('SERVIÇOS EXECUTADOS'!$I369:$DH369,EB$10)/'SERVIÇOS EXECUTADOS'!$F369*100))</f>
        <v>0</v>
      </c>
      <c r="EC369" s="62">
        <f>IF('SERVIÇOS EXECUTADOS'!$F369=0,0,(COUNTIF('SERVIÇOS EXECUTADOS'!$I369:$DH369,EC$10)/'SERVIÇOS EXECUTADOS'!$F369*100))</f>
        <v>0</v>
      </c>
      <c r="ED369" s="62">
        <f>IF('SERVIÇOS EXECUTADOS'!$F369=0,0,(COUNTIF('SERVIÇOS EXECUTADOS'!$I369:$DH369,ED$10)/'SERVIÇOS EXECUTADOS'!$F369*100))</f>
        <v>0</v>
      </c>
      <c r="EE369" s="62">
        <f>IF('SERVIÇOS EXECUTADOS'!$F369=0,0,(COUNTIF('SERVIÇOS EXECUTADOS'!$I369:$DH369,EE$10)/'SERVIÇOS EXECUTADOS'!$F369*100))</f>
        <v>0</v>
      </c>
      <c r="EF369" s="62">
        <f>IF('SERVIÇOS EXECUTADOS'!$F369=0,0,(COUNTIF('SERVIÇOS EXECUTADOS'!$I369:$DH369,EF$10)/'SERVIÇOS EXECUTADOS'!$F369*100))</f>
        <v>0</v>
      </c>
      <c r="EG369" s="62">
        <f>IF('SERVIÇOS EXECUTADOS'!$F369=0,0,(COUNTIF('SERVIÇOS EXECUTADOS'!$I369:$DH369,EG$10)/'SERVIÇOS EXECUTADOS'!$F369*100))</f>
        <v>0</v>
      </c>
      <c r="EH369" s="62">
        <f>IF('SERVIÇOS EXECUTADOS'!$F369=0,0,(COUNTIF('SERVIÇOS EXECUTADOS'!$I369:$DH369,EH$10)/'SERVIÇOS EXECUTADOS'!$F369*100))</f>
        <v>0</v>
      </c>
      <c r="EI369" s="62">
        <f>IF('SERVIÇOS EXECUTADOS'!$F369=0,0,(COUNTIF('SERVIÇOS EXECUTADOS'!$I369:$DH369,EI$10)/'SERVIÇOS EXECUTADOS'!$F369*100))</f>
        <v>0</v>
      </c>
      <c r="EJ369" s="62">
        <f>IF('SERVIÇOS EXECUTADOS'!$F369=0,0,(COUNTIF('SERVIÇOS EXECUTADOS'!$I369:$DH369,EJ$10)/'SERVIÇOS EXECUTADOS'!$F369*100))</f>
        <v>0</v>
      </c>
      <c r="EK369" s="62">
        <f>IF('SERVIÇOS EXECUTADOS'!$F369=0,0,(COUNTIF('SERVIÇOS EXECUTADOS'!$I369:$DH369,EK$10)/'SERVIÇOS EXECUTADOS'!$F369*100))</f>
        <v>0</v>
      </c>
      <c r="EL369" s="62">
        <f>IF('SERVIÇOS EXECUTADOS'!$F369=0,0,(COUNTIF('SERVIÇOS EXECUTADOS'!$I369:$DH369,EL$10)/'SERVIÇOS EXECUTADOS'!$F369*100))</f>
        <v>0</v>
      </c>
      <c r="EM369" s="62">
        <f>IF('SERVIÇOS EXECUTADOS'!$F369=0,0,(COUNTIF('SERVIÇOS EXECUTADOS'!$I369:$DH369,EM$10)/'SERVIÇOS EXECUTADOS'!$F369*100))</f>
        <v>0</v>
      </c>
      <c r="EN369" s="62">
        <f>IF('SERVIÇOS EXECUTADOS'!$F369=0,0,(COUNTIF('SERVIÇOS EXECUTADOS'!$I369:$DH369,EN$10)/'SERVIÇOS EXECUTADOS'!$F369*100))</f>
        <v>0</v>
      </c>
      <c r="EO369" s="62">
        <f>IF('SERVIÇOS EXECUTADOS'!$F369=0,0,(COUNTIF('SERVIÇOS EXECUTADOS'!$I369:$DH369,EO$10)/'SERVIÇOS EXECUTADOS'!$F369*100))</f>
        <v>0</v>
      </c>
      <c r="EP369" s="62">
        <f>IF('SERVIÇOS EXECUTADOS'!$F369=0,0,(COUNTIF('SERVIÇOS EXECUTADOS'!$I369:$DH369,EP$10)/'SERVIÇOS EXECUTADOS'!$F369*100))</f>
        <v>0</v>
      </c>
      <c r="EQ369" s="62">
        <f>IF('SERVIÇOS EXECUTADOS'!$F369=0,0,(COUNTIF('SERVIÇOS EXECUTADOS'!$I369:$DH369,EQ$10)/'SERVIÇOS EXECUTADOS'!$F369*100))</f>
        <v>0</v>
      </c>
      <c r="ER369" s="62">
        <f>IF('SERVIÇOS EXECUTADOS'!$F369=0,0,(COUNTIF('SERVIÇOS EXECUTADOS'!$I369:$DH369,ER$10)/'SERVIÇOS EXECUTADOS'!$F369*100))</f>
        <v>0</v>
      </c>
      <c r="ES369" s="62">
        <f>IF('SERVIÇOS EXECUTADOS'!$F369=0,0,(COUNTIF('SERVIÇOS EXECUTADOS'!$I369:$DH369,ES$10)/'SERVIÇOS EXECUTADOS'!$F369*100))</f>
        <v>0</v>
      </c>
      <c r="ET369" s="62">
        <f>IF('SERVIÇOS EXECUTADOS'!$F369=0,0,(COUNTIF('SERVIÇOS EXECUTADOS'!$I369:$DH369,ET$10)/'SERVIÇOS EXECUTADOS'!$F369*100))</f>
        <v>0</v>
      </c>
      <c r="EU369" s="62">
        <f>IF('SERVIÇOS EXECUTADOS'!$F369=0,0,(COUNTIF('SERVIÇOS EXECUTADOS'!$I369:$DH369,EU$10)/'SERVIÇOS EXECUTADOS'!$F369*100))</f>
        <v>0</v>
      </c>
      <c r="EV369" s="62">
        <f>IF('SERVIÇOS EXECUTADOS'!$F369=0,0,(COUNTIF('SERVIÇOS EXECUTADOS'!$I369:$DH369,EV$10)/'SERVIÇOS EXECUTADOS'!$F369*100))</f>
        <v>0</v>
      </c>
      <c r="EW369" s="62">
        <f>IF('SERVIÇOS EXECUTADOS'!$F369=0,0,(COUNTIF('SERVIÇOS EXECUTADOS'!$I369:$DH369,EW$10)/'SERVIÇOS EXECUTADOS'!$F369*100))</f>
        <v>0</v>
      </c>
    </row>
    <row r="370" spans="1:153" ht="12" customHeight="1" outlineLevel="1">
      <c r="A370" s="1"/>
      <c r="B370" s="197" t="s">
        <v>611</v>
      </c>
      <c r="C370" s="196" t="s">
        <v>593</v>
      </c>
      <c r="D370" s="486"/>
      <c r="E370" s="192">
        <f t="shared" si="124"/>
        <v>0</v>
      </c>
      <c r="F370" s="489"/>
      <c r="G370" s="272" t="s">
        <v>122</v>
      </c>
      <c r="H370" s="216">
        <f t="shared" si="126"/>
        <v>0</v>
      </c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9"/>
      <c r="AM370" s="59"/>
      <c r="AN370" s="59"/>
      <c r="AO370" s="59"/>
      <c r="AP370" s="59"/>
      <c r="AQ370" s="59"/>
      <c r="AR370" s="59"/>
      <c r="AS370" s="59"/>
      <c r="AT370" s="59"/>
      <c r="AU370" s="59"/>
      <c r="AV370" s="59"/>
      <c r="AW370" s="59"/>
      <c r="AX370" s="59"/>
      <c r="AY370" s="59"/>
      <c r="AZ370" s="59"/>
      <c r="BA370" s="59"/>
      <c r="BB370" s="59"/>
      <c r="BC370" s="59"/>
      <c r="BD370" s="59"/>
      <c r="BE370" s="59"/>
      <c r="BF370" s="59"/>
      <c r="BG370" s="59"/>
      <c r="BH370" s="59"/>
      <c r="BI370" s="59"/>
      <c r="BJ370" s="59"/>
      <c r="BK370" s="59"/>
      <c r="BL370" s="59"/>
      <c r="BM370" s="59"/>
      <c r="BN370" s="59"/>
      <c r="BO370" s="59"/>
      <c r="BP370" s="59"/>
      <c r="BQ370" s="59"/>
      <c r="BR370" s="59"/>
      <c r="BS370" s="59"/>
      <c r="BT370" s="59"/>
      <c r="BU370" s="59"/>
      <c r="BV370" s="59"/>
      <c r="BW370" s="59"/>
      <c r="BX370" s="59"/>
      <c r="BY370" s="59"/>
      <c r="BZ370" s="59"/>
      <c r="CA370" s="59"/>
      <c r="CB370" s="59"/>
      <c r="CC370" s="59"/>
      <c r="CD370" s="59"/>
      <c r="CE370" s="59"/>
      <c r="CF370" s="59"/>
      <c r="CG370" s="59"/>
      <c r="CH370" s="59"/>
      <c r="CI370" s="59"/>
      <c r="CJ370" s="59"/>
      <c r="CK370" s="59"/>
      <c r="CL370" s="59"/>
      <c r="CM370" s="59"/>
      <c r="CN370" s="59"/>
      <c r="CO370" s="59"/>
      <c r="CP370" s="59"/>
      <c r="CQ370" s="59"/>
      <c r="CR370" s="59"/>
      <c r="CS370" s="59"/>
      <c r="CT370" s="59"/>
      <c r="CU370" s="59"/>
      <c r="CV370" s="59"/>
      <c r="CW370" s="59"/>
      <c r="CX370" s="59"/>
      <c r="CY370" s="59"/>
      <c r="CZ370" s="59"/>
      <c r="DA370" s="59"/>
      <c r="DB370" s="59"/>
      <c r="DC370" s="59"/>
      <c r="DD370" s="59"/>
      <c r="DE370" s="59"/>
      <c r="DF370" s="59"/>
      <c r="DG370" s="59"/>
      <c r="DH370" s="59"/>
      <c r="DI370" s="60">
        <f t="shared" si="139"/>
        <v>0</v>
      </c>
      <c r="DJ370" s="61">
        <f t="shared" si="140"/>
        <v>0</v>
      </c>
      <c r="DK370" s="61">
        <f t="shared" si="141"/>
        <v>0</v>
      </c>
      <c r="DL370" s="62">
        <f t="shared" si="142"/>
        <v>0</v>
      </c>
      <c r="DM370" s="62">
        <f t="shared" si="132"/>
        <v>0</v>
      </c>
      <c r="DN370" s="64" t="str">
        <f t="shared" si="143"/>
        <v/>
      </c>
      <c r="DO370" s="252" t="b">
        <f t="shared" si="125"/>
        <v>0</v>
      </c>
      <c r="DP370" s="188"/>
      <c r="DS370" s="62">
        <f>IF('SERVIÇOS EXECUTADOS'!$F370=0,0,(COUNTIF('SERVIÇOS EXECUTADOS'!$I370:$DH370,DS$10)/'SERVIÇOS EXECUTADOS'!$F370*100))</f>
        <v>0</v>
      </c>
      <c r="DT370" s="62">
        <f>IF('SERVIÇOS EXECUTADOS'!$F370=0,0,(COUNTIF('SERVIÇOS EXECUTADOS'!$I370:$DH370,DT$10)/'SERVIÇOS EXECUTADOS'!$F370*100))</f>
        <v>0</v>
      </c>
      <c r="DU370" s="62">
        <f>IF('SERVIÇOS EXECUTADOS'!$F370=0,0,(COUNTIF('SERVIÇOS EXECUTADOS'!$I370:$DH370,DU$10)/'SERVIÇOS EXECUTADOS'!$F370*100))</f>
        <v>0</v>
      </c>
      <c r="DV370" s="62">
        <f>IF('SERVIÇOS EXECUTADOS'!$F370=0,0,(COUNTIF('SERVIÇOS EXECUTADOS'!$I370:$DH370,DV$10)/'SERVIÇOS EXECUTADOS'!$F370*100))</f>
        <v>0</v>
      </c>
      <c r="DW370" s="62">
        <f>IF('SERVIÇOS EXECUTADOS'!$F370=0,0,(COUNTIF('SERVIÇOS EXECUTADOS'!$I370:$DH370,DW$10)/'SERVIÇOS EXECUTADOS'!$F370*100))</f>
        <v>0</v>
      </c>
      <c r="DX370" s="62">
        <f>IF('SERVIÇOS EXECUTADOS'!$F370=0,0,(COUNTIF('SERVIÇOS EXECUTADOS'!$I370:$DH370,DX$10)/'SERVIÇOS EXECUTADOS'!$F370*100))</f>
        <v>0</v>
      </c>
      <c r="DY370" s="62">
        <f>IF('SERVIÇOS EXECUTADOS'!$F370=0,0,(COUNTIF('SERVIÇOS EXECUTADOS'!$I370:$DH370,DY$10)/'SERVIÇOS EXECUTADOS'!$F370*100))</f>
        <v>0</v>
      </c>
      <c r="DZ370" s="62">
        <f>IF('SERVIÇOS EXECUTADOS'!$F370=0,0,(COUNTIF('SERVIÇOS EXECUTADOS'!$I370:$DH370,DZ$10)/'SERVIÇOS EXECUTADOS'!$F370*100))</f>
        <v>0</v>
      </c>
      <c r="EA370" s="62">
        <f>IF('SERVIÇOS EXECUTADOS'!$F370=0,0,(COUNTIF('SERVIÇOS EXECUTADOS'!$I370:$DH370,EA$10)/'SERVIÇOS EXECUTADOS'!$F370*100))</f>
        <v>0</v>
      </c>
      <c r="EB370" s="62">
        <f>IF('SERVIÇOS EXECUTADOS'!$F370=0,0,(COUNTIF('SERVIÇOS EXECUTADOS'!$I370:$DH370,EB$10)/'SERVIÇOS EXECUTADOS'!$F370*100))</f>
        <v>0</v>
      </c>
      <c r="EC370" s="62">
        <f>IF('SERVIÇOS EXECUTADOS'!$F370=0,0,(COUNTIF('SERVIÇOS EXECUTADOS'!$I370:$DH370,EC$10)/'SERVIÇOS EXECUTADOS'!$F370*100))</f>
        <v>0</v>
      </c>
      <c r="ED370" s="62">
        <f>IF('SERVIÇOS EXECUTADOS'!$F370=0,0,(COUNTIF('SERVIÇOS EXECUTADOS'!$I370:$DH370,ED$10)/'SERVIÇOS EXECUTADOS'!$F370*100))</f>
        <v>0</v>
      </c>
      <c r="EE370" s="62">
        <f>IF('SERVIÇOS EXECUTADOS'!$F370=0,0,(COUNTIF('SERVIÇOS EXECUTADOS'!$I370:$DH370,EE$10)/'SERVIÇOS EXECUTADOS'!$F370*100))</f>
        <v>0</v>
      </c>
      <c r="EF370" s="62">
        <f>IF('SERVIÇOS EXECUTADOS'!$F370=0,0,(COUNTIF('SERVIÇOS EXECUTADOS'!$I370:$DH370,EF$10)/'SERVIÇOS EXECUTADOS'!$F370*100))</f>
        <v>0</v>
      </c>
      <c r="EG370" s="62">
        <f>IF('SERVIÇOS EXECUTADOS'!$F370=0,0,(COUNTIF('SERVIÇOS EXECUTADOS'!$I370:$DH370,EG$10)/'SERVIÇOS EXECUTADOS'!$F370*100))</f>
        <v>0</v>
      </c>
      <c r="EH370" s="62">
        <f>IF('SERVIÇOS EXECUTADOS'!$F370=0,0,(COUNTIF('SERVIÇOS EXECUTADOS'!$I370:$DH370,EH$10)/'SERVIÇOS EXECUTADOS'!$F370*100))</f>
        <v>0</v>
      </c>
      <c r="EI370" s="62">
        <f>IF('SERVIÇOS EXECUTADOS'!$F370=0,0,(COUNTIF('SERVIÇOS EXECUTADOS'!$I370:$DH370,EI$10)/'SERVIÇOS EXECUTADOS'!$F370*100))</f>
        <v>0</v>
      </c>
      <c r="EJ370" s="62">
        <f>IF('SERVIÇOS EXECUTADOS'!$F370=0,0,(COUNTIF('SERVIÇOS EXECUTADOS'!$I370:$DH370,EJ$10)/'SERVIÇOS EXECUTADOS'!$F370*100))</f>
        <v>0</v>
      </c>
      <c r="EK370" s="62">
        <f>IF('SERVIÇOS EXECUTADOS'!$F370=0,0,(COUNTIF('SERVIÇOS EXECUTADOS'!$I370:$DH370,EK$10)/'SERVIÇOS EXECUTADOS'!$F370*100))</f>
        <v>0</v>
      </c>
      <c r="EL370" s="62">
        <f>IF('SERVIÇOS EXECUTADOS'!$F370=0,0,(COUNTIF('SERVIÇOS EXECUTADOS'!$I370:$DH370,EL$10)/'SERVIÇOS EXECUTADOS'!$F370*100))</f>
        <v>0</v>
      </c>
      <c r="EM370" s="62">
        <f>IF('SERVIÇOS EXECUTADOS'!$F370=0,0,(COUNTIF('SERVIÇOS EXECUTADOS'!$I370:$DH370,EM$10)/'SERVIÇOS EXECUTADOS'!$F370*100))</f>
        <v>0</v>
      </c>
      <c r="EN370" s="62">
        <f>IF('SERVIÇOS EXECUTADOS'!$F370=0,0,(COUNTIF('SERVIÇOS EXECUTADOS'!$I370:$DH370,EN$10)/'SERVIÇOS EXECUTADOS'!$F370*100))</f>
        <v>0</v>
      </c>
      <c r="EO370" s="62">
        <f>IF('SERVIÇOS EXECUTADOS'!$F370=0,0,(COUNTIF('SERVIÇOS EXECUTADOS'!$I370:$DH370,EO$10)/'SERVIÇOS EXECUTADOS'!$F370*100))</f>
        <v>0</v>
      </c>
      <c r="EP370" s="62">
        <f>IF('SERVIÇOS EXECUTADOS'!$F370=0,0,(COUNTIF('SERVIÇOS EXECUTADOS'!$I370:$DH370,EP$10)/'SERVIÇOS EXECUTADOS'!$F370*100))</f>
        <v>0</v>
      </c>
      <c r="EQ370" s="62">
        <f>IF('SERVIÇOS EXECUTADOS'!$F370=0,0,(COUNTIF('SERVIÇOS EXECUTADOS'!$I370:$DH370,EQ$10)/'SERVIÇOS EXECUTADOS'!$F370*100))</f>
        <v>0</v>
      </c>
      <c r="ER370" s="62">
        <f>IF('SERVIÇOS EXECUTADOS'!$F370=0,0,(COUNTIF('SERVIÇOS EXECUTADOS'!$I370:$DH370,ER$10)/'SERVIÇOS EXECUTADOS'!$F370*100))</f>
        <v>0</v>
      </c>
      <c r="ES370" s="62">
        <f>IF('SERVIÇOS EXECUTADOS'!$F370=0,0,(COUNTIF('SERVIÇOS EXECUTADOS'!$I370:$DH370,ES$10)/'SERVIÇOS EXECUTADOS'!$F370*100))</f>
        <v>0</v>
      </c>
      <c r="ET370" s="62">
        <f>IF('SERVIÇOS EXECUTADOS'!$F370=0,0,(COUNTIF('SERVIÇOS EXECUTADOS'!$I370:$DH370,ET$10)/'SERVIÇOS EXECUTADOS'!$F370*100))</f>
        <v>0</v>
      </c>
      <c r="EU370" s="62">
        <f>IF('SERVIÇOS EXECUTADOS'!$F370=0,0,(COUNTIF('SERVIÇOS EXECUTADOS'!$I370:$DH370,EU$10)/'SERVIÇOS EXECUTADOS'!$F370*100))</f>
        <v>0</v>
      </c>
      <c r="EV370" s="62">
        <f>IF('SERVIÇOS EXECUTADOS'!$F370=0,0,(COUNTIF('SERVIÇOS EXECUTADOS'!$I370:$DH370,EV$10)/'SERVIÇOS EXECUTADOS'!$F370*100))</f>
        <v>0</v>
      </c>
      <c r="EW370" s="62">
        <f>IF('SERVIÇOS EXECUTADOS'!$F370=0,0,(COUNTIF('SERVIÇOS EXECUTADOS'!$I370:$DH370,EW$10)/'SERVIÇOS EXECUTADOS'!$F370*100))</f>
        <v>0</v>
      </c>
    </row>
    <row r="371" spans="1:153" ht="12" customHeight="1" outlineLevel="1">
      <c r="A371" s="1"/>
      <c r="B371" s="197" t="s">
        <v>612</v>
      </c>
      <c r="C371" s="196" t="s">
        <v>595</v>
      </c>
      <c r="D371" s="486"/>
      <c r="E371" s="192">
        <f t="shared" si="124"/>
        <v>0</v>
      </c>
      <c r="F371" s="489"/>
      <c r="G371" s="272" t="s">
        <v>122</v>
      </c>
      <c r="H371" s="216">
        <f t="shared" si="126"/>
        <v>0</v>
      </c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9"/>
      <c r="AM371" s="59"/>
      <c r="AN371" s="59"/>
      <c r="AO371" s="59"/>
      <c r="AP371" s="59"/>
      <c r="AQ371" s="59"/>
      <c r="AR371" s="59"/>
      <c r="AS371" s="59"/>
      <c r="AT371" s="59"/>
      <c r="AU371" s="59"/>
      <c r="AV371" s="59"/>
      <c r="AW371" s="59"/>
      <c r="AX371" s="59"/>
      <c r="AY371" s="59"/>
      <c r="AZ371" s="59"/>
      <c r="BA371" s="59"/>
      <c r="BB371" s="59"/>
      <c r="BC371" s="59"/>
      <c r="BD371" s="59"/>
      <c r="BE371" s="59"/>
      <c r="BF371" s="59"/>
      <c r="BG371" s="59"/>
      <c r="BH371" s="59"/>
      <c r="BI371" s="59"/>
      <c r="BJ371" s="59"/>
      <c r="BK371" s="59"/>
      <c r="BL371" s="59"/>
      <c r="BM371" s="59"/>
      <c r="BN371" s="59"/>
      <c r="BO371" s="59"/>
      <c r="BP371" s="59"/>
      <c r="BQ371" s="59"/>
      <c r="BR371" s="59"/>
      <c r="BS371" s="59"/>
      <c r="BT371" s="59"/>
      <c r="BU371" s="59"/>
      <c r="BV371" s="59"/>
      <c r="BW371" s="59"/>
      <c r="BX371" s="59"/>
      <c r="BY371" s="59"/>
      <c r="BZ371" s="59"/>
      <c r="CA371" s="59"/>
      <c r="CB371" s="59"/>
      <c r="CC371" s="59"/>
      <c r="CD371" s="59"/>
      <c r="CE371" s="59"/>
      <c r="CF371" s="59"/>
      <c r="CG371" s="59"/>
      <c r="CH371" s="59"/>
      <c r="CI371" s="59"/>
      <c r="CJ371" s="59"/>
      <c r="CK371" s="59"/>
      <c r="CL371" s="59"/>
      <c r="CM371" s="59"/>
      <c r="CN371" s="59"/>
      <c r="CO371" s="59"/>
      <c r="CP371" s="59"/>
      <c r="CQ371" s="59"/>
      <c r="CR371" s="59"/>
      <c r="CS371" s="59"/>
      <c r="CT371" s="59"/>
      <c r="CU371" s="59"/>
      <c r="CV371" s="59"/>
      <c r="CW371" s="59"/>
      <c r="CX371" s="59"/>
      <c r="CY371" s="59"/>
      <c r="CZ371" s="59"/>
      <c r="DA371" s="59"/>
      <c r="DB371" s="59"/>
      <c r="DC371" s="59"/>
      <c r="DD371" s="59"/>
      <c r="DE371" s="59"/>
      <c r="DF371" s="59"/>
      <c r="DG371" s="59"/>
      <c r="DH371" s="59"/>
      <c r="DI371" s="60">
        <f t="shared" si="139"/>
        <v>0</v>
      </c>
      <c r="DJ371" s="61">
        <f t="shared" si="140"/>
        <v>0</v>
      </c>
      <c r="DK371" s="61">
        <f t="shared" si="141"/>
        <v>0</v>
      </c>
      <c r="DL371" s="62">
        <f t="shared" si="142"/>
        <v>0</v>
      </c>
      <c r="DM371" s="62">
        <f t="shared" si="132"/>
        <v>0</v>
      </c>
      <c r="DN371" s="64" t="str">
        <f t="shared" si="143"/>
        <v/>
      </c>
      <c r="DO371" s="252" t="b">
        <f t="shared" si="125"/>
        <v>0</v>
      </c>
      <c r="DP371" s="188"/>
      <c r="DS371" s="62">
        <f>IF('SERVIÇOS EXECUTADOS'!$F371=0,0,(COUNTIF('SERVIÇOS EXECUTADOS'!$I371:$DH371,DS$10)/'SERVIÇOS EXECUTADOS'!$F371*100))</f>
        <v>0</v>
      </c>
      <c r="DT371" s="62">
        <f>IF('SERVIÇOS EXECUTADOS'!$F371=0,0,(COUNTIF('SERVIÇOS EXECUTADOS'!$I371:$DH371,DT$10)/'SERVIÇOS EXECUTADOS'!$F371*100))</f>
        <v>0</v>
      </c>
      <c r="DU371" s="62">
        <f>IF('SERVIÇOS EXECUTADOS'!$F371=0,0,(COUNTIF('SERVIÇOS EXECUTADOS'!$I371:$DH371,DU$10)/'SERVIÇOS EXECUTADOS'!$F371*100))</f>
        <v>0</v>
      </c>
      <c r="DV371" s="62">
        <f>IF('SERVIÇOS EXECUTADOS'!$F371=0,0,(COUNTIF('SERVIÇOS EXECUTADOS'!$I371:$DH371,DV$10)/'SERVIÇOS EXECUTADOS'!$F371*100))</f>
        <v>0</v>
      </c>
      <c r="DW371" s="62">
        <f>IF('SERVIÇOS EXECUTADOS'!$F371=0,0,(COUNTIF('SERVIÇOS EXECUTADOS'!$I371:$DH371,DW$10)/'SERVIÇOS EXECUTADOS'!$F371*100))</f>
        <v>0</v>
      </c>
      <c r="DX371" s="62">
        <f>IF('SERVIÇOS EXECUTADOS'!$F371=0,0,(COUNTIF('SERVIÇOS EXECUTADOS'!$I371:$DH371,DX$10)/'SERVIÇOS EXECUTADOS'!$F371*100))</f>
        <v>0</v>
      </c>
      <c r="DY371" s="62">
        <f>IF('SERVIÇOS EXECUTADOS'!$F371=0,0,(COUNTIF('SERVIÇOS EXECUTADOS'!$I371:$DH371,DY$10)/'SERVIÇOS EXECUTADOS'!$F371*100))</f>
        <v>0</v>
      </c>
      <c r="DZ371" s="62">
        <f>IF('SERVIÇOS EXECUTADOS'!$F371=0,0,(COUNTIF('SERVIÇOS EXECUTADOS'!$I371:$DH371,DZ$10)/'SERVIÇOS EXECUTADOS'!$F371*100))</f>
        <v>0</v>
      </c>
      <c r="EA371" s="62">
        <f>IF('SERVIÇOS EXECUTADOS'!$F371=0,0,(COUNTIF('SERVIÇOS EXECUTADOS'!$I371:$DH371,EA$10)/'SERVIÇOS EXECUTADOS'!$F371*100))</f>
        <v>0</v>
      </c>
      <c r="EB371" s="62">
        <f>IF('SERVIÇOS EXECUTADOS'!$F371=0,0,(COUNTIF('SERVIÇOS EXECUTADOS'!$I371:$DH371,EB$10)/'SERVIÇOS EXECUTADOS'!$F371*100))</f>
        <v>0</v>
      </c>
      <c r="EC371" s="62">
        <f>IF('SERVIÇOS EXECUTADOS'!$F371=0,0,(COUNTIF('SERVIÇOS EXECUTADOS'!$I371:$DH371,EC$10)/'SERVIÇOS EXECUTADOS'!$F371*100))</f>
        <v>0</v>
      </c>
      <c r="ED371" s="62">
        <f>IF('SERVIÇOS EXECUTADOS'!$F371=0,0,(COUNTIF('SERVIÇOS EXECUTADOS'!$I371:$DH371,ED$10)/'SERVIÇOS EXECUTADOS'!$F371*100))</f>
        <v>0</v>
      </c>
      <c r="EE371" s="62">
        <f>IF('SERVIÇOS EXECUTADOS'!$F371=0,0,(COUNTIF('SERVIÇOS EXECUTADOS'!$I371:$DH371,EE$10)/'SERVIÇOS EXECUTADOS'!$F371*100))</f>
        <v>0</v>
      </c>
      <c r="EF371" s="62">
        <f>IF('SERVIÇOS EXECUTADOS'!$F371=0,0,(COUNTIF('SERVIÇOS EXECUTADOS'!$I371:$DH371,EF$10)/'SERVIÇOS EXECUTADOS'!$F371*100))</f>
        <v>0</v>
      </c>
      <c r="EG371" s="62">
        <f>IF('SERVIÇOS EXECUTADOS'!$F371=0,0,(COUNTIF('SERVIÇOS EXECUTADOS'!$I371:$DH371,EG$10)/'SERVIÇOS EXECUTADOS'!$F371*100))</f>
        <v>0</v>
      </c>
      <c r="EH371" s="62">
        <f>IF('SERVIÇOS EXECUTADOS'!$F371=0,0,(COUNTIF('SERVIÇOS EXECUTADOS'!$I371:$DH371,EH$10)/'SERVIÇOS EXECUTADOS'!$F371*100))</f>
        <v>0</v>
      </c>
      <c r="EI371" s="62">
        <f>IF('SERVIÇOS EXECUTADOS'!$F371=0,0,(COUNTIF('SERVIÇOS EXECUTADOS'!$I371:$DH371,EI$10)/'SERVIÇOS EXECUTADOS'!$F371*100))</f>
        <v>0</v>
      </c>
      <c r="EJ371" s="62">
        <f>IF('SERVIÇOS EXECUTADOS'!$F371=0,0,(COUNTIF('SERVIÇOS EXECUTADOS'!$I371:$DH371,EJ$10)/'SERVIÇOS EXECUTADOS'!$F371*100))</f>
        <v>0</v>
      </c>
      <c r="EK371" s="62">
        <f>IF('SERVIÇOS EXECUTADOS'!$F371=0,0,(COUNTIF('SERVIÇOS EXECUTADOS'!$I371:$DH371,EK$10)/'SERVIÇOS EXECUTADOS'!$F371*100))</f>
        <v>0</v>
      </c>
      <c r="EL371" s="62">
        <f>IF('SERVIÇOS EXECUTADOS'!$F371=0,0,(COUNTIF('SERVIÇOS EXECUTADOS'!$I371:$DH371,EL$10)/'SERVIÇOS EXECUTADOS'!$F371*100))</f>
        <v>0</v>
      </c>
      <c r="EM371" s="62">
        <f>IF('SERVIÇOS EXECUTADOS'!$F371=0,0,(COUNTIF('SERVIÇOS EXECUTADOS'!$I371:$DH371,EM$10)/'SERVIÇOS EXECUTADOS'!$F371*100))</f>
        <v>0</v>
      </c>
      <c r="EN371" s="62">
        <f>IF('SERVIÇOS EXECUTADOS'!$F371=0,0,(COUNTIF('SERVIÇOS EXECUTADOS'!$I371:$DH371,EN$10)/'SERVIÇOS EXECUTADOS'!$F371*100))</f>
        <v>0</v>
      </c>
      <c r="EO371" s="62">
        <f>IF('SERVIÇOS EXECUTADOS'!$F371=0,0,(COUNTIF('SERVIÇOS EXECUTADOS'!$I371:$DH371,EO$10)/'SERVIÇOS EXECUTADOS'!$F371*100))</f>
        <v>0</v>
      </c>
      <c r="EP371" s="62">
        <f>IF('SERVIÇOS EXECUTADOS'!$F371=0,0,(COUNTIF('SERVIÇOS EXECUTADOS'!$I371:$DH371,EP$10)/'SERVIÇOS EXECUTADOS'!$F371*100))</f>
        <v>0</v>
      </c>
      <c r="EQ371" s="62">
        <f>IF('SERVIÇOS EXECUTADOS'!$F371=0,0,(COUNTIF('SERVIÇOS EXECUTADOS'!$I371:$DH371,EQ$10)/'SERVIÇOS EXECUTADOS'!$F371*100))</f>
        <v>0</v>
      </c>
      <c r="ER371" s="62">
        <f>IF('SERVIÇOS EXECUTADOS'!$F371=0,0,(COUNTIF('SERVIÇOS EXECUTADOS'!$I371:$DH371,ER$10)/'SERVIÇOS EXECUTADOS'!$F371*100))</f>
        <v>0</v>
      </c>
      <c r="ES371" s="62">
        <f>IF('SERVIÇOS EXECUTADOS'!$F371=0,0,(COUNTIF('SERVIÇOS EXECUTADOS'!$I371:$DH371,ES$10)/'SERVIÇOS EXECUTADOS'!$F371*100))</f>
        <v>0</v>
      </c>
      <c r="ET371" s="62">
        <f>IF('SERVIÇOS EXECUTADOS'!$F371=0,0,(COUNTIF('SERVIÇOS EXECUTADOS'!$I371:$DH371,ET$10)/'SERVIÇOS EXECUTADOS'!$F371*100))</f>
        <v>0</v>
      </c>
      <c r="EU371" s="62">
        <f>IF('SERVIÇOS EXECUTADOS'!$F371=0,0,(COUNTIF('SERVIÇOS EXECUTADOS'!$I371:$DH371,EU$10)/'SERVIÇOS EXECUTADOS'!$F371*100))</f>
        <v>0</v>
      </c>
      <c r="EV371" s="62">
        <f>IF('SERVIÇOS EXECUTADOS'!$F371=0,0,(COUNTIF('SERVIÇOS EXECUTADOS'!$I371:$DH371,EV$10)/'SERVIÇOS EXECUTADOS'!$F371*100))</f>
        <v>0</v>
      </c>
      <c r="EW371" s="62">
        <f>IF('SERVIÇOS EXECUTADOS'!$F371=0,0,(COUNTIF('SERVIÇOS EXECUTADOS'!$I371:$DH371,EW$10)/'SERVIÇOS EXECUTADOS'!$F371*100))</f>
        <v>0</v>
      </c>
    </row>
    <row r="372" spans="1:153" s="23" customFormat="1" ht="12" customHeight="1" outlineLevel="1">
      <c r="A372" s="22"/>
      <c r="B372" s="197" t="s">
        <v>613</v>
      </c>
      <c r="C372" s="198" t="s">
        <v>490</v>
      </c>
      <c r="D372" s="486"/>
      <c r="E372" s="192">
        <f t="shared" si="124"/>
        <v>0</v>
      </c>
      <c r="F372" s="489"/>
      <c r="G372" s="272" t="s">
        <v>122</v>
      </c>
      <c r="H372" s="216">
        <f t="shared" si="126"/>
        <v>0</v>
      </c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9"/>
      <c r="AM372" s="59"/>
      <c r="AN372" s="59"/>
      <c r="AO372" s="59"/>
      <c r="AP372" s="59"/>
      <c r="AQ372" s="59"/>
      <c r="AR372" s="59"/>
      <c r="AS372" s="59"/>
      <c r="AT372" s="59"/>
      <c r="AU372" s="59"/>
      <c r="AV372" s="59"/>
      <c r="AW372" s="59"/>
      <c r="AX372" s="59"/>
      <c r="AY372" s="59"/>
      <c r="AZ372" s="59"/>
      <c r="BA372" s="59"/>
      <c r="BB372" s="59"/>
      <c r="BC372" s="59"/>
      <c r="BD372" s="59"/>
      <c r="BE372" s="59"/>
      <c r="BF372" s="59"/>
      <c r="BG372" s="59"/>
      <c r="BH372" s="59"/>
      <c r="BI372" s="59"/>
      <c r="BJ372" s="59"/>
      <c r="BK372" s="59"/>
      <c r="BL372" s="59"/>
      <c r="BM372" s="59"/>
      <c r="BN372" s="59"/>
      <c r="BO372" s="59"/>
      <c r="BP372" s="59"/>
      <c r="BQ372" s="59"/>
      <c r="BR372" s="59"/>
      <c r="BS372" s="59"/>
      <c r="BT372" s="59"/>
      <c r="BU372" s="59"/>
      <c r="BV372" s="59"/>
      <c r="BW372" s="59"/>
      <c r="BX372" s="59"/>
      <c r="BY372" s="59"/>
      <c r="BZ372" s="59"/>
      <c r="CA372" s="59"/>
      <c r="CB372" s="59"/>
      <c r="CC372" s="59"/>
      <c r="CD372" s="59"/>
      <c r="CE372" s="59"/>
      <c r="CF372" s="59"/>
      <c r="CG372" s="59"/>
      <c r="CH372" s="59"/>
      <c r="CI372" s="59"/>
      <c r="CJ372" s="59"/>
      <c r="CK372" s="59"/>
      <c r="CL372" s="59"/>
      <c r="CM372" s="59"/>
      <c r="CN372" s="59"/>
      <c r="CO372" s="59"/>
      <c r="CP372" s="59"/>
      <c r="CQ372" s="59"/>
      <c r="CR372" s="59"/>
      <c r="CS372" s="59"/>
      <c r="CT372" s="59"/>
      <c r="CU372" s="59"/>
      <c r="CV372" s="59"/>
      <c r="CW372" s="59"/>
      <c r="CX372" s="59"/>
      <c r="CY372" s="59"/>
      <c r="CZ372" s="59"/>
      <c r="DA372" s="59"/>
      <c r="DB372" s="59"/>
      <c r="DC372" s="59"/>
      <c r="DD372" s="59"/>
      <c r="DE372" s="59"/>
      <c r="DF372" s="59"/>
      <c r="DG372" s="59"/>
      <c r="DH372" s="59"/>
      <c r="DI372" s="60">
        <f t="shared" si="139"/>
        <v>0</v>
      </c>
      <c r="DJ372" s="61">
        <f t="shared" si="140"/>
        <v>0</v>
      </c>
      <c r="DK372" s="61">
        <f t="shared" si="141"/>
        <v>0</v>
      </c>
      <c r="DL372" s="62">
        <f t="shared" si="142"/>
        <v>0</v>
      </c>
      <c r="DM372" s="62">
        <f t="shared" si="132"/>
        <v>0</v>
      </c>
      <c r="DN372" s="64" t="str">
        <f t="shared" si="143"/>
        <v/>
      </c>
      <c r="DO372" s="253" t="b">
        <f t="shared" si="125"/>
        <v>0</v>
      </c>
      <c r="DP372" s="188"/>
      <c r="DS372" s="62">
        <f>IF('SERVIÇOS EXECUTADOS'!$F372=0,0,(COUNTIF('SERVIÇOS EXECUTADOS'!$I372:$DH372,DS$10)/'SERVIÇOS EXECUTADOS'!$F372*100))</f>
        <v>0</v>
      </c>
      <c r="DT372" s="62">
        <f>IF('SERVIÇOS EXECUTADOS'!$F372=0,0,(COUNTIF('SERVIÇOS EXECUTADOS'!$I372:$DH372,DT$10)/'SERVIÇOS EXECUTADOS'!$F372*100))</f>
        <v>0</v>
      </c>
      <c r="DU372" s="62">
        <f>IF('SERVIÇOS EXECUTADOS'!$F372=0,0,(COUNTIF('SERVIÇOS EXECUTADOS'!$I372:$DH372,DU$10)/'SERVIÇOS EXECUTADOS'!$F372*100))</f>
        <v>0</v>
      </c>
      <c r="DV372" s="62">
        <f>IF('SERVIÇOS EXECUTADOS'!$F372=0,0,(COUNTIF('SERVIÇOS EXECUTADOS'!$I372:$DH372,DV$10)/'SERVIÇOS EXECUTADOS'!$F372*100))</f>
        <v>0</v>
      </c>
      <c r="DW372" s="62">
        <f>IF('SERVIÇOS EXECUTADOS'!$F372=0,0,(COUNTIF('SERVIÇOS EXECUTADOS'!$I372:$DH372,DW$10)/'SERVIÇOS EXECUTADOS'!$F372*100))</f>
        <v>0</v>
      </c>
      <c r="DX372" s="62">
        <f>IF('SERVIÇOS EXECUTADOS'!$F372=0,0,(COUNTIF('SERVIÇOS EXECUTADOS'!$I372:$DH372,DX$10)/'SERVIÇOS EXECUTADOS'!$F372*100))</f>
        <v>0</v>
      </c>
      <c r="DY372" s="62">
        <f>IF('SERVIÇOS EXECUTADOS'!$F372=0,0,(COUNTIF('SERVIÇOS EXECUTADOS'!$I372:$DH372,DY$10)/'SERVIÇOS EXECUTADOS'!$F372*100))</f>
        <v>0</v>
      </c>
      <c r="DZ372" s="62">
        <f>IF('SERVIÇOS EXECUTADOS'!$F372=0,0,(COUNTIF('SERVIÇOS EXECUTADOS'!$I372:$DH372,DZ$10)/'SERVIÇOS EXECUTADOS'!$F372*100))</f>
        <v>0</v>
      </c>
      <c r="EA372" s="62">
        <f>IF('SERVIÇOS EXECUTADOS'!$F372=0,0,(COUNTIF('SERVIÇOS EXECUTADOS'!$I372:$DH372,EA$10)/'SERVIÇOS EXECUTADOS'!$F372*100))</f>
        <v>0</v>
      </c>
      <c r="EB372" s="62">
        <f>IF('SERVIÇOS EXECUTADOS'!$F372=0,0,(COUNTIF('SERVIÇOS EXECUTADOS'!$I372:$DH372,EB$10)/'SERVIÇOS EXECUTADOS'!$F372*100))</f>
        <v>0</v>
      </c>
      <c r="EC372" s="62">
        <f>IF('SERVIÇOS EXECUTADOS'!$F372=0,0,(COUNTIF('SERVIÇOS EXECUTADOS'!$I372:$DH372,EC$10)/'SERVIÇOS EXECUTADOS'!$F372*100))</f>
        <v>0</v>
      </c>
      <c r="ED372" s="62">
        <f>IF('SERVIÇOS EXECUTADOS'!$F372=0,0,(COUNTIF('SERVIÇOS EXECUTADOS'!$I372:$DH372,ED$10)/'SERVIÇOS EXECUTADOS'!$F372*100))</f>
        <v>0</v>
      </c>
      <c r="EE372" s="62">
        <f>IF('SERVIÇOS EXECUTADOS'!$F372=0,0,(COUNTIF('SERVIÇOS EXECUTADOS'!$I372:$DH372,EE$10)/'SERVIÇOS EXECUTADOS'!$F372*100))</f>
        <v>0</v>
      </c>
      <c r="EF372" s="62">
        <f>IF('SERVIÇOS EXECUTADOS'!$F372=0,0,(COUNTIF('SERVIÇOS EXECUTADOS'!$I372:$DH372,EF$10)/'SERVIÇOS EXECUTADOS'!$F372*100))</f>
        <v>0</v>
      </c>
      <c r="EG372" s="62">
        <f>IF('SERVIÇOS EXECUTADOS'!$F372=0,0,(COUNTIF('SERVIÇOS EXECUTADOS'!$I372:$DH372,EG$10)/'SERVIÇOS EXECUTADOS'!$F372*100))</f>
        <v>0</v>
      </c>
      <c r="EH372" s="62">
        <f>IF('SERVIÇOS EXECUTADOS'!$F372=0,0,(COUNTIF('SERVIÇOS EXECUTADOS'!$I372:$DH372,EH$10)/'SERVIÇOS EXECUTADOS'!$F372*100))</f>
        <v>0</v>
      </c>
      <c r="EI372" s="62">
        <f>IF('SERVIÇOS EXECUTADOS'!$F372=0,0,(COUNTIF('SERVIÇOS EXECUTADOS'!$I372:$DH372,EI$10)/'SERVIÇOS EXECUTADOS'!$F372*100))</f>
        <v>0</v>
      </c>
      <c r="EJ372" s="62">
        <f>IF('SERVIÇOS EXECUTADOS'!$F372=0,0,(COUNTIF('SERVIÇOS EXECUTADOS'!$I372:$DH372,EJ$10)/'SERVIÇOS EXECUTADOS'!$F372*100))</f>
        <v>0</v>
      </c>
      <c r="EK372" s="62">
        <f>IF('SERVIÇOS EXECUTADOS'!$F372=0,0,(COUNTIF('SERVIÇOS EXECUTADOS'!$I372:$DH372,EK$10)/'SERVIÇOS EXECUTADOS'!$F372*100))</f>
        <v>0</v>
      </c>
      <c r="EL372" s="62">
        <f>IF('SERVIÇOS EXECUTADOS'!$F372=0,0,(COUNTIF('SERVIÇOS EXECUTADOS'!$I372:$DH372,EL$10)/'SERVIÇOS EXECUTADOS'!$F372*100))</f>
        <v>0</v>
      </c>
      <c r="EM372" s="62">
        <f>IF('SERVIÇOS EXECUTADOS'!$F372=0,0,(COUNTIF('SERVIÇOS EXECUTADOS'!$I372:$DH372,EM$10)/'SERVIÇOS EXECUTADOS'!$F372*100))</f>
        <v>0</v>
      </c>
      <c r="EN372" s="62">
        <f>IF('SERVIÇOS EXECUTADOS'!$F372=0,0,(COUNTIF('SERVIÇOS EXECUTADOS'!$I372:$DH372,EN$10)/'SERVIÇOS EXECUTADOS'!$F372*100))</f>
        <v>0</v>
      </c>
      <c r="EO372" s="62">
        <f>IF('SERVIÇOS EXECUTADOS'!$F372=0,0,(COUNTIF('SERVIÇOS EXECUTADOS'!$I372:$DH372,EO$10)/'SERVIÇOS EXECUTADOS'!$F372*100))</f>
        <v>0</v>
      </c>
      <c r="EP372" s="62">
        <f>IF('SERVIÇOS EXECUTADOS'!$F372=0,0,(COUNTIF('SERVIÇOS EXECUTADOS'!$I372:$DH372,EP$10)/'SERVIÇOS EXECUTADOS'!$F372*100))</f>
        <v>0</v>
      </c>
      <c r="EQ372" s="62">
        <f>IF('SERVIÇOS EXECUTADOS'!$F372=0,0,(COUNTIF('SERVIÇOS EXECUTADOS'!$I372:$DH372,EQ$10)/'SERVIÇOS EXECUTADOS'!$F372*100))</f>
        <v>0</v>
      </c>
      <c r="ER372" s="62">
        <f>IF('SERVIÇOS EXECUTADOS'!$F372=0,0,(COUNTIF('SERVIÇOS EXECUTADOS'!$I372:$DH372,ER$10)/'SERVIÇOS EXECUTADOS'!$F372*100))</f>
        <v>0</v>
      </c>
      <c r="ES372" s="62">
        <f>IF('SERVIÇOS EXECUTADOS'!$F372=0,0,(COUNTIF('SERVIÇOS EXECUTADOS'!$I372:$DH372,ES$10)/'SERVIÇOS EXECUTADOS'!$F372*100))</f>
        <v>0</v>
      </c>
      <c r="ET372" s="62">
        <f>IF('SERVIÇOS EXECUTADOS'!$F372=0,0,(COUNTIF('SERVIÇOS EXECUTADOS'!$I372:$DH372,ET$10)/'SERVIÇOS EXECUTADOS'!$F372*100))</f>
        <v>0</v>
      </c>
      <c r="EU372" s="62">
        <f>IF('SERVIÇOS EXECUTADOS'!$F372=0,0,(COUNTIF('SERVIÇOS EXECUTADOS'!$I372:$DH372,EU$10)/'SERVIÇOS EXECUTADOS'!$F372*100))</f>
        <v>0</v>
      </c>
      <c r="EV372" s="62">
        <f>IF('SERVIÇOS EXECUTADOS'!$F372=0,0,(COUNTIF('SERVIÇOS EXECUTADOS'!$I372:$DH372,EV$10)/'SERVIÇOS EXECUTADOS'!$F372*100))</f>
        <v>0</v>
      </c>
      <c r="EW372" s="62">
        <f>IF('SERVIÇOS EXECUTADOS'!$F372=0,0,(COUNTIF('SERVIÇOS EXECUTADOS'!$I372:$DH372,EW$10)/'SERVIÇOS EXECUTADOS'!$F372*100))</f>
        <v>0</v>
      </c>
    </row>
    <row r="373" spans="1:153" ht="12" customHeight="1" outlineLevel="1">
      <c r="A373" s="1"/>
      <c r="B373" s="197" t="s">
        <v>614</v>
      </c>
      <c r="C373" s="196" t="s">
        <v>598</v>
      </c>
      <c r="D373" s="486"/>
      <c r="E373" s="192">
        <f t="shared" si="124"/>
        <v>0</v>
      </c>
      <c r="F373" s="489"/>
      <c r="G373" s="272" t="s">
        <v>122</v>
      </c>
      <c r="H373" s="216">
        <f t="shared" si="126"/>
        <v>0</v>
      </c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9"/>
      <c r="AM373" s="59"/>
      <c r="AN373" s="59"/>
      <c r="AO373" s="59"/>
      <c r="AP373" s="59"/>
      <c r="AQ373" s="59"/>
      <c r="AR373" s="59"/>
      <c r="AS373" s="59"/>
      <c r="AT373" s="59"/>
      <c r="AU373" s="59"/>
      <c r="AV373" s="59"/>
      <c r="AW373" s="59"/>
      <c r="AX373" s="59"/>
      <c r="AY373" s="59"/>
      <c r="AZ373" s="59"/>
      <c r="BA373" s="59"/>
      <c r="BB373" s="59"/>
      <c r="BC373" s="59"/>
      <c r="BD373" s="59"/>
      <c r="BE373" s="59"/>
      <c r="BF373" s="59"/>
      <c r="BG373" s="59"/>
      <c r="BH373" s="59"/>
      <c r="BI373" s="59"/>
      <c r="BJ373" s="59"/>
      <c r="BK373" s="59"/>
      <c r="BL373" s="59"/>
      <c r="BM373" s="59"/>
      <c r="BN373" s="59"/>
      <c r="BO373" s="59"/>
      <c r="BP373" s="59"/>
      <c r="BQ373" s="59"/>
      <c r="BR373" s="59"/>
      <c r="BS373" s="59"/>
      <c r="BT373" s="59"/>
      <c r="BU373" s="59"/>
      <c r="BV373" s="59"/>
      <c r="BW373" s="59"/>
      <c r="BX373" s="59"/>
      <c r="BY373" s="59"/>
      <c r="BZ373" s="59"/>
      <c r="CA373" s="59"/>
      <c r="CB373" s="59"/>
      <c r="CC373" s="59"/>
      <c r="CD373" s="59"/>
      <c r="CE373" s="59"/>
      <c r="CF373" s="59"/>
      <c r="CG373" s="59"/>
      <c r="CH373" s="59"/>
      <c r="CI373" s="59"/>
      <c r="CJ373" s="59"/>
      <c r="CK373" s="59"/>
      <c r="CL373" s="59"/>
      <c r="CM373" s="59"/>
      <c r="CN373" s="59"/>
      <c r="CO373" s="59"/>
      <c r="CP373" s="59"/>
      <c r="CQ373" s="59"/>
      <c r="CR373" s="59"/>
      <c r="CS373" s="59"/>
      <c r="CT373" s="59"/>
      <c r="CU373" s="59"/>
      <c r="CV373" s="59"/>
      <c r="CW373" s="59"/>
      <c r="CX373" s="59"/>
      <c r="CY373" s="59"/>
      <c r="CZ373" s="59"/>
      <c r="DA373" s="59"/>
      <c r="DB373" s="59"/>
      <c r="DC373" s="59"/>
      <c r="DD373" s="59"/>
      <c r="DE373" s="59"/>
      <c r="DF373" s="59"/>
      <c r="DG373" s="59"/>
      <c r="DH373" s="59"/>
      <c r="DI373" s="60">
        <f t="shared" si="139"/>
        <v>0</v>
      </c>
      <c r="DJ373" s="61">
        <f t="shared" si="140"/>
        <v>0</v>
      </c>
      <c r="DK373" s="61">
        <f t="shared" si="141"/>
        <v>0</v>
      </c>
      <c r="DL373" s="62">
        <f t="shared" si="142"/>
        <v>0</v>
      </c>
      <c r="DM373" s="62">
        <f t="shared" si="132"/>
        <v>0</v>
      </c>
      <c r="DN373" s="64" t="str">
        <f t="shared" si="143"/>
        <v/>
      </c>
      <c r="DO373" s="252" t="b">
        <f t="shared" si="125"/>
        <v>0</v>
      </c>
      <c r="DP373" s="188"/>
      <c r="DS373" s="62">
        <f>IF('SERVIÇOS EXECUTADOS'!$F373=0,0,(COUNTIF('SERVIÇOS EXECUTADOS'!$I373:$DH373,DS$10)/'SERVIÇOS EXECUTADOS'!$F373*100))</f>
        <v>0</v>
      </c>
      <c r="DT373" s="62">
        <f>IF('SERVIÇOS EXECUTADOS'!$F373=0,0,(COUNTIF('SERVIÇOS EXECUTADOS'!$I373:$DH373,DT$10)/'SERVIÇOS EXECUTADOS'!$F373*100))</f>
        <v>0</v>
      </c>
      <c r="DU373" s="62">
        <f>IF('SERVIÇOS EXECUTADOS'!$F373=0,0,(COUNTIF('SERVIÇOS EXECUTADOS'!$I373:$DH373,DU$10)/'SERVIÇOS EXECUTADOS'!$F373*100))</f>
        <v>0</v>
      </c>
      <c r="DV373" s="62">
        <f>IF('SERVIÇOS EXECUTADOS'!$F373=0,0,(COUNTIF('SERVIÇOS EXECUTADOS'!$I373:$DH373,DV$10)/'SERVIÇOS EXECUTADOS'!$F373*100))</f>
        <v>0</v>
      </c>
      <c r="DW373" s="62">
        <f>IF('SERVIÇOS EXECUTADOS'!$F373=0,0,(COUNTIF('SERVIÇOS EXECUTADOS'!$I373:$DH373,DW$10)/'SERVIÇOS EXECUTADOS'!$F373*100))</f>
        <v>0</v>
      </c>
      <c r="DX373" s="62">
        <f>IF('SERVIÇOS EXECUTADOS'!$F373=0,0,(COUNTIF('SERVIÇOS EXECUTADOS'!$I373:$DH373,DX$10)/'SERVIÇOS EXECUTADOS'!$F373*100))</f>
        <v>0</v>
      </c>
      <c r="DY373" s="62">
        <f>IF('SERVIÇOS EXECUTADOS'!$F373=0,0,(COUNTIF('SERVIÇOS EXECUTADOS'!$I373:$DH373,DY$10)/'SERVIÇOS EXECUTADOS'!$F373*100))</f>
        <v>0</v>
      </c>
      <c r="DZ373" s="62">
        <f>IF('SERVIÇOS EXECUTADOS'!$F373=0,0,(COUNTIF('SERVIÇOS EXECUTADOS'!$I373:$DH373,DZ$10)/'SERVIÇOS EXECUTADOS'!$F373*100))</f>
        <v>0</v>
      </c>
      <c r="EA373" s="62">
        <f>IF('SERVIÇOS EXECUTADOS'!$F373=0,0,(COUNTIF('SERVIÇOS EXECUTADOS'!$I373:$DH373,EA$10)/'SERVIÇOS EXECUTADOS'!$F373*100))</f>
        <v>0</v>
      </c>
      <c r="EB373" s="62">
        <f>IF('SERVIÇOS EXECUTADOS'!$F373=0,0,(COUNTIF('SERVIÇOS EXECUTADOS'!$I373:$DH373,EB$10)/'SERVIÇOS EXECUTADOS'!$F373*100))</f>
        <v>0</v>
      </c>
      <c r="EC373" s="62">
        <f>IF('SERVIÇOS EXECUTADOS'!$F373=0,0,(COUNTIF('SERVIÇOS EXECUTADOS'!$I373:$DH373,EC$10)/'SERVIÇOS EXECUTADOS'!$F373*100))</f>
        <v>0</v>
      </c>
      <c r="ED373" s="62">
        <f>IF('SERVIÇOS EXECUTADOS'!$F373=0,0,(COUNTIF('SERVIÇOS EXECUTADOS'!$I373:$DH373,ED$10)/'SERVIÇOS EXECUTADOS'!$F373*100))</f>
        <v>0</v>
      </c>
      <c r="EE373" s="62">
        <f>IF('SERVIÇOS EXECUTADOS'!$F373=0,0,(COUNTIF('SERVIÇOS EXECUTADOS'!$I373:$DH373,EE$10)/'SERVIÇOS EXECUTADOS'!$F373*100))</f>
        <v>0</v>
      </c>
      <c r="EF373" s="62">
        <f>IF('SERVIÇOS EXECUTADOS'!$F373=0,0,(COUNTIF('SERVIÇOS EXECUTADOS'!$I373:$DH373,EF$10)/'SERVIÇOS EXECUTADOS'!$F373*100))</f>
        <v>0</v>
      </c>
      <c r="EG373" s="62">
        <f>IF('SERVIÇOS EXECUTADOS'!$F373=0,0,(COUNTIF('SERVIÇOS EXECUTADOS'!$I373:$DH373,EG$10)/'SERVIÇOS EXECUTADOS'!$F373*100))</f>
        <v>0</v>
      </c>
      <c r="EH373" s="62">
        <f>IF('SERVIÇOS EXECUTADOS'!$F373=0,0,(COUNTIF('SERVIÇOS EXECUTADOS'!$I373:$DH373,EH$10)/'SERVIÇOS EXECUTADOS'!$F373*100))</f>
        <v>0</v>
      </c>
      <c r="EI373" s="62">
        <f>IF('SERVIÇOS EXECUTADOS'!$F373=0,0,(COUNTIF('SERVIÇOS EXECUTADOS'!$I373:$DH373,EI$10)/'SERVIÇOS EXECUTADOS'!$F373*100))</f>
        <v>0</v>
      </c>
      <c r="EJ373" s="62">
        <f>IF('SERVIÇOS EXECUTADOS'!$F373=0,0,(COUNTIF('SERVIÇOS EXECUTADOS'!$I373:$DH373,EJ$10)/'SERVIÇOS EXECUTADOS'!$F373*100))</f>
        <v>0</v>
      </c>
      <c r="EK373" s="62">
        <f>IF('SERVIÇOS EXECUTADOS'!$F373=0,0,(COUNTIF('SERVIÇOS EXECUTADOS'!$I373:$DH373,EK$10)/'SERVIÇOS EXECUTADOS'!$F373*100))</f>
        <v>0</v>
      </c>
      <c r="EL373" s="62">
        <f>IF('SERVIÇOS EXECUTADOS'!$F373=0,0,(COUNTIF('SERVIÇOS EXECUTADOS'!$I373:$DH373,EL$10)/'SERVIÇOS EXECUTADOS'!$F373*100))</f>
        <v>0</v>
      </c>
      <c r="EM373" s="62">
        <f>IF('SERVIÇOS EXECUTADOS'!$F373=0,0,(COUNTIF('SERVIÇOS EXECUTADOS'!$I373:$DH373,EM$10)/'SERVIÇOS EXECUTADOS'!$F373*100))</f>
        <v>0</v>
      </c>
      <c r="EN373" s="62">
        <f>IF('SERVIÇOS EXECUTADOS'!$F373=0,0,(COUNTIF('SERVIÇOS EXECUTADOS'!$I373:$DH373,EN$10)/'SERVIÇOS EXECUTADOS'!$F373*100))</f>
        <v>0</v>
      </c>
      <c r="EO373" s="62">
        <f>IF('SERVIÇOS EXECUTADOS'!$F373=0,0,(COUNTIF('SERVIÇOS EXECUTADOS'!$I373:$DH373,EO$10)/'SERVIÇOS EXECUTADOS'!$F373*100))</f>
        <v>0</v>
      </c>
      <c r="EP373" s="62">
        <f>IF('SERVIÇOS EXECUTADOS'!$F373=0,0,(COUNTIF('SERVIÇOS EXECUTADOS'!$I373:$DH373,EP$10)/'SERVIÇOS EXECUTADOS'!$F373*100))</f>
        <v>0</v>
      </c>
      <c r="EQ373" s="62">
        <f>IF('SERVIÇOS EXECUTADOS'!$F373=0,0,(COUNTIF('SERVIÇOS EXECUTADOS'!$I373:$DH373,EQ$10)/'SERVIÇOS EXECUTADOS'!$F373*100))</f>
        <v>0</v>
      </c>
      <c r="ER373" s="62">
        <f>IF('SERVIÇOS EXECUTADOS'!$F373=0,0,(COUNTIF('SERVIÇOS EXECUTADOS'!$I373:$DH373,ER$10)/'SERVIÇOS EXECUTADOS'!$F373*100))</f>
        <v>0</v>
      </c>
      <c r="ES373" s="62">
        <f>IF('SERVIÇOS EXECUTADOS'!$F373=0,0,(COUNTIF('SERVIÇOS EXECUTADOS'!$I373:$DH373,ES$10)/'SERVIÇOS EXECUTADOS'!$F373*100))</f>
        <v>0</v>
      </c>
      <c r="ET373" s="62">
        <f>IF('SERVIÇOS EXECUTADOS'!$F373=0,0,(COUNTIF('SERVIÇOS EXECUTADOS'!$I373:$DH373,ET$10)/'SERVIÇOS EXECUTADOS'!$F373*100))</f>
        <v>0</v>
      </c>
      <c r="EU373" s="62">
        <f>IF('SERVIÇOS EXECUTADOS'!$F373=0,0,(COUNTIF('SERVIÇOS EXECUTADOS'!$I373:$DH373,EU$10)/'SERVIÇOS EXECUTADOS'!$F373*100))</f>
        <v>0</v>
      </c>
      <c r="EV373" s="62">
        <f>IF('SERVIÇOS EXECUTADOS'!$F373=0,0,(COUNTIF('SERVIÇOS EXECUTADOS'!$I373:$DH373,EV$10)/'SERVIÇOS EXECUTADOS'!$F373*100))</f>
        <v>0</v>
      </c>
      <c r="EW373" s="62">
        <f>IF('SERVIÇOS EXECUTADOS'!$F373=0,0,(COUNTIF('SERVIÇOS EXECUTADOS'!$I373:$DH373,EW$10)/'SERVIÇOS EXECUTADOS'!$F373*100))</f>
        <v>0</v>
      </c>
    </row>
    <row r="374" spans="1:153" s="23" customFormat="1" ht="12" customHeight="1" outlineLevel="1">
      <c r="A374" s="22"/>
      <c r="B374" s="365" t="s">
        <v>615</v>
      </c>
      <c r="C374" s="354" t="s">
        <v>616</v>
      </c>
      <c r="D374" s="351">
        <f>SUM(D375:D375)</f>
        <v>0</v>
      </c>
      <c r="E374" s="355">
        <f t="shared" si="124"/>
        <v>0</v>
      </c>
      <c r="F374" s="356"/>
      <c r="G374" s="356"/>
      <c r="H374" s="364">
        <f t="shared" si="126"/>
        <v>0</v>
      </c>
      <c r="I374" s="358"/>
      <c r="J374" s="359"/>
      <c r="K374" s="359"/>
      <c r="L374" s="359"/>
      <c r="M374" s="359"/>
      <c r="N374" s="359"/>
      <c r="O374" s="359"/>
      <c r="P374" s="359"/>
      <c r="Q374" s="359"/>
      <c r="R374" s="359"/>
      <c r="S374" s="359"/>
      <c r="T374" s="359"/>
      <c r="U374" s="359"/>
      <c r="V374" s="359"/>
      <c r="W374" s="359"/>
      <c r="X374" s="359"/>
      <c r="Y374" s="359"/>
      <c r="Z374" s="359"/>
      <c r="AA374" s="359"/>
      <c r="AB374" s="359"/>
      <c r="AC374" s="359"/>
      <c r="AD374" s="359"/>
      <c r="AE374" s="359"/>
      <c r="AF374" s="359"/>
      <c r="AG374" s="359"/>
      <c r="AH374" s="359"/>
      <c r="AI374" s="359"/>
      <c r="AJ374" s="359"/>
      <c r="AK374" s="359"/>
      <c r="AL374" s="359"/>
      <c r="AM374" s="359"/>
      <c r="AN374" s="359"/>
      <c r="AO374" s="359"/>
      <c r="AP374" s="359"/>
      <c r="AQ374" s="359"/>
      <c r="AR374" s="359"/>
      <c r="AS374" s="359"/>
      <c r="AT374" s="359"/>
      <c r="AU374" s="359"/>
      <c r="AV374" s="359"/>
      <c r="AW374" s="359"/>
      <c r="AX374" s="359"/>
      <c r="AY374" s="359"/>
      <c r="AZ374" s="359"/>
      <c r="BA374" s="359"/>
      <c r="BB374" s="359"/>
      <c r="BC374" s="359"/>
      <c r="BD374" s="359"/>
      <c r="BE374" s="359"/>
      <c r="BF374" s="359"/>
      <c r="BG374" s="359"/>
      <c r="BH374" s="359"/>
      <c r="BI374" s="359"/>
      <c r="BJ374" s="359"/>
      <c r="BK374" s="359"/>
      <c r="BL374" s="359"/>
      <c r="BM374" s="359"/>
      <c r="BN374" s="359"/>
      <c r="BO374" s="359"/>
      <c r="BP374" s="359"/>
      <c r="BQ374" s="359"/>
      <c r="BR374" s="359"/>
      <c r="BS374" s="359"/>
      <c r="BT374" s="359"/>
      <c r="BU374" s="359"/>
      <c r="BV374" s="359"/>
      <c r="BW374" s="359"/>
      <c r="BX374" s="359"/>
      <c r="BY374" s="359"/>
      <c r="BZ374" s="359"/>
      <c r="CA374" s="359"/>
      <c r="CB374" s="359"/>
      <c r="CC374" s="359"/>
      <c r="CD374" s="359"/>
      <c r="CE374" s="359"/>
      <c r="CF374" s="359"/>
      <c r="CG374" s="359"/>
      <c r="CH374" s="359"/>
      <c r="CI374" s="359"/>
      <c r="CJ374" s="359"/>
      <c r="CK374" s="359"/>
      <c r="CL374" s="359"/>
      <c r="CM374" s="359"/>
      <c r="CN374" s="359"/>
      <c r="CO374" s="359"/>
      <c r="CP374" s="359"/>
      <c r="CQ374" s="359"/>
      <c r="CR374" s="359"/>
      <c r="CS374" s="359"/>
      <c r="CT374" s="359"/>
      <c r="CU374" s="359"/>
      <c r="CV374" s="359"/>
      <c r="CW374" s="359"/>
      <c r="CX374" s="359"/>
      <c r="CY374" s="359"/>
      <c r="CZ374" s="359"/>
      <c r="DA374" s="359"/>
      <c r="DB374" s="359"/>
      <c r="DC374" s="359"/>
      <c r="DD374" s="359"/>
      <c r="DE374" s="359"/>
      <c r="DF374" s="359"/>
      <c r="DG374" s="359"/>
      <c r="DH374" s="359"/>
      <c r="DI374" s="360"/>
      <c r="DJ374" s="356"/>
      <c r="DK374" s="356"/>
      <c r="DL374" s="356"/>
      <c r="DM374" s="356">
        <f t="shared" si="132"/>
        <v>0</v>
      </c>
      <c r="DN374" s="361">
        <f>SUM(DN375:DN375)</f>
        <v>0</v>
      </c>
      <c r="DO374" s="362" t="b">
        <f t="shared" si="125"/>
        <v>1</v>
      </c>
      <c r="DP374" s="316"/>
      <c r="DQ374" s="363"/>
      <c r="DR374" s="363"/>
      <c r="DS374" s="317">
        <f>IF('SERVIÇOS EXECUTADOS'!$F374=0,0,(COUNTIF('SERVIÇOS EXECUTADOS'!$I374:$DH374,DS$10)/'SERVIÇOS EXECUTADOS'!$F374*100))</f>
        <v>0</v>
      </c>
      <c r="DT374" s="317">
        <f>IF('SERVIÇOS EXECUTADOS'!$F374=0,0,(COUNTIF('SERVIÇOS EXECUTADOS'!$I374:$DH374,DT$10)/'SERVIÇOS EXECUTADOS'!$F374*100))</f>
        <v>0</v>
      </c>
      <c r="DU374" s="317">
        <f>IF('SERVIÇOS EXECUTADOS'!$F374=0,0,(COUNTIF('SERVIÇOS EXECUTADOS'!$I374:$DH374,DU$10)/'SERVIÇOS EXECUTADOS'!$F374*100))</f>
        <v>0</v>
      </c>
      <c r="DV374" s="317">
        <f>IF('SERVIÇOS EXECUTADOS'!$F374=0,0,(COUNTIF('SERVIÇOS EXECUTADOS'!$I374:$DH374,DV$10)/'SERVIÇOS EXECUTADOS'!$F374*100))</f>
        <v>0</v>
      </c>
      <c r="DW374" s="317">
        <f>IF('SERVIÇOS EXECUTADOS'!$F374=0,0,(COUNTIF('SERVIÇOS EXECUTADOS'!$I374:$DH374,DW$10)/'SERVIÇOS EXECUTADOS'!$F374*100))</f>
        <v>0</v>
      </c>
      <c r="DX374" s="317">
        <f>IF('SERVIÇOS EXECUTADOS'!$F374=0,0,(COUNTIF('SERVIÇOS EXECUTADOS'!$I374:$DH374,DX$10)/'SERVIÇOS EXECUTADOS'!$F374*100))</f>
        <v>0</v>
      </c>
      <c r="DY374" s="317">
        <f>IF('SERVIÇOS EXECUTADOS'!$F374=0,0,(COUNTIF('SERVIÇOS EXECUTADOS'!$I374:$DH374,DY$10)/'SERVIÇOS EXECUTADOS'!$F374*100))</f>
        <v>0</v>
      </c>
      <c r="DZ374" s="317">
        <f>IF('SERVIÇOS EXECUTADOS'!$F374=0,0,(COUNTIF('SERVIÇOS EXECUTADOS'!$I374:$DH374,DZ$10)/'SERVIÇOS EXECUTADOS'!$F374*100))</f>
        <v>0</v>
      </c>
      <c r="EA374" s="317">
        <f>IF('SERVIÇOS EXECUTADOS'!$F374=0,0,(COUNTIF('SERVIÇOS EXECUTADOS'!$I374:$DH374,EA$10)/'SERVIÇOS EXECUTADOS'!$F374*100))</f>
        <v>0</v>
      </c>
      <c r="EB374" s="317">
        <f>IF('SERVIÇOS EXECUTADOS'!$F374=0,0,(COUNTIF('SERVIÇOS EXECUTADOS'!$I374:$DH374,EB$10)/'SERVIÇOS EXECUTADOS'!$F374*100))</f>
        <v>0</v>
      </c>
      <c r="EC374" s="317">
        <f>IF('SERVIÇOS EXECUTADOS'!$F374=0,0,(COUNTIF('SERVIÇOS EXECUTADOS'!$I374:$DH374,EC$10)/'SERVIÇOS EXECUTADOS'!$F374*100))</f>
        <v>0</v>
      </c>
      <c r="ED374" s="317">
        <f>IF('SERVIÇOS EXECUTADOS'!$F374=0,0,(COUNTIF('SERVIÇOS EXECUTADOS'!$I374:$DH374,ED$10)/'SERVIÇOS EXECUTADOS'!$F374*100))</f>
        <v>0</v>
      </c>
      <c r="EE374" s="317">
        <f>IF('SERVIÇOS EXECUTADOS'!$F374=0,0,(COUNTIF('SERVIÇOS EXECUTADOS'!$I374:$DH374,EE$10)/'SERVIÇOS EXECUTADOS'!$F374*100))</f>
        <v>0</v>
      </c>
      <c r="EF374" s="317">
        <f>IF('SERVIÇOS EXECUTADOS'!$F374=0,0,(COUNTIF('SERVIÇOS EXECUTADOS'!$I374:$DH374,EF$10)/'SERVIÇOS EXECUTADOS'!$F374*100))</f>
        <v>0</v>
      </c>
      <c r="EG374" s="317">
        <f>IF('SERVIÇOS EXECUTADOS'!$F374=0,0,(COUNTIF('SERVIÇOS EXECUTADOS'!$I374:$DH374,EG$10)/'SERVIÇOS EXECUTADOS'!$F374*100))</f>
        <v>0</v>
      </c>
      <c r="EH374" s="317">
        <f>IF('SERVIÇOS EXECUTADOS'!$F374=0,0,(COUNTIF('SERVIÇOS EXECUTADOS'!$I374:$DH374,EH$10)/'SERVIÇOS EXECUTADOS'!$F374*100))</f>
        <v>0</v>
      </c>
      <c r="EI374" s="317">
        <f>IF('SERVIÇOS EXECUTADOS'!$F374=0,0,(COUNTIF('SERVIÇOS EXECUTADOS'!$I374:$DH374,EI$10)/'SERVIÇOS EXECUTADOS'!$F374*100))</f>
        <v>0</v>
      </c>
      <c r="EJ374" s="317">
        <f>IF('SERVIÇOS EXECUTADOS'!$F374=0,0,(COUNTIF('SERVIÇOS EXECUTADOS'!$I374:$DH374,EJ$10)/'SERVIÇOS EXECUTADOS'!$F374*100))</f>
        <v>0</v>
      </c>
      <c r="EK374" s="317">
        <f>IF('SERVIÇOS EXECUTADOS'!$F374=0,0,(COUNTIF('SERVIÇOS EXECUTADOS'!$I374:$DH374,EK$10)/'SERVIÇOS EXECUTADOS'!$F374*100))</f>
        <v>0</v>
      </c>
      <c r="EL374" s="317">
        <f>IF('SERVIÇOS EXECUTADOS'!$F374=0,0,(COUNTIF('SERVIÇOS EXECUTADOS'!$I374:$DH374,EL$10)/'SERVIÇOS EXECUTADOS'!$F374*100))</f>
        <v>0</v>
      </c>
      <c r="EM374" s="317">
        <f>IF('SERVIÇOS EXECUTADOS'!$F374=0,0,(COUNTIF('SERVIÇOS EXECUTADOS'!$I374:$DH374,EM$10)/'SERVIÇOS EXECUTADOS'!$F374*100))</f>
        <v>0</v>
      </c>
      <c r="EN374" s="317">
        <f>IF('SERVIÇOS EXECUTADOS'!$F374=0,0,(COUNTIF('SERVIÇOS EXECUTADOS'!$I374:$DH374,EN$10)/'SERVIÇOS EXECUTADOS'!$F374*100))</f>
        <v>0</v>
      </c>
      <c r="EO374" s="317">
        <f>IF('SERVIÇOS EXECUTADOS'!$F374=0,0,(COUNTIF('SERVIÇOS EXECUTADOS'!$I374:$DH374,EO$10)/'SERVIÇOS EXECUTADOS'!$F374*100))</f>
        <v>0</v>
      </c>
      <c r="EP374" s="317">
        <f>IF('SERVIÇOS EXECUTADOS'!$F374=0,0,(COUNTIF('SERVIÇOS EXECUTADOS'!$I374:$DH374,EP$10)/'SERVIÇOS EXECUTADOS'!$F374*100))</f>
        <v>0</v>
      </c>
      <c r="EQ374" s="317">
        <f>IF('SERVIÇOS EXECUTADOS'!$F374=0,0,(COUNTIF('SERVIÇOS EXECUTADOS'!$I374:$DH374,EQ$10)/'SERVIÇOS EXECUTADOS'!$F374*100))</f>
        <v>0</v>
      </c>
      <c r="ER374" s="317">
        <f>IF('SERVIÇOS EXECUTADOS'!$F374=0,0,(COUNTIF('SERVIÇOS EXECUTADOS'!$I374:$DH374,ER$10)/'SERVIÇOS EXECUTADOS'!$F374*100))</f>
        <v>0</v>
      </c>
      <c r="ES374" s="317">
        <f>IF('SERVIÇOS EXECUTADOS'!$F374=0,0,(COUNTIF('SERVIÇOS EXECUTADOS'!$I374:$DH374,ES$10)/'SERVIÇOS EXECUTADOS'!$F374*100))</f>
        <v>0</v>
      </c>
      <c r="ET374" s="317">
        <f>IF('SERVIÇOS EXECUTADOS'!$F374=0,0,(COUNTIF('SERVIÇOS EXECUTADOS'!$I374:$DH374,ET$10)/'SERVIÇOS EXECUTADOS'!$F374*100))</f>
        <v>0</v>
      </c>
      <c r="EU374" s="317">
        <f>IF('SERVIÇOS EXECUTADOS'!$F374=0,0,(COUNTIF('SERVIÇOS EXECUTADOS'!$I374:$DH374,EU$10)/'SERVIÇOS EXECUTADOS'!$F374*100))</f>
        <v>0</v>
      </c>
      <c r="EV374" s="317">
        <f>IF('SERVIÇOS EXECUTADOS'!$F374=0,0,(COUNTIF('SERVIÇOS EXECUTADOS'!$I374:$DH374,EV$10)/'SERVIÇOS EXECUTADOS'!$F374*100))</f>
        <v>0</v>
      </c>
      <c r="EW374" s="317">
        <f>IF('SERVIÇOS EXECUTADOS'!$F374=0,0,(COUNTIF('SERVIÇOS EXECUTADOS'!$I374:$DH374,EW$10)/'SERVIÇOS EXECUTADOS'!$F374*100))</f>
        <v>0</v>
      </c>
    </row>
    <row r="375" spans="1:153" ht="12" customHeight="1" outlineLevel="1">
      <c r="A375" s="1"/>
      <c r="B375" s="197" t="s">
        <v>617</v>
      </c>
      <c r="C375" s="196" t="s">
        <v>616</v>
      </c>
      <c r="D375" s="492"/>
      <c r="E375" s="192">
        <f t="shared" si="124"/>
        <v>0</v>
      </c>
      <c r="F375" s="489"/>
      <c r="G375" s="272" t="s">
        <v>122</v>
      </c>
      <c r="H375" s="216">
        <f t="shared" si="126"/>
        <v>0</v>
      </c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  <c r="AN375" s="59"/>
      <c r="AO375" s="59"/>
      <c r="AP375" s="59"/>
      <c r="AQ375" s="59"/>
      <c r="AR375" s="59"/>
      <c r="AS375" s="59"/>
      <c r="AT375" s="59"/>
      <c r="AU375" s="59"/>
      <c r="AV375" s="59"/>
      <c r="AW375" s="59"/>
      <c r="AX375" s="59"/>
      <c r="AY375" s="59"/>
      <c r="AZ375" s="59"/>
      <c r="BA375" s="59"/>
      <c r="BB375" s="59"/>
      <c r="BC375" s="59"/>
      <c r="BD375" s="59"/>
      <c r="BE375" s="59"/>
      <c r="BF375" s="59"/>
      <c r="BG375" s="59"/>
      <c r="BH375" s="59"/>
      <c r="BI375" s="59"/>
      <c r="BJ375" s="59"/>
      <c r="BK375" s="59"/>
      <c r="BL375" s="59"/>
      <c r="BM375" s="59"/>
      <c r="BN375" s="59"/>
      <c r="BO375" s="59"/>
      <c r="BP375" s="59"/>
      <c r="BQ375" s="59"/>
      <c r="BR375" s="59"/>
      <c r="BS375" s="59"/>
      <c r="BT375" s="59"/>
      <c r="BU375" s="59"/>
      <c r="BV375" s="59"/>
      <c r="BW375" s="59"/>
      <c r="BX375" s="59"/>
      <c r="BY375" s="59"/>
      <c r="BZ375" s="59"/>
      <c r="CA375" s="59"/>
      <c r="CB375" s="59"/>
      <c r="CC375" s="59"/>
      <c r="CD375" s="59"/>
      <c r="CE375" s="59"/>
      <c r="CF375" s="59"/>
      <c r="CG375" s="59"/>
      <c r="CH375" s="59"/>
      <c r="CI375" s="59"/>
      <c r="CJ375" s="59"/>
      <c r="CK375" s="59"/>
      <c r="CL375" s="59"/>
      <c r="CM375" s="59"/>
      <c r="CN375" s="59"/>
      <c r="CO375" s="59"/>
      <c r="CP375" s="59"/>
      <c r="CQ375" s="59"/>
      <c r="CR375" s="59"/>
      <c r="CS375" s="59"/>
      <c r="CT375" s="59"/>
      <c r="CU375" s="59"/>
      <c r="CV375" s="59"/>
      <c r="CW375" s="59"/>
      <c r="CX375" s="59"/>
      <c r="CY375" s="59"/>
      <c r="CZ375" s="59"/>
      <c r="DA375" s="59"/>
      <c r="DB375" s="59"/>
      <c r="DC375" s="59"/>
      <c r="DD375" s="59"/>
      <c r="DE375" s="59"/>
      <c r="DF375" s="59"/>
      <c r="DG375" s="59"/>
      <c r="DH375" s="59"/>
      <c r="DI375" s="60">
        <f>COUNTIF(I375:DH375,"&lt;"&amp;$G$2)</f>
        <v>0</v>
      </c>
      <c r="DJ375" s="61">
        <f>COUNTIF(I375:DH375,$G$2)</f>
        <v>0</v>
      </c>
      <c r="DK375" s="61">
        <f>+DJ375+DI375</f>
        <v>0</v>
      </c>
      <c r="DL375" s="62">
        <f>IF(F375=0,0,(DJ375/F375)*100)</f>
        <v>0</v>
      </c>
      <c r="DM375" s="62">
        <f t="shared" si="132"/>
        <v>0</v>
      </c>
      <c r="DN375" s="64" t="str">
        <f>IFERROR(DK375/F375*E375,"")</f>
        <v/>
      </c>
      <c r="DO375" s="252" t="b">
        <f t="shared" si="125"/>
        <v>0</v>
      </c>
      <c r="DP375" s="188"/>
      <c r="DS375" s="62">
        <f>IF('SERVIÇOS EXECUTADOS'!$F375=0,0,(COUNTIF('SERVIÇOS EXECUTADOS'!$I375:$DH375,DS$10)/'SERVIÇOS EXECUTADOS'!$F375*100))</f>
        <v>0</v>
      </c>
      <c r="DT375" s="62">
        <f>IF('SERVIÇOS EXECUTADOS'!$F375=0,0,(COUNTIF('SERVIÇOS EXECUTADOS'!$I375:$DH375,DT$10)/'SERVIÇOS EXECUTADOS'!$F375*100))</f>
        <v>0</v>
      </c>
      <c r="DU375" s="62">
        <f>IF('SERVIÇOS EXECUTADOS'!$F375=0,0,(COUNTIF('SERVIÇOS EXECUTADOS'!$I375:$DH375,DU$10)/'SERVIÇOS EXECUTADOS'!$F375*100))</f>
        <v>0</v>
      </c>
      <c r="DV375" s="62">
        <f>IF('SERVIÇOS EXECUTADOS'!$F375=0,0,(COUNTIF('SERVIÇOS EXECUTADOS'!$I375:$DH375,DV$10)/'SERVIÇOS EXECUTADOS'!$F375*100))</f>
        <v>0</v>
      </c>
      <c r="DW375" s="62">
        <f>IF('SERVIÇOS EXECUTADOS'!$F375=0,0,(COUNTIF('SERVIÇOS EXECUTADOS'!$I375:$DH375,DW$10)/'SERVIÇOS EXECUTADOS'!$F375*100))</f>
        <v>0</v>
      </c>
      <c r="DX375" s="62">
        <f>IF('SERVIÇOS EXECUTADOS'!$F375=0,0,(COUNTIF('SERVIÇOS EXECUTADOS'!$I375:$DH375,DX$10)/'SERVIÇOS EXECUTADOS'!$F375*100))</f>
        <v>0</v>
      </c>
      <c r="DY375" s="62">
        <f>IF('SERVIÇOS EXECUTADOS'!$F375=0,0,(COUNTIF('SERVIÇOS EXECUTADOS'!$I375:$DH375,DY$10)/'SERVIÇOS EXECUTADOS'!$F375*100))</f>
        <v>0</v>
      </c>
      <c r="DZ375" s="62">
        <f>IF('SERVIÇOS EXECUTADOS'!$F375=0,0,(COUNTIF('SERVIÇOS EXECUTADOS'!$I375:$DH375,DZ$10)/'SERVIÇOS EXECUTADOS'!$F375*100))</f>
        <v>0</v>
      </c>
      <c r="EA375" s="62">
        <f>IF('SERVIÇOS EXECUTADOS'!$F375=0,0,(COUNTIF('SERVIÇOS EXECUTADOS'!$I375:$DH375,EA$10)/'SERVIÇOS EXECUTADOS'!$F375*100))</f>
        <v>0</v>
      </c>
      <c r="EB375" s="62">
        <f>IF('SERVIÇOS EXECUTADOS'!$F375=0,0,(COUNTIF('SERVIÇOS EXECUTADOS'!$I375:$DH375,EB$10)/'SERVIÇOS EXECUTADOS'!$F375*100))</f>
        <v>0</v>
      </c>
      <c r="EC375" s="62">
        <f>IF('SERVIÇOS EXECUTADOS'!$F375=0,0,(COUNTIF('SERVIÇOS EXECUTADOS'!$I375:$DH375,EC$10)/'SERVIÇOS EXECUTADOS'!$F375*100))</f>
        <v>0</v>
      </c>
      <c r="ED375" s="62">
        <f>IF('SERVIÇOS EXECUTADOS'!$F375=0,0,(COUNTIF('SERVIÇOS EXECUTADOS'!$I375:$DH375,ED$10)/'SERVIÇOS EXECUTADOS'!$F375*100))</f>
        <v>0</v>
      </c>
      <c r="EE375" s="62">
        <f>IF('SERVIÇOS EXECUTADOS'!$F375=0,0,(COUNTIF('SERVIÇOS EXECUTADOS'!$I375:$DH375,EE$10)/'SERVIÇOS EXECUTADOS'!$F375*100))</f>
        <v>0</v>
      </c>
      <c r="EF375" s="62">
        <f>IF('SERVIÇOS EXECUTADOS'!$F375=0,0,(COUNTIF('SERVIÇOS EXECUTADOS'!$I375:$DH375,EF$10)/'SERVIÇOS EXECUTADOS'!$F375*100))</f>
        <v>0</v>
      </c>
      <c r="EG375" s="62">
        <f>IF('SERVIÇOS EXECUTADOS'!$F375=0,0,(COUNTIF('SERVIÇOS EXECUTADOS'!$I375:$DH375,EG$10)/'SERVIÇOS EXECUTADOS'!$F375*100))</f>
        <v>0</v>
      </c>
      <c r="EH375" s="62">
        <f>IF('SERVIÇOS EXECUTADOS'!$F375=0,0,(COUNTIF('SERVIÇOS EXECUTADOS'!$I375:$DH375,EH$10)/'SERVIÇOS EXECUTADOS'!$F375*100))</f>
        <v>0</v>
      </c>
      <c r="EI375" s="62">
        <f>IF('SERVIÇOS EXECUTADOS'!$F375=0,0,(COUNTIF('SERVIÇOS EXECUTADOS'!$I375:$DH375,EI$10)/'SERVIÇOS EXECUTADOS'!$F375*100))</f>
        <v>0</v>
      </c>
      <c r="EJ375" s="62">
        <f>IF('SERVIÇOS EXECUTADOS'!$F375=0,0,(COUNTIF('SERVIÇOS EXECUTADOS'!$I375:$DH375,EJ$10)/'SERVIÇOS EXECUTADOS'!$F375*100))</f>
        <v>0</v>
      </c>
      <c r="EK375" s="62">
        <f>IF('SERVIÇOS EXECUTADOS'!$F375=0,0,(COUNTIF('SERVIÇOS EXECUTADOS'!$I375:$DH375,EK$10)/'SERVIÇOS EXECUTADOS'!$F375*100))</f>
        <v>0</v>
      </c>
      <c r="EL375" s="62">
        <f>IF('SERVIÇOS EXECUTADOS'!$F375=0,0,(COUNTIF('SERVIÇOS EXECUTADOS'!$I375:$DH375,EL$10)/'SERVIÇOS EXECUTADOS'!$F375*100))</f>
        <v>0</v>
      </c>
      <c r="EM375" s="62">
        <f>IF('SERVIÇOS EXECUTADOS'!$F375=0,0,(COUNTIF('SERVIÇOS EXECUTADOS'!$I375:$DH375,EM$10)/'SERVIÇOS EXECUTADOS'!$F375*100))</f>
        <v>0</v>
      </c>
      <c r="EN375" s="62">
        <f>IF('SERVIÇOS EXECUTADOS'!$F375=0,0,(COUNTIF('SERVIÇOS EXECUTADOS'!$I375:$DH375,EN$10)/'SERVIÇOS EXECUTADOS'!$F375*100))</f>
        <v>0</v>
      </c>
      <c r="EO375" s="62">
        <f>IF('SERVIÇOS EXECUTADOS'!$F375=0,0,(COUNTIF('SERVIÇOS EXECUTADOS'!$I375:$DH375,EO$10)/'SERVIÇOS EXECUTADOS'!$F375*100))</f>
        <v>0</v>
      </c>
      <c r="EP375" s="62">
        <f>IF('SERVIÇOS EXECUTADOS'!$F375=0,0,(COUNTIF('SERVIÇOS EXECUTADOS'!$I375:$DH375,EP$10)/'SERVIÇOS EXECUTADOS'!$F375*100))</f>
        <v>0</v>
      </c>
      <c r="EQ375" s="62">
        <f>IF('SERVIÇOS EXECUTADOS'!$F375=0,0,(COUNTIF('SERVIÇOS EXECUTADOS'!$I375:$DH375,EQ$10)/'SERVIÇOS EXECUTADOS'!$F375*100))</f>
        <v>0</v>
      </c>
      <c r="ER375" s="62">
        <f>IF('SERVIÇOS EXECUTADOS'!$F375=0,0,(COUNTIF('SERVIÇOS EXECUTADOS'!$I375:$DH375,ER$10)/'SERVIÇOS EXECUTADOS'!$F375*100))</f>
        <v>0</v>
      </c>
      <c r="ES375" s="62">
        <f>IF('SERVIÇOS EXECUTADOS'!$F375=0,0,(COUNTIF('SERVIÇOS EXECUTADOS'!$I375:$DH375,ES$10)/'SERVIÇOS EXECUTADOS'!$F375*100))</f>
        <v>0</v>
      </c>
      <c r="ET375" s="62">
        <f>IF('SERVIÇOS EXECUTADOS'!$F375=0,0,(COUNTIF('SERVIÇOS EXECUTADOS'!$I375:$DH375,ET$10)/'SERVIÇOS EXECUTADOS'!$F375*100))</f>
        <v>0</v>
      </c>
      <c r="EU375" s="62">
        <f>IF('SERVIÇOS EXECUTADOS'!$F375=0,0,(COUNTIF('SERVIÇOS EXECUTADOS'!$I375:$DH375,EU$10)/'SERVIÇOS EXECUTADOS'!$F375*100))</f>
        <v>0</v>
      </c>
      <c r="EV375" s="62">
        <f>IF('SERVIÇOS EXECUTADOS'!$F375=0,0,(COUNTIF('SERVIÇOS EXECUTADOS'!$I375:$DH375,EV$10)/'SERVIÇOS EXECUTADOS'!$F375*100))</f>
        <v>0</v>
      </c>
      <c r="EW375" s="62">
        <f>IF('SERVIÇOS EXECUTADOS'!$F375=0,0,(COUNTIF('SERVIÇOS EXECUTADOS'!$I375:$DH375,EW$10)/'SERVIÇOS EXECUTADOS'!$F375*100))</f>
        <v>0</v>
      </c>
    </row>
    <row r="376" spans="1:153" s="23" customFormat="1" ht="12" customHeight="1">
      <c r="A376" s="22"/>
      <c r="B376" s="338">
        <v>4</v>
      </c>
      <c r="C376" s="339" t="s">
        <v>618</v>
      </c>
      <c r="D376" s="340">
        <f>SUM(D377:D381)</f>
        <v>0</v>
      </c>
      <c r="E376" s="341">
        <f t="shared" si="124"/>
        <v>0</v>
      </c>
      <c r="F376" s="342"/>
      <c r="G376" s="342"/>
      <c r="H376" s="325">
        <f t="shared" si="126"/>
        <v>0</v>
      </c>
      <c r="I376" s="343"/>
      <c r="J376" s="344"/>
      <c r="K376" s="344"/>
      <c r="L376" s="344"/>
      <c r="M376" s="344"/>
      <c r="N376" s="344"/>
      <c r="O376" s="344"/>
      <c r="P376" s="344"/>
      <c r="Q376" s="344"/>
      <c r="R376" s="344"/>
      <c r="S376" s="344"/>
      <c r="T376" s="344"/>
      <c r="U376" s="344"/>
      <c r="V376" s="344"/>
      <c r="W376" s="344"/>
      <c r="X376" s="344"/>
      <c r="Y376" s="344"/>
      <c r="Z376" s="344"/>
      <c r="AA376" s="344"/>
      <c r="AB376" s="344"/>
      <c r="AC376" s="344"/>
      <c r="AD376" s="344"/>
      <c r="AE376" s="344"/>
      <c r="AF376" s="344"/>
      <c r="AG376" s="344"/>
      <c r="AH376" s="344"/>
      <c r="AI376" s="344"/>
      <c r="AJ376" s="344"/>
      <c r="AK376" s="344"/>
      <c r="AL376" s="344"/>
      <c r="AM376" s="344"/>
      <c r="AN376" s="344"/>
      <c r="AO376" s="344"/>
      <c r="AP376" s="344"/>
      <c r="AQ376" s="344"/>
      <c r="AR376" s="344"/>
      <c r="AS376" s="344"/>
      <c r="AT376" s="344"/>
      <c r="AU376" s="344"/>
      <c r="AV376" s="344"/>
      <c r="AW376" s="344"/>
      <c r="AX376" s="344"/>
      <c r="AY376" s="344"/>
      <c r="AZ376" s="344"/>
      <c r="BA376" s="344"/>
      <c r="BB376" s="344"/>
      <c r="BC376" s="344"/>
      <c r="BD376" s="344"/>
      <c r="BE376" s="344"/>
      <c r="BF376" s="344"/>
      <c r="BG376" s="344"/>
      <c r="BH376" s="344"/>
      <c r="BI376" s="344"/>
      <c r="BJ376" s="344"/>
      <c r="BK376" s="344"/>
      <c r="BL376" s="344"/>
      <c r="BM376" s="344"/>
      <c r="BN376" s="344"/>
      <c r="BO376" s="344"/>
      <c r="BP376" s="344"/>
      <c r="BQ376" s="344"/>
      <c r="BR376" s="344"/>
      <c r="BS376" s="344"/>
      <c r="BT376" s="344"/>
      <c r="BU376" s="344"/>
      <c r="BV376" s="344"/>
      <c r="BW376" s="344"/>
      <c r="BX376" s="344"/>
      <c r="BY376" s="344"/>
      <c r="BZ376" s="344"/>
      <c r="CA376" s="344"/>
      <c r="CB376" s="344"/>
      <c r="CC376" s="344"/>
      <c r="CD376" s="344"/>
      <c r="CE376" s="344"/>
      <c r="CF376" s="344"/>
      <c r="CG376" s="344"/>
      <c r="CH376" s="344"/>
      <c r="CI376" s="344"/>
      <c r="CJ376" s="344"/>
      <c r="CK376" s="344"/>
      <c r="CL376" s="344"/>
      <c r="CM376" s="344"/>
      <c r="CN376" s="344"/>
      <c r="CO376" s="344"/>
      <c r="CP376" s="344"/>
      <c r="CQ376" s="344"/>
      <c r="CR376" s="344"/>
      <c r="CS376" s="344"/>
      <c r="CT376" s="344"/>
      <c r="CU376" s="344"/>
      <c r="CV376" s="344"/>
      <c r="CW376" s="344"/>
      <c r="CX376" s="344"/>
      <c r="CY376" s="344"/>
      <c r="CZ376" s="344"/>
      <c r="DA376" s="344"/>
      <c r="DB376" s="344"/>
      <c r="DC376" s="344"/>
      <c r="DD376" s="344"/>
      <c r="DE376" s="344"/>
      <c r="DF376" s="344"/>
      <c r="DG376" s="344"/>
      <c r="DH376" s="344"/>
      <c r="DI376" s="345"/>
      <c r="DJ376" s="342"/>
      <c r="DK376" s="342"/>
      <c r="DL376" s="342"/>
      <c r="DM376" s="330">
        <f>IFERROR(DN376/E376,0)</f>
        <v>0</v>
      </c>
      <c r="DN376" s="349">
        <f>SUM(DN377:DN381)</f>
        <v>0</v>
      </c>
      <c r="DO376" s="347" t="b">
        <f t="shared" si="125"/>
        <v>1</v>
      </c>
      <c r="DP376" s="334"/>
      <c r="DQ376" s="348"/>
      <c r="DR376" s="348"/>
      <c r="DS376" s="335">
        <f>IF('SERVIÇOS EXECUTADOS'!$F376=0,0,(COUNTIF('SERVIÇOS EXECUTADOS'!$I376:$DH376,DS$10)/'SERVIÇOS EXECUTADOS'!$F376*100))</f>
        <v>0</v>
      </c>
      <c r="DT376" s="335">
        <f>IF('SERVIÇOS EXECUTADOS'!$F376=0,0,(COUNTIF('SERVIÇOS EXECUTADOS'!$I376:$DH376,DT$10)/'SERVIÇOS EXECUTADOS'!$F376*100))</f>
        <v>0</v>
      </c>
      <c r="DU376" s="335">
        <f>IF('SERVIÇOS EXECUTADOS'!$F376=0,0,(COUNTIF('SERVIÇOS EXECUTADOS'!$I376:$DH376,DU$10)/'SERVIÇOS EXECUTADOS'!$F376*100))</f>
        <v>0</v>
      </c>
      <c r="DV376" s="335">
        <f>IF('SERVIÇOS EXECUTADOS'!$F376=0,0,(COUNTIF('SERVIÇOS EXECUTADOS'!$I376:$DH376,DV$10)/'SERVIÇOS EXECUTADOS'!$F376*100))</f>
        <v>0</v>
      </c>
      <c r="DW376" s="335">
        <f>IF('SERVIÇOS EXECUTADOS'!$F376=0,0,(COUNTIF('SERVIÇOS EXECUTADOS'!$I376:$DH376,DW$10)/'SERVIÇOS EXECUTADOS'!$F376*100))</f>
        <v>0</v>
      </c>
      <c r="DX376" s="335">
        <f>IF('SERVIÇOS EXECUTADOS'!$F376=0,0,(COUNTIF('SERVIÇOS EXECUTADOS'!$I376:$DH376,DX$10)/'SERVIÇOS EXECUTADOS'!$F376*100))</f>
        <v>0</v>
      </c>
      <c r="DY376" s="335">
        <f>IF('SERVIÇOS EXECUTADOS'!$F376=0,0,(COUNTIF('SERVIÇOS EXECUTADOS'!$I376:$DH376,DY$10)/'SERVIÇOS EXECUTADOS'!$F376*100))</f>
        <v>0</v>
      </c>
      <c r="DZ376" s="335">
        <f>IF('SERVIÇOS EXECUTADOS'!$F376=0,0,(COUNTIF('SERVIÇOS EXECUTADOS'!$I376:$DH376,DZ$10)/'SERVIÇOS EXECUTADOS'!$F376*100))</f>
        <v>0</v>
      </c>
      <c r="EA376" s="335">
        <f>IF('SERVIÇOS EXECUTADOS'!$F376=0,0,(COUNTIF('SERVIÇOS EXECUTADOS'!$I376:$DH376,EA$10)/'SERVIÇOS EXECUTADOS'!$F376*100))</f>
        <v>0</v>
      </c>
      <c r="EB376" s="335">
        <f>IF('SERVIÇOS EXECUTADOS'!$F376=0,0,(COUNTIF('SERVIÇOS EXECUTADOS'!$I376:$DH376,EB$10)/'SERVIÇOS EXECUTADOS'!$F376*100))</f>
        <v>0</v>
      </c>
      <c r="EC376" s="335">
        <f>IF('SERVIÇOS EXECUTADOS'!$F376=0,0,(COUNTIF('SERVIÇOS EXECUTADOS'!$I376:$DH376,EC$10)/'SERVIÇOS EXECUTADOS'!$F376*100))</f>
        <v>0</v>
      </c>
      <c r="ED376" s="335">
        <f>IF('SERVIÇOS EXECUTADOS'!$F376=0,0,(COUNTIF('SERVIÇOS EXECUTADOS'!$I376:$DH376,ED$10)/'SERVIÇOS EXECUTADOS'!$F376*100))</f>
        <v>0</v>
      </c>
      <c r="EE376" s="335">
        <f>IF('SERVIÇOS EXECUTADOS'!$F376=0,0,(COUNTIF('SERVIÇOS EXECUTADOS'!$I376:$DH376,EE$10)/'SERVIÇOS EXECUTADOS'!$F376*100))</f>
        <v>0</v>
      </c>
      <c r="EF376" s="335">
        <f>IF('SERVIÇOS EXECUTADOS'!$F376=0,0,(COUNTIF('SERVIÇOS EXECUTADOS'!$I376:$DH376,EF$10)/'SERVIÇOS EXECUTADOS'!$F376*100))</f>
        <v>0</v>
      </c>
      <c r="EG376" s="335">
        <f>IF('SERVIÇOS EXECUTADOS'!$F376=0,0,(COUNTIF('SERVIÇOS EXECUTADOS'!$I376:$DH376,EG$10)/'SERVIÇOS EXECUTADOS'!$F376*100))</f>
        <v>0</v>
      </c>
      <c r="EH376" s="335">
        <f>IF('SERVIÇOS EXECUTADOS'!$F376=0,0,(COUNTIF('SERVIÇOS EXECUTADOS'!$I376:$DH376,EH$10)/'SERVIÇOS EXECUTADOS'!$F376*100))</f>
        <v>0</v>
      </c>
      <c r="EI376" s="335">
        <f>IF('SERVIÇOS EXECUTADOS'!$F376=0,0,(COUNTIF('SERVIÇOS EXECUTADOS'!$I376:$DH376,EI$10)/'SERVIÇOS EXECUTADOS'!$F376*100))</f>
        <v>0</v>
      </c>
      <c r="EJ376" s="335">
        <f>IF('SERVIÇOS EXECUTADOS'!$F376=0,0,(COUNTIF('SERVIÇOS EXECUTADOS'!$I376:$DH376,EJ$10)/'SERVIÇOS EXECUTADOS'!$F376*100))</f>
        <v>0</v>
      </c>
      <c r="EK376" s="335">
        <f>IF('SERVIÇOS EXECUTADOS'!$F376=0,0,(COUNTIF('SERVIÇOS EXECUTADOS'!$I376:$DH376,EK$10)/'SERVIÇOS EXECUTADOS'!$F376*100))</f>
        <v>0</v>
      </c>
      <c r="EL376" s="335">
        <f>IF('SERVIÇOS EXECUTADOS'!$F376=0,0,(COUNTIF('SERVIÇOS EXECUTADOS'!$I376:$DH376,EL$10)/'SERVIÇOS EXECUTADOS'!$F376*100))</f>
        <v>0</v>
      </c>
      <c r="EM376" s="335">
        <f>IF('SERVIÇOS EXECUTADOS'!$F376=0,0,(COUNTIF('SERVIÇOS EXECUTADOS'!$I376:$DH376,EM$10)/'SERVIÇOS EXECUTADOS'!$F376*100))</f>
        <v>0</v>
      </c>
      <c r="EN376" s="335">
        <f>IF('SERVIÇOS EXECUTADOS'!$F376=0,0,(COUNTIF('SERVIÇOS EXECUTADOS'!$I376:$DH376,EN$10)/'SERVIÇOS EXECUTADOS'!$F376*100))</f>
        <v>0</v>
      </c>
      <c r="EO376" s="335">
        <f>IF('SERVIÇOS EXECUTADOS'!$F376=0,0,(COUNTIF('SERVIÇOS EXECUTADOS'!$I376:$DH376,EO$10)/'SERVIÇOS EXECUTADOS'!$F376*100))</f>
        <v>0</v>
      </c>
      <c r="EP376" s="335">
        <f>IF('SERVIÇOS EXECUTADOS'!$F376=0,0,(COUNTIF('SERVIÇOS EXECUTADOS'!$I376:$DH376,EP$10)/'SERVIÇOS EXECUTADOS'!$F376*100))</f>
        <v>0</v>
      </c>
      <c r="EQ376" s="335">
        <f>IF('SERVIÇOS EXECUTADOS'!$F376=0,0,(COUNTIF('SERVIÇOS EXECUTADOS'!$I376:$DH376,EQ$10)/'SERVIÇOS EXECUTADOS'!$F376*100))</f>
        <v>0</v>
      </c>
      <c r="ER376" s="335">
        <f>IF('SERVIÇOS EXECUTADOS'!$F376=0,0,(COUNTIF('SERVIÇOS EXECUTADOS'!$I376:$DH376,ER$10)/'SERVIÇOS EXECUTADOS'!$F376*100))</f>
        <v>0</v>
      </c>
      <c r="ES376" s="335">
        <f>IF('SERVIÇOS EXECUTADOS'!$F376=0,0,(COUNTIF('SERVIÇOS EXECUTADOS'!$I376:$DH376,ES$10)/'SERVIÇOS EXECUTADOS'!$F376*100))</f>
        <v>0</v>
      </c>
      <c r="ET376" s="335">
        <f>IF('SERVIÇOS EXECUTADOS'!$F376=0,0,(COUNTIF('SERVIÇOS EXECUTADOS'!$I376:$DH376,ET$10)/'SERVIÇOS EXECUTADOS'!$F376*100))</f>
        <v>0</v>
      </c>
      <c r="EU376" s="335">
        <f>IF('SERVIÇOS EXECUTADOS'!$F376=0,0,(COUNTIF('SERVIÇOS EXECUTADOS'!$I376:$DH376,EU$10)/'SERVIÇOS EXECUTADOS'!$F376*100))</f>
        <v>0</v>
      </c>
      <c r="EV376" s="335">
        <f>IF('SERVIÇOS EXECUTADOS'!$F376=0,0,(COUNTIF('SERVIÇOS EXECUTADOS'!$I376:$DH376,EV$10)/'SERVIÇOS EXECUTADOS'!$F376*100))</f>
        <v>0</v>
      </c>
      <c r="EW376" s="335">
        <f>IF('SERVIÇOS EXECUTADOS'!$F376=0,0,(COUNTIF('SERVIÇOS EXECUTADOS'!$I376:$DH376,EW$10)/'SERVIÇOS EXECUTADOS'!$F376*100))</f>
        <v>0</v>
      </c>
    </row>
    <row r="377" spans="1:153" ht="12" customHeight="1" outlineLevel="1">
      <c r="A377" s="1"/>
      <c r="B377" s="197" t="s">
        <v>619</v>
      </c>
      <c r="C377" s="196" t="s">
        <v>620</v>
      </c>
      <c r="D377" s="486"/>
      <c r="E377" s="192">
        <f t="shared" si="124"/>
        <v>0</v>
      </c>
      <c r="F377" s="489"/>
      <c r="G377" s="271" t="s">
        <v>122</v>
      </c>
      <c r="H377" s="216">
        <f t="shared" si="126"/>
        <v>0</v>
      </c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  <c r="AN377" s="59"/>
      <c r="AO377" s="59"/>
      <c r="AP377" s="59"/>
      <c r="AQ377" s="59"/>
      <c r="AR377" s="59"/>
      <c r="AS377" s="59"/>
      <c r="AT377" s="59"/>
      <c r="AU377" s="59"/>
      <c r="AV377" s="59"/>
      <c r="AW377" s="59"/>
      <c r="AX377" s="59"/>
      <c r="AY377" s="59"/>
      <c r="AZ377" s="59"/>
      <c r="BA377" s="59"/>
      <c r="BB377" s="59"/>
      <c r="BC377" s="59"/>
      <c r="BD377" s="59"/>
      <c r="BE377" s="59"/>
      <c r="BF377" s="59"/>
      <c r="BG377" s="59"/>
      <c r="BH377" s="59"/>
      <c r="BI377" s="59"/>
      <c r="BJ377" s="59"/>
      <c r="BK377" s="59"/>
      <c r="BL377" s="59"/>
      <c r="BM377" s="59"/>
      <c r="BN377" s="59"/>
      <c r="BO377" s="59"/>
      <c r="BP377" s="59"/>
      <c r="BQ377" s="59"/>
      <c r="BR377" s="59"/>
      <c r="BS377" s="59"/>
      <c r="BT377" s="59"/>
      <c r="BU377" s="59"/>
      <c r="BV377" s="59"/>
      <c r="BW377" s="59"/>
      <c r="BX377" s="59"/>
      <c r="BY377" s="59"/>
      <c r="BZ377" s="59"/>
      <c r="CA377" s="59"/>
      <c r="CB377" s="59"/>
      <c r="CC377" s="59"/>
      <c r="CD377" s="59"/>
      <c r="CE377" s="59"/>
      <c r="CF377" s="59"/>
      <c r="CG377" s="59"/>
      <c r="CH377" s="59"/>
      <c r="CI377" s="59"/>
      <c r="CJ377" s="59"/>
      <c r="CK377" s="59"/>
      <c r="CL377" s="59"/>
      <c r="CM377" s="59"/>
      <c r="CN377" s="59"/>
      <c r="CO377" s="59"/>
      <c r="CP377" s="59"/>
      <c r="CQ377" s="59"/>
      <c r="CR377" s="59"/>
      <c r="CS377" s="59"/>
      <c r="CT377" s="59"/>
      <c r="CU377" s="59"/>
      <c r="CV377" s="59"/>
      <c r="CW377" s="59"/>
      <c r="CX377" s="59"/>
      <c r="CY377" s="59"/>
      <c r="CZ377" s="59"/>
      <c r="DA377" s="59"/>
      <c r="DB377" s="59"/>
      <c r="DC377" s="59"/>
      <c r="DD377" s="59"/>
      <c r="DE377" s="59"/>
      <c r="DF377" s="59"/>
      <c r="DG377" s="59"/>
      <c r="DH377" s="59"/>
      <c r="DI377" s="60">
        <f>COUNTIF(I377:DH377,"&lt;"&amp;$G$2)</f>
        <v>0</v>
      </c>
      <c r="DJ377" s="61">
        <f>COUNTIF(I377:DH377,$G$2)</f>
        <v>0</v>
      </c>
      <c r="DK377" s="61">
        <f>+DJ377+DI377</f>
        <v>0</v>
      </c>
      <c r="DL377" s="62">
        <f>IF(F377=0,0,(DJ377/F377)*100)</f>
        <v>0</v>
      </c>
      <c r="DM377" s="62">
        <f t="shared" ref="DM377:DM381" si="144">IF(F377=0,0,+(DK377/F377)*100)</f>
        <v>0</v>
      </c>
      <c r="DN377" s="64" t="str">
        <f>IFERROR(DK377/F377*E377,"")</f>
        <v/>
      </c>
      <c r="DO377" s="252" t="b">
        <f t="shared" si="125"/>
        <v>0</v>
      </c>
      <c r="DP377" s="188"/>
      <c r="DS377" s="62">
        <f>IF('SERVIÇOS EXECUTADOS'!$F377=0,0,(COUNTIF('SERVIÇOS EXECUTADOS'!$I377:$DH377,DS$10)/'SERVIÇOS EXECUTADOS'!$F377*100))</f>
        <v>0</v>
      </c>
      <c r="DT377" s="62">
        <f>IF('SERVIÇOS EXECUTADOS'!$F377=0,0,(COUNTIF('SERVIÇOS EXECUTADOS'!$I377:$DH377,DT$10)/'SERVIÇOS EXECUTADOS'!$F377*100))</f>
        <v>0</v>
      </c>
      <c r="DU377" s="62">
        <f>IF('SERVIÇOS EXECUTADOS'!$F377=0,0,(COUNTIF('SERVIÇOS EXECUTADOS'!$I377:$DH377,DU$10)/'SERVIÇOS EXECUTADOS'!$F377*100))</f>
        <v>0</v>
      </c>
      <c r="DV377" s="62">
        <f>IF('SERVIÇOS EXECUTADOS'!$F377=0,0,(COUNTIF('SERVIÇOS EXECUTADOS'!$I377:$DH377,DV$10)/'SERVIÇOS EXECUTADOS'!$F377*100))</f>
        <v>0</v>
      </c>
      <c r="DW377" s="62">
        <f>IF('SERVIÇOS EXECUTADOS'!$F377=0,0,(COUNTIF('SERVIÇOS EXECUTADOS'!$I377:$DH377,DW$10)/'SERVIÇOS EXECUTADOS'!$F377*100))</f>
        <v>0</v>
      </c>
      <c r="DX377" s="62">
        <f>IF('SERVIÇOS EXECUTADOS'!$F377=0,0,(COUNTIF('SERVIÇOS EXECUTADOS'!$I377:$DH377,DX$10)/'SERVIÇOS EXECUTADOS'!$F377*100))</f>
        <v>0</v>
      </c>
      <c r="DY377" s="62">
        <f>IF('SERVIÇOS EXECUTADOS'!$F377=0,0,(COUNTIF('SERVIÇOS EXECUTADOS'!$I377:$DH377,DY$10)/'SERVIÇOS EXECUTADOS'!$F377*100))</f>
        <v>0</v>
      </c>
      <c r="DZ377" s="62">
        <f>IF('SERVIÇOS EXECUTADOS'!$F377=0,0,(COUNTIF('SERVIÇOS EXECUTADOS'!$I377:$DH377,DZ$10)/'SERVIÇOS EXECUTADOS'!$F377*100))</f>
        <v>0</v>
      </c>
      <c r="EA377" s="62">
        <f>IF('SERVIÇOS EXECUTADOS'!$F377=0,0,(COUNTIF('SERVIÇOS EXECUTADOS'!$I377:$DH377,EA$10)/'SERVIÇOS EXECUTADOS'!$F377*100))</f>
        <v>0</v>
      </c>
      <c r="EB377" s="62">
        <f>IF('SERVIÇOS EXECUTADOS'!$F377=0,0,(COUNTIF('SERVIÇOS EXECUTADOS'!$I377:$DH377,EB$10)/'SERVIÇOS EXECUTADOS'!$F377*100))</f>
        <v>0</v>
      </c>
      <c r="EC377" s="62">
        <f>IF('SERVIÇOS EXECUTADOS'!$F377=0,0,(COUNTIF('SERVIÇOS EXECUTADOS'!$I377:$DH377,EC$10)/'SERVIÇOS EXECUTADOS'!$F377*100))</f>
        <v>0</v>
      </c>
      <c r="ED377" s="62">
        <f>IF('SERVIÇOS EXECUTADOS'!$F377=0,0,(COUNTIF('SERVIÇOS EXECUTADOS'!$I377:$DH377,ED$10)/'SERVIÇOS EXECUTADOS'!$F377*100))</f>
        <v>0</v>
      </c>
      <c r="EE377" s="62">
        <f>IF('SERVIÇOS EXECUTADOS'!$F377=0,0,(COUNTIF('SERVIÇOS EXECUTADOS'!$I377:$DH377,EE$10)/'SERVIÇOS EXECUTADOS'!$F377*100))</f>
        <v>0</v>
      </c>
      <c r="EF377" s="62">
        <f>IF('SERVIÇOS EXECUTADOS'!$F377=0,0,(COUNTIF('SERVIÇOS EXECUTADOS'!$I377:$DH377,EF$10)/'SERVIÇOS EXECUTADOS'!$F377*100))</f>
        <v>0</v>
      </c>
      <c r="EG377" s="62">
        <f>IF('SERVIÇOS EXECUTADOS'!$F377=0,0,(COUNTIF('SERVIÇOS EXECUTADOS'!$I377:$DH377,EG$10)/'SERVIÇOS EXECUTADOS'!$F377*100))</f>
        <v>0</v>
      </c>
      <c r="EH377" s="62">
        <f>IF('SERVIÇOS EXECUTADOS'!$F377=0,0,(COUNTIF('SERVIÇOS EXECUTADOS'!$I377:$DH377,EH$10)/'SERVIÇOS EXECUTADOS'!$F377*100))</f>
        <v>0</v>
      </c>
      <c r="EI377" s="62">
        <f>IF('SERVIÇOS EXECUTADOS'!$F377=0,0,(COUNTIF('SERVIÇOS EXECUTADOS'!$I377:$DH377,EI$10)/'SERVIÇOS EXECUTADOS'!$F377*100))</f>
        <v>0</v>
      </c>
      <c r="EJ377" s="62">
        <f>IF('SERVIÇOS EXECUTADOS'!$F377=0,0,(COUNTIF('SERVIÇOS EXECUTADOS'!$I377:$DH377,EJ$10)/'SERVIÇOS EXECUTADOS'!$F377*100))</f>
        <v>0</v>
      </c>
      <c r="EK377" s="62">
        <f>IF('SERVIÇOS EXECUTADOS'!$F377=0,0,(COUNTIF('SERVIÇOS EXECUTADOS'!$I377:$DH377,EK$10)/'SERVIÇOS EXECUTADOS'!$F377*100))</f>
        <v>0</v>
      </c>
      <c r="EL377" s="62">
        <f>IF('SERVIÇOS EXECUTADOS'!$F377=0,0,(COUNTIF('SERVIÇOS EXECUTADOS'!$I377:$DH377,EL$10)/'SERVIÇOS EXECUTADOS'!$F377*100))</f>
        <v>0</v>
      </c>
      <c r="EM377" s="62">
        <f>IF('SERVIÇOS EXECUTADOS'!$F377=0,0,(COUNTIF('SERVIÇOS EXECUTADOS'!$I377:$DH377,EM$10)/'SERVIÇOS EXECUTADOS'!$F377*100))</f>
        <v>0</v>
      </c>
      <c r="EN377" s="62">
        <f>IF('SERVIÇOS EXECUTADOS'!$F377=0,0,(COUNTIF('SERVIÇOS EXECUTADOS'!$I377:$DH377,EN$10)/'SERVIÇOS EXECUTADOS'!$F377*100))</f>
        <v>0</v>
      </c>
      <c r="EO377" s="62">
        <f>IF('SERVIÇOS EXECUTADOS'!$F377=0,0,(COUNTIF('SERVIÇOS EXECUTADOS'!$I377:$DH377,EO$10)/'SERVIÇOS EXECUTADOS'!$F377*100))</f>
        <v>0</v>
      </c>
      <c r="EP377" s="62">
        <f>IF('SERVIÇOS EXECUTADOS'!$F377=0,0,(COUNTIF('SERVIÇOS EXECUTADOS'!$I377:$DH377,EP$10)/'SERVIÇOS EXECUTADOS'!$F377*100))</f>
        <v>0</v>
      </c>
      <c r="EQ377" s="62">
        <f>IF('SERVIÇOS EXECUTADOS'!$F377=0,0,(COUNTIF('SERVIÇOS EXECUTADOS'!$I377:$DH377,EQ$10)/'SERVIÇOS EXECUTADOS'!$F377*100))</f>
        <v>0</v>
      </c>
      <c r="ER377" s="62">
        <f>IF('SERVIÇOS EXECUTADOS'!$F377=0,0,(COUNTIF('SERVIÇOS EXECUTADOS'!$I377:$DH377,ER$10)/'SERVIÇOS EXECUTADOS'!$F377*100))</f>
        <v>0</v>
      </c>
      <c r="ES377" s="62">
        <f>IF('SERVIÇOS EXECUTADOS'!$F377=0,0,(COUNTIF('SERVIÇOS EXECUTADOS'!$I377:$DH377,ES$10)/'SERVIÇOS EXECUTADOS'!$F377*100))</f>
        <v>0</v>
      </c>
      <c r="ET377" s="62">
        <f>IF('SERVIÇOS EXECUTADOS'!$F377=0,0,(COUNTIF('SERVIÇOS EXECUTADOS'!$I377:$DH377,ET$10)/'SERVIÇOS EXECUTADOS'!$F377*100))</f>
        <v>0</v>
      </c>
      <c r="EU377" s="62">
        <f>IF('SERVIÇOS EXECUTADOS'!$F377=0,0,(COUNTIF('SERVIÇOS EXECUTADOS'!$I377:$DH377,EU$10)/'SERVIÇOS EXECUTADOS'!$F377*100))</f>
        <v>0</v>
      </c>
      <c r="EV377" s="62">
        <f>IF('SERVIÇOS EXECUTADOS'!$F377=0,0,(COUNTIF('SERVIÇOS EXECUTADOS'!$I377:$DH377,EV$10)/'SERVIÇOS EXECUTADOS'!$F377*100))</f>
        <v>0</v>
      </c>
      <c r="EW377" s="62">
        <f>IF('SERVIÇOS EXECUTADOS'!$F377=0,0,(COUNTIF('SERVIÇOS EXECUTADOS'!$I377:$DH377,EW$10)/'SERVIÇOS EXECUTADOS'!$F377*100))</f>
        <v>0</v>
      </c>
    </row>
    <row r="378" spans="1:153" ht="12" customHeight="1" outlineLevel="1">
      <c r="A378" s="1"/>
      <c r="B378" s="197" t="s">
        <v>621</v>
      </c>
      <c r="C378" s="199" t="s">
        <v>622</v>
      </c>
      <c r="D378" s="486"/>
      <c r="E378" s="192">
        <f t="shared" si="124"/>
        <v>0</v>
      </c>
      <c r="F378" s="489"/>
      <c r="G378" s="271" t="s">
        <v>122</v>
      </c>
      <c r="H378" s="216">
        <f t="shared" si="126"/>
        <v>0</v>
      </c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  <c r="AN378" s="59"/>
      <c r="AO378" s="59"/>
      <c r="AP378" s="59"/>
      <c r="AQ378" s="59"/>
      <c r="AR378" s="59"/>
      <c r="AS378" s="59"/>
      <c r="AT378" s="59"/>
      <c r="AU378" s="59"/>
      <c r="AV378" s="59"/>
      <c r="AW378" s="59"/>
      <c r="AX378" s="59"/>
      <c r="AY378" s="59"/>
      <c r="AZ378" s="59"/>
      <c r="BA378" s="59"/>
      <c r="BB378" s="59"/>
      <c r="BC378" s="59"/>
      <c r="BD378" s="59"/>
      <c r="BE378" s="59"/>
      <c r="BF378" s="59"/>
      <c r="BG378" s="59"/>
      <c r="BH378" s="59"/>
      <c r="BI378" s="59"/>
      <c r="BJ378" s="59"/>
      <c r="BK378" s="59"/>
      <c r="BL378" s="59"/>
      <c r="BM378" s="59"/>
      <c r="BN378" s="59"/>
      <c r="BO378" s="59"/>
      <c r="BP378" s="59"/>
      <c r="BQ378" s="59"/>
      <c r="BR378" s="59"/>
      <c r="BS378" s="59"/>
      <c r="BT378" s="59"/>
      <c r="BU378" s="59"/>
      <c r="BV378" s="59"/>
      <c r="BW378" s="59"/>
      <c r="BX378" s="59"/>
      <c r="BY378" s="59"/>
      <c r="BZ378" s="59"/>
      <c r="CA378" s="59"/>
      <c r="CB378" s="59"/>
      <c r="CC378" s="59"/>
      <c r="CD378" s="59"/>
      <c r="CE378" s="59"/>
      <c r="CF378" s="59"/>
      <c r="CG378" s="59"/>
      <c r="CH378" s="59"/>
      <c r="CI378" s="59"/>
      <c r="CJ378" s="59"/>
      <c r="CK378" s="59"/>
      <c r="CL378" s="59"/>
      <c r="CM378" s="59"/>
      <c r="CN378" s="59"/>
      <c r="CO378" s="59"/>
      <c r="CP378" s="59"/>
      <c r="CQ378" s="59"/>
      <c r="CR378" s="59"/>
      <c r="CS378" s="59"/>
      <c r="CT378" s="59"/>
      <c r="CU378" s="59"/>
      <c r="CV378" s="59"/>
      <c r="CW378" s="59"/>
      <c r="CX378" s="59"/>
      <c r="CY378" s="59"/>
      <c r="CZ378" s="59"/>
      <c r="DA378" s="59"/>
      <c r="DB378" s="59"/>
      <c r="DC378" s="59"/>
      <c r="DD378" s="59"/>
      <c r="DE378" s="59"/>
      <c r="DF378" s="59"/>
      <c r="DG378" s="59"/>
      <c r="DH378" s="59"/>
      <c r="DI378" s="60">
        <f>COUNTIF(I378:DH378,"&lt;"&amp;$G$2)</f>
        <v>0</v>
      </c>
      <c r="DJ378" s="61">
        <f>COUNTIF(I378:DH378,$G$2)</f>
        <v>0</v>
      </c>
      <c r="DK378" s="61">
        <f>+DJ378+DI378</f>
        <v>0</v>
      </c>
      <c r="DL378" s="62">
        <f>IF(F378=0,0,(DJ378/F378)*100)</f>
        <v>0</v>
      </c>
      <c r="DM378" s="62">
        <f t="shared" si="144"/>
        <v>0</v>
      </c>
      <c r="DN378" s="64" t="str">
        <f>IFERROR(DK378/F378*E378,"")</f>
        <v/>
      </c>
      <c r="DO378" s="252" t="b">
        <f t="shared" si="125"/>
        <v>0</v>
      </c>
      <c r="DP378" s="188"/>
      <c r="DS378" s="62">
        <f>IF('SERVIÇOS EXECUTADOS'!$F378=0,0,(COUNTIF('SERVIÇOS EXECUTADOS'!$I378:$DH378,DS$10)/'SERVIÇOS EXECUTADOS'!$F378*100))</f>
        <v>0</v>
      </c>
      <c r="DT378" s="62">
        <f>IF('SERVIÇOS EXECUTADOS'!$F378=0,0,(COUNTIF('SERVIÇOS EXECUTADOS'!$I378:$DH378,DT$10)/'SERVIÇOS EXECUTADOS'!$F378*100))</f>
        <v>0</v>
      </c>
      <c r="DU378" s="62">
        <f>IF('SERVIÇOS EXECUTADOS'!$F378=0,0,(COUNTIF('SERVIÇOS EXECUTADOS'!$I378:$DH378,DU$10)/'SERVIÇOS EXECUTADOS'!$F378*100))</f>
        <v>0</v>
      </c>
      <c r="DV378" s="62">
        <f>IF('SERVIÇOS EXECUTADOS'!$F378=0,0,(COUNTIF('SERVIÇOS EXECUTADOS'!$I378:$DH378,DV$10)/'SERVIÇOS EXECUTADOS'!$F378*100))</f>
        <v>0</v>
      </c>
      <c r="DW378" s="62">
        <f>IF('SERVIÇOS EXECUTADOS'!$F378=0,0,(COUNTIF('SERVIÇOS EXECUTADOS'!$I378:$DH378,DW$10)/'SERVIÇOS EXECUTADOS'!$F378*100))</f>
        <v>0</v>
      </c>
      <c r="DX378" s="62">
        <f>IF('SERVIÇOS EXECUTADOS'!$F378=0,0,(COUNTIF('SERVIÇOS EXECUTADOS'!$I378:$DH378,DX$10)/'SERVIÇOS EXECUTADOS'!$F378*100))</f>
        <v>0</v>
      </c>
      <c r="DY378" s="62">
        <f>IF('SERVIÇOS EXECUTADOS'!$F378=0,0,(COUNTIF('SERVIÇOS EXECUTADOS'!$I378:$DH378,DY$10)/'SERVIÇOS EXECUTADOS'!$F378*100))</f>
        <v>0</v>
      </c>
      <c r="DZ378" s="62">
        <f>IF('SERVIÇOS EXECUTADOS'!$F378=0,0,(COUNTIF('SERVIÇOS EXECUTADOS'!$I378:$DH378,DZ$10)/'SERVIÇOS EXECUTADOS'!$F378*100))</f>
        <v>0</v>
      </c>
      <c r="EA378" s="62">
        <f>IF('SERVIÇOS EXECUTADOS'!$F378=0,0,(COUNTIF('SERVIÇOS EXECUTADOS'!$I378:$DH378,EA$10)/'SERVIÇOS EXECUTADOS'!$F378*100))</f>
        <v>0</v>
      </c>
      <c r="EB378" s="62">
        <f>IF('SERVIÇOS EXECUTADOS'!$F378=0,0,(COUNTIF('SERVIÇOS EXECUTADOS'!$I378:$DH378,EB$10)/'SERVIÇOS EXECUTADOS'!$F378*100))</f>
        <v>0</v>
      </c>
      <c r="EC378" s="62">
        <f>IF('SERVIÇOS EXECUTADOS'!$F378=0,0,(COUNTIF('SERVIÇOS EXECUTADOS'!$I378:$DH378,EC$10)/'SERVIÇOS EXECUTADOS'!$F378*100))</f>
        <v>0</v>
      </c>
      <c r="ED378" s="62">
        <f>IF('SERVIÇOS EXECUTADOS'!$F378=0,0,(COUNTIF('SERVIÇOS EXECUTADOS'!$I378:$DH378,ED$10)/'SERVIÇOS EXECUTADOS'!$F378*100))</f>
        <v>0</v>
      </c>
      <c r="EE378" s="62">
        <f>IF('SERVIÇOS EXECUTADOS'!$F378=0,0,(COUNTIF('SERVIÇOS EXECUTADOS'!$I378:$DH378,EE$10)/'SERVIÇOS EXECUTADOS'!$F378*100))</f>
        <v>0</v>
      </c>
      <c r="EF378" s="62">
        <f>IF('SERVIÇOS EXECUTADOS'!$F378=0,0,(COUNTIF('SERVIÇOS EXECUTADOS'!$I378:$DH378,EF$10)/'SERVIÇOS EXECUTADOS'!$F378*100))</f>
        <v>0</v>
      </c>
      <c r="EG378" s="62">
        <f>IF('SERVIÇOS EXECUTADOS'!$F378=0,0,(COUNTIF('SERVIÇOS EXECUTADOS'!$I378:$DH378,EG$10)/'SERVIÇOS EXECUTADOS'!$F378*100))</f>
        <v>0</v>
      </c>
      <c r="EH378" s="62">
        <f>IF('SERVIÇOS EXECUTADOS'!$F378=0,0,(COUNTIF('SERVIÇOS EXECUTADOS'!$I378:$DH378,EH$10)/'SERVIÇOS EXECUTADOS'!$F378*100))</f>
        <v>0</v>
      </c>
      <c r="EI378" s="62">
        <f>IF('SERVIÇOS EXECUTADOS'!$F378=0,0,(COUNTIF('SERVIÇOS EXECUTADOS'!$I378:$DH378,EI$10)/'SERVIÇOS EXECUTADOS'!$F378*100))</f>
        <v>0</v>
      </c>
      <c r="EJ378" s="62">
        <f>IF('SERVIÇOS EXECUTADOS'!$F378=0,0,(COUNTIF('SERVIÇOS EXECUTADOS'!$I378:$DH378,EJ$10)/'SERVIÇOS EXECUTADOS'!$F378*100))</f>
        <v>0</v>
      </c>
      <c r="EK378" s="62">
        <f>IF('SERVIÇOS EXECUTADOS'!$F378=0,0,(COUNTIF('SERVIÇOS EXECUTADOS'!$I378:$DH378,EK$10)/'SERVIÇOS EXECUTADOS'!$F378*100))</f>
        <v>0</v>
      </c>
      <c r="EL378" s="62">
        <f>IF('SERVIÇOS EXECUTADOS'!$F378=0,0,(COUNTIF('SERVIÇOS EXECUTADOS'!$I378:$DH378,EL$10)/'SERVIÇOS EXECUTADOS'!$F378*100))</f>
        <v>0</v>
      </c>
      <c r="EM378" s="62">
        <f>IF('SERVIÇOS EXECUTADOS'!$F378=0,0,(COUNTIF('SERVIÇOS EXECUTADOS'!$I378:$DH378,EM$10)/'SERVIÇOS EXECUTADOS'!$F378*100))</f>
        <v>0</v>
      </c>
      <c r="EN378" s="62">
        <f>IF('SERVIÇOS EXECUTADOS'!$F378=0,0,(COUNTIF('SERVIÇOS EXECUTADOS'!$I378:$DH378,EN$10)/'SERVIÇOS EXECUTADOS'!$F378*100))</f>
        <v>0</v>
      </c>
      <c r="EO378" s="62">
        <f>IF('SERVIÇOS EXECUTADOS'!$F378=0,0,(COUNTIF('SERVIÇOS EXECUTADOS'!$I378:$DH378,EO$10)/'SERVIÇOS EXECUTADOS'!$F378*100))</f>
        <v>0</v>
      </c>
      <c r="EP378" s="62">
        <f>IF('SERVIÇOS EXECUTADOS'!$F378=0,0,(COUNTIF('SERVIÇOS EXECUTADOS'!$I378:$DH378,EP$10)/'SERVIÇOS EXECUTADOS'!$F378*100))</f>
        <v>0</v>
      </c>
      <c r="EQ378" s="62">
        <f>IF('SERVIÇOS EXECUTADOS'!$F378=0,0,(COUNTIF('SERVIÇOS EXECUTADOS'!$I378:$DH378,EQ$10)/'SERVIÇOS EXECUTADOS'!$F378*100))</f>
        <v>0</v>
      </c>
      <c r="ER378" s="62">
        <f>IF('SERVIÇOS EXECUTADOS'!$F378=0,0,(COUNTIF('SERVIÇOS EXECUTADOS'!$I378:$DH378,ER$10)/'SERVIÇOS EXECUTADOS'!$F378*100))</f>
        <v>0</v>
      </c>
      <c r="ES378" s="62">
        <f>IF('SERVIÇOS EXECUTADOS'!$F378=0,0,(COUNTIF('SERVIÇOS EXECUTADOS'!$I378:$DH378,ES$10)/'SERVIÇOS EXECUTADOS'!$F378*100))</f>
        <v>0</v>
      </c>
      <c r="ET378" s="62">
        <f>IF('SERVIÇOS EXECUTADOS'!$F378=0,0,(COUNTIF('SERVIÇOS EXECUTADOS'!$I378:$DH378,ET$10)/'SERVIÇOS EXECUTADOS'!$F378*100))</f>
        <v>0</v>
      </c>
      <c r="EU378" s="62">
        <f>IF('SERVIÇOS EXECUTADOS'!$F378=0,0,(COUNTIF('SERVIÇOS EXECUTADOS'!$I378:$DH378,EU$10)/'SERVIÇOS EXECUTADOS'!$F378*100))</f>
        <v>0</v>
      </c>
      <c r="EV378" s="62">
        <f>IF('SERVIÇOS EXECUTADOS'!$F378=0,0,(COUNTIF('SERVIÇOS EXECUTADOS'!$I378:$DH378,EV$10)/'SERVIÇOS EXECUTADOS'!$F378*100))</f>
        <v>0</v>
      </c>
      <c r="EW378" s="62">
        <f>IF('SERVIÇOS EXECUTADOS'!$F378=0,0,(COUNTIF('SERVIÇOS EXECUTADOS'!$I378:$DH378,EW$10)/'SERVIÇOS EXECUTADOS'!$F378*100))</f>
        <v>0</v>
      </c>
    </row>
    <row r="379" spans="1:153" ht="12" customHeight="1" outlineLevel="1">
      <c r="A379" s="1"/>
      <c r="B379" s="197" t="s">
        <v>623</v>
      </c>
      <c r="C379" s="199" t="s">
        <v>624</v>
      </c>
      <c r="D379" s="486"/>
      <c r="E379" s="192">
        <f t="shared" si="124"/>
        <v>0</v>
      </c>
      <c r="F379" s="489"/>
      <c r="G379" s="271" t="s">
        <v>122</v>
      </c>
      <c r="H379" s="216">
        <f t="shared" si="126"/>
        <v>0</v>
      </c>
      <c r="I379" s="59">
        <v>1</v>
      </c>
      <c r="J379" s="59">
        <v>2</v>
      </c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  <c r="AN379" s="59"/>
      <c r="AO379" s="59"/>
      <c r="AP379" s="59"/>
      <c r="AQ379" s="59"/>
      <c r="AR379" s="59"/>
      <c r="AS379" s="59"/>
      <c r="AT379" s="59"/>
      <c r="AU379" s="59"/>
      <c r="AV379" s="59"/>
      <c r="AW379" s="59"/>
      <c r="AX379" s="59"/>
      <c r="AY379" s="59"/>
      <c r="AZ379" s="59"/>
      <c r="BA379" s="59"/>
      <c r="BB379" s="59"/>
      <c r="BC379" s="59"/>
      <c r="BD379" s="59"/>
      <c r="BE379" s="59"/>
      <c r="BF379" s="59"/>
      <c r="BG379" s="59"/>
      <c r="BH379" s="59"/>
      <c r="BI379" s="59"/>
      <c r="BJ379" s="59"/>
      <c r="BK379" s="59"/>
      <c r="BL379" s="59"/>
      <c r="BM379" s="59"/>
      <c r="BN379" s="59"/>
      <c r="BO379" s="59"/>
      <c r="BP379" s="59"/>
      <c r="BQ379" s="59"/>
      <c r="BR379" s="59"/>
      <c r="BS379" s="59"/>
      <c r="BT379" s="59"/>
      <c r="BU379" s="59"/>
      <c r="BV379" s="59"/>
      <c r="BW379" s="59"/>
      <c r="BX379" s="59"/>
      <c r="BY379" s="59"/>
      <c r="BZ379" s="59"/>
      <c r="CA379" s="59"/>
      <c r="CB379" s="59"/>
      <c r="CC379" s="59"/>
      <c r="CD379" s="59"/>
      <c r="CE379" s="59"/>
      <c r="CF379" s="59"/>
      <c r="CG379" s="59"/>
      <c r="CH379" s="59"/>
      <c r="CI379" s="59"/>
      <c r="CJ379" s="59"/>
      <c r="CK379" s="59"/>
      <c r="CL379" s="59"/>
      <c r="CM379" s="59"/>
      <c r="CN379" s="59"/>
      <c r="CO379" s="59"/>
      <c r="CP379" s="59"/>
      <c r="CQ379" s="59"/>
      <c r="CR379" s="59"/>
      <c r="CS379" s="59"/>
      <c r="CT379" s="59"/>
      <c r="CU379" s="59"/>
      <c r="CV379" s="59"/>
      <c r="CW379" s="59"/>
      <c r="CX379" s="59"/>
      <c r="CY379" s="59"/>
      <c r="CZ379" s="59"/>
      <c r="DA379" s="59"/>
      <c r="DB379" s="59"/>
      <c r="DC379" s="59"/>
      <c r="DD379" s="59"/>
      <c r="DE379" s="59"/>
      <c r="DF379" s="59"/>
      <c r="DG379" s="59"/>
      <c r="DH379" s="59"/>
      <c r="DI379" s="60">
        <f>COUNTIF(I379:DH379,"&lt;"&amp;$G$2)</f>
        <v>0</v>
      </c>
      <c r="DJ379" s="61">
        <f>COUNTIF(I379:DH379,$G$2)</f>
        <v>0</v>
      </c>
      <c r="DK379" s="61">
        <f>+DJ379+DI379</f>
        <v>0</v>
      </c>
      <c r="DL379" s="62">
        <f>IF(F379=0,0,(DJ379/F379)*100)</f>
        <v>0</v>
      </c>
      <c r="DM379" s="62">
        <f t="shared" si="144"/>
        <v>0</v>
      </c>
      <c r="DN379" s="64" t="str">
        <f>IFERROR(DK379/F379*E379,"")</f>
        <v/>
      </c>
      <c r="DO379" s="252" t="b">
        <f t="shared" si="125"/>
        <v>0</v>
      </c>
      <c r="DP379" s="188"/>
      <c r="DS379" s="62">
        <f>IF('SERVIÇOS EXECUTADOS'!$F379=0,0,(COUNTIF('SERVIÇOS EXECUTADOS'!$I379:$DH379,DS$10)/'SERVIÇOS EXECUTADOS'!$F379*100))</f>
        <v>0</v>
      </c>
      <c r="DT379" s="62">
        <f>IF('SERVIÇOS EXECUTADOS'!$F379=0,0,(COUNTIF('SERVIÇOS EXECUTADOS'!$I379:$DH379,DT$10)/'SERVIÇOS EXECUTADOS'!$F379*100))</f>
        <v>0</v>
      </c>
      <c r="DU379" s="62">
        <f>IF('SERVIÇOS EXECUTADOS'!$F379=0,0,(COUNTIF('SERVIÇOS EXECUTADOS'!$I379:$DH379,DU$10)/'SERVIÇOS EXECUTADOS'!$F379*100))</f>
        <v>0</v>
      </c>
      <c r="DV379" s="62">
        <f>IF('SERVIÇOS EXECUTADOS'!$F379=0,0,(COUNTIF('SERVIÇOS EXECUTADOS'!$I379:$DH379,DV$10)/'SERVIÇOS EXECUTADOS'!$F379*100))</f>
        <v>0</v>
      </c>
      <c r="DW379" s="62">
        <f>IF('SERVIÇOS EXECUTADOS'!$F379=0,0,(COUNTIF('SERVIÇOS EXECUTADOS'!$I379:$DH379,DW$10)/'SERVIÇOS EXECUTADOS'!$F379*100))</f>
        <v>0</v>
      </c>
      <c r="DX379" s="62">
        <f>IF('SERVIÇOS EXECUTADOS'!$F379=0,0,(COUNTIF('SERVIÇOS EXECUTADOS'!$I379:$DH379,DX$10)/'SERVIÇOS EXECUTADOS'!$F379*100))</f>
        <v>0</v>
      </c>
      <c r="DY379" s="62">
        <f>IF('SERVIÇOS EXECUTADOS'!$F379=0,0,(COUNTIF('SERVIÇOS EXECUTADOS'!$I379:$DH379,DY$10)/'SERVIÇOS EXECUTADOS'!$F379*100))</f>
        <v>0</v>
      </c>
      <c r="DZ379" s="62">
        <f>IF('SERVIÇOS EXECUTADOS'!$F379=0,0,(COUNTIF('SERVIÇOS EXECUTADOS'!$I379:$DH379,DZ$10)/'SERVIÇOS EXECUTADOS'!$F379*100))</f>
        <v>0</v>
      </c>
      <c r="EA379" s="62">
        <f>IF('SERVIÇOS EXECUTADOS'!$F379=0,0,(COUNTIF('SERVIÇOS EXECUTADOS'!$I379:$DH379,EA$10)/'SERVIÇOS EXECUTADOS'!$F379*100))</f>
        <v>0</v>
      </c>
      <c r="EB379" s="62">
        <f>IF('SERVIÇOS EXECUTADOS'!$F379=0,0,(COUNTIF('SERVIÇOS EXECUTADOS'!$I379:$DH379,EB$10)/'SERVIÇOS EXECUTADOS'!$F379*100))</f>
        <v>0</v>
      </c>
      <c r="EC379" s="62">
        <f>IF('SERVIÇOS EXECUTADOS'!$F379=0,0,(COUNTIF('SERVIÇOS EXECUTADOS'!$I379:$DH379,EC$10)/'SERVIÇOS EXECUTADOS'!$F379*100))</f>
        <v>0</v>
      </c>
      <c r="ED379" s="62">
        <f>IF('SERVIÇOS EXECUTADOS'!$F379=0,0,(COUNTIF('SERVIÇOS EXECUTADOS'!$I379:$DH379,ED$10)/'SERVIÇOS EXECUTADOS'!$F379*100))</f>
        <v>0</v>
      </c>
      <c r="EE379" s="62">
        <f>IF('SERVIÇOS EXECUTADOS'!$F379=0,0,(COUNTIF('SERVIÇOS EXECUTADOS'!$I379:$DH379,EE$10)/'SERVIÇOS EXECUTADOS'!$F379*100))</f>
        <v>0</v>
      </c>
      <c r="EF379" s="62">
        <f>IF('SERVIÇOS EXECUTADOS'!$F379=0,0,(COUNTIF('SERVIÇOS EXECUTADOS'!$I379:$DH379,EF$10)/'SERVIÇOS EXECUTADOS'!$F379*100))</f>
        <v>0</v>
      </c>
      <c r="EG379" s="62">
        <f>IF('SERVIÇOS EXECUTADOS'!$F379=0,0,(COUNTIF('SERVIÇOS EXECUTADOS'!$I379:$DH379,EG$10)/'SERVIÇOS EXECUTADOS'!$F379*100))</f>
        <v>0</v>
      </c>
      <c r="EH379" s="62">
        <f>IF('SERVIÇOS EXECUTADOS'!$F379=0,0,(COUNTIF('SERVIÇOS EXECUTADOS'!$I379:$DH379,EH$10)/'SERVIÇOS EXECUTADOS'!$F379*100))</f>
        <v>0</v>
      </c>
      <c r="EI379" s="62">
        <f>IF('SERVIÇOS EXECUTADOS'!$F379=0,0,(COUNTIF('SERVIÇOS EXECUTADOS'!$I379:$DH379,EI$10)/'SERVIÇOS EXECUTADOS'!$F379*100))</f>
        <v>0</v>
      </c>
      <c r="EJ379" s="62">
        <f>IF('SERVIÇOS EXECUTADOS'!$F379=0,0,(COUNTIF('SERVIÇOS EXECUTADOS'!$I379:$DH379,EJ$10)/'SERVIÇOS EXECUTADOS'!$F379*100))</f>
        <v>0</v>
      </c>
      <c r="EK379" s="62">
        <f>IF('SERVIÇOS EXECUTADOS'!$F379=0,0,(COUNTIF('SERVIÇOS EXECUTADOS'!$I379:$DH379,EK$10)/'SERVIÇOS EXECUTADOS'!$F379*100))</f>
        <v>0</v>
      </c>
      <c r="EL379" s="62">
        <f>IF('SERVIÇOS EXECUTADOS'!$F379=0,0,(COUNTIF('SERVIÇOS EXECUTADOS'!$I379:$DH379,EL$10)/'SERVIÇOS EXECUTADOS'!$F379*100))</f>
        <v>0</v>
      </c>
      <c r="EM379" s="62">
        <f>IF('SERVIÇOS EXECUTADOS'!$F379=0,0,(COUNTIF('SERVIÇOS EXECUTADOS'!$I379:$DH379,EM$10)/'SERVIÇOS EXECUTADOS'!$F379*100))</f>
        <v>0</v>
      </c>
      <c r="EN379" s="62">
        <f>IF('SERVIÇOS EXECUTADOS'!$F379=0,0,(COUNTIF('SERVIÇOS EXECUTADOS'!$I379:$DH379,EN$10)/'SERVIÇOS EXECUTADOS'!$F379*100))</f>
        <v>0</v>
      </c>
      <c r="EO379" s="62">
        <f>IF('SERVIÇOS EXECUTADOS'!$F379=0,0,(COUNTIF('SERVIÇOS EXECUTADOS'!$I379:$DH379,EO$10)/'SERVIÇOS EXECUTADOS'!$F379*100))</f>
        <v>0</v>
      </c>
      <c r="EP379" s="62">
        <f>IF('SERVIÇOS EXECUTADOS'!$F379=0,0,(COUNTIF('SERVIÇOS EXECUTADOS'!$I379:$DH379,EP$10)/'SERVIÇOS EXECUTADOS'!$F379*100))</f>
        <v>0</v>
      </c>
      <c r="EQ379" s="62">
        <f>IF('SERVIÇOS EXECUTADOS'!$F379=0,0,(COUNTIF('SERVIÇOS EXECUTADOS'!$I379:$DH379,EQ$10)/'SERVIÇOS EXECUTADOS'!$F379*100))</f>
        <v>0</v>
      </c>
      <c r="ER379" s="62">
        <f>IF('SERVIÇOS EXECUTADOS'!$F379=0,0,(COUNTIF('SERVIÇOS EXECUTADOS'!$I379:$DH379,ER$10)/'SERVIÇOS EXECUTADOS'!$F379*100))</f>
        <v>0</v>
      </c>
      <c r="ES379" s="62">
        <f>IF('SERVIÇOS EXECUTADOS'!$F379=0,0,(COUNTIF('SERVIÇOS EXECUTADOS'!$I379:$DH379,ES$10)/'SERVIÇOS EXECUTADOS'!$F379*100))</f>
        <v>0</v>
      </c>
      <c r="ET379" s="62">
        <f>IF('SERVIÇOS EXECUTADOS'!$F379=0,0,(COUNTIF('SERVIÇOS EXECUTADOS'!$I379:$DH379,ET$10)/'SERVIÇOS EXECUTADOS'!$F379*100))</f>
        <v>0</v>
      </c>
      <c r="EU379" s="62">
        <f>IF('SERVIÇOS EXECUTADOS'!$F379=0,0,(COUNTIF('SERVIÇOS EXECUTADOS'!$I379:$DH379,EU$10)/'SERVIÇOS EXECUTADOS'!$F379*100))</f>
        <v>0</v>
      </c>
      <c r="EV379" s="62">
        <f>IF('SERVIÇOS EXECUTADOS'!$F379=0,0,(COUNTIF('SERVIÇOS EXECUTADOS'!$I379:$DH379,EV$10)/'SERVIÇOS EXECUTADOS'!$F379*100))</f>
        <v>0</v>
      </c>
      <c r="EW379" s="62">
        <f>IF('SERVIÇOS EXECUTADOS'!$F379=0,0,(COUNTIF('SERVIÇOS EXECUTADOS'!$I379:$DH379,EW$10)/'SERVIÇOS EXECUTADOS'!$F379*100))</f>
        <v>0</v>
      </c>
    </row>
    <row r="380" spans="1:153" ht="12" customHeight="1" outlineLevel="1">
      <c r="A380" s="1"/>
      <c r="B380" s="197" t="s">
        <v>625</v>
      </c>
      <c r="C380" s="199" t="s">
        <v>626</v>
      </c>
      <c r="D380" s="486"/>
      <c r="E380" s="192">
        <f t="shared" si="124"/>
        <v>0</v>
      </c>
      <c r="F380" s="489"/>
      <c r="G380" s="271" t="s">
        <v>122</v>
      </c>
      <c r="H380" s="216">
        <f t="shared" si="126"/>
        <v>0</v>
      </c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  <c r="AN380" s="59"/>
      <c r="AO380" s="59"/>
      <c r="AP380" s="59"/>
      <c r="AQ380" s="59"/>
      <c r="AR380" s="59"/>
      <c r="AS380" s="59"/>
      <c r="AT380" s="59"/>
      <c r="AU380" s="59"/>
      <c r="AV380" s="59"/>
      <c r="AW380" s="59"/>
      <c r="AX380" s="59"/>
      <c r="AY380" s="59"/>
      <c r="AZ380" s="59"/>
      <c r="BA380" s="59"/>
      <c r="BB380" s="59"/>
      <c r="BC380" s="59"/>
      <c r="BD380" s="59"/>
      <c r="BE380" s="59"/>
      <c r="BF380" s="59"/>
      <c r="BG380" s="59"/>
      <c r="BH380" s="59"/>
      <c r="BI380" s="59"/>
      <c r="BJ380" s="59"/>
      <c r="BK380" s="59"/>
      <c r="BL380" s="59"/>
      <c r="BM380" s="59"/>
      <c r="BN380" s="59"/>
      <c r="BO380" s="59"/>
      <c r="BP380" s="59"/>
      <c r="BQ380" s="59"/>
      <c r="BR380" s="59"/>
      <c r="BS380" s="59"/>
      <c r="BT380" s="59"/>
      <c r="BU380" s="59"/>
      <c r="BV380" s="59"/>
      <c r="BW380" s="59"/>
      <c r="BX380" s="59"/>
      <c r="BY380" s="59"/>
      <c r="BZ380" s="59"/>
      <c r="CA380" s="59"/>
      <c r="CB380" s="59"/>
      <c r="CC380" s="59"/>
      <c r="CD380" s="59"/>
      <c r="CE380" s="59"/>
      <c r="CF380" s="59"/>
      <c r="CG380" s="59"/>
      <c r="CH380" s="59"/>
      <c r="CI380" s="59"/>
      <c r="CJ380" s="59"/>
      <c r="CK380" s="59"/>
      <c r="CL380" s="59"/>
      <c r="CM380" s="59"/>
      <c r="CN380" s="59"/>
      <c r="CO380" s="59"/>
      <c r="CP380" s="59"/>
      <c r="CQ380" s="59"/>
      <c r="CR380" s="59"/>
      <c r="CS380" s="59"/>
      <c r="CT380" s="59"/>
      <c r="CU380" s="59"/>
      <c r="CV380" s="59"/>
      <c r="CW380" s="59"/>
      <c r="CX380" s="59"/>
      <c r="CY380" s="59"/>
      <c r="CZ380" s="59"/>
      <c r="DA380" s="59"/>
      <c r="DB380" s="59"/>
      <c r="DC380" s="59"/>
      <c r="DD380" s="59"/>
      <c r="DE380" s="59"/>
      <c r="DF380" s="59"/>
      <c r="DG380" s="59"/>
      <c r="DH380" s="59"/>
      <c r="DI380" s="60">
        <f>COUNTIF(I380:DH380,"&lt;"&amp;$G$2)</f>
        <v>0</v>
      </c>
      <c r="DJ380" s="61">
        <f>COUNTIF(I380:DH380,$G$2)</f>
        <v>0</v>
      </c>
      <c r="DK380" s="61">
        <f>+DJ380+DI380</f>
        <v>0</v>
      </c>
      <c r="DL380" s="62">
        <f>IF(F380=0,0,(DJ380/F380)*100)</f>
        <v>0</v>
      </c>
      <c r="DM380" s="62">
        <f t="shared" si="144"/>
        <v>0</v>
      </c>
      <c r="DN380" s="64" t="str">
        <f>IFERROR(DK380/F380*E380,"")</f>
        <v/>
      </c>
      <c r="DO380" s="252" t="b">
        <f t="shared" si="125"/>
        <v>0</v>
      </c>
      <c r="DP380" s="188"/>
      <c r="DS380" s="62">
        <f>IF('SERVIÇOS EXECUTADOS'!$F380=0,0,(COUNTIF('SERVIÇOS EXECUTADOS'!$I380:$DH380,DS$10)/'SERVIÇOS EXECUTADOS'!$F380*100))</f>
        <v>0</v>
      </c>
      <c r="DT380" s="62">
        <f>IF('SERVIÇOS EXECUTADOS'!$F380=0,0,(COUNTIF('SERVIÇOS EXECUTADOS'!$I380:$DH380,DT$10)/'SERVIÇOS EXECUTADOS'!$F380*100))</f>
        <v>0</v>
      </c>
      <c r="DU380" s="62">
        <f>IF('SERVIÇOS EXECUTADOS'!$F380=0,0,(COUNTIF('SERVIÇOS EXECUTADOS'!$I380:$DH380,DU$10)/'SERVIÇOS EXECUTADOS'!$F380*100))</f>
        <v>0</v>
      </c>
      <c r="DV380" s="62">
        <f>IF('SERVIÇOS EXECUTADOS'!$F380=0,0,(COUNTIF('SERVIÇOS EXECUTADOS'!$I380:$DH380,DV$10)/'SERVIÇOS EXECUTADOS'!$F380*100))</f>
        <v>0</v>
      </c>
      <c r="DW380" s="62">
        <f>IF('SERVIÇOS EXECUTADOS'!$F380=0,0,(COUNTIF('SERVIÇOS EXECUTADOS'!$I380:$DH380,DW$10)/'SERVIÇOS EXECUTADOS'!$F380*100))</f>
        <v>0</v>
      </c>
      <c r="DX380" s="62">
        <f>IF('SERVIÇOS EXECUTADOS'!$F380=0,0,(COUNTIF('SERVIÇOS EXECUTADOS'!$I380:$DH380,DX$10)/'SERVIÇOS EXECUTADOS'!$F380*100))</f>
        <v>0</v>
      </c>
      <c r="DY380" s="62">
        <f>IF('SERVIÇOS EXECUTADOS'!$F380=0,0,(COUNTIF('SERVIÇOS EXECUTADOS'!$I380:$DH380,DY$10)/'SERVIÇOS EXECUTADOS'!$F380*100))</f>
        <v>0</v>
      </c>
      <c r="DZ380" s="62">
        <f>IF('SERVIÇOS EXECUTADOS'!$F380=0,0,(COUNTIF('SERVIÇOS EXECUTADOS'!$I380:$DH380,DZ$10)/'SERVIÇOS EXECUTADOS'!$F380*100))</f>
        <v>0</v>
      </c>
      <c r="EA380" s="62">
        <f>IF('SERVIÇOS EXECUTADOS'!$F380=0,0,(COUNTIF('SERVIÇOS EXECUTADOS'!$I380:$DH380,EA$10)/'SERVIÇOS EXECUTADOS'!$F380*100))</f>
        <v>0</v>
      </c>
      <c r="EB380" s="62">
        <f>IF('SERVIÇOS EXECUTADOS'!$F380=0,0,(COUNTIF('SERVIÇOS EXECUTADOS'!$I380:$DH380,EB$10)/'SERVIÇOS EXECUTADOS'!$F380*100))</f>
        <v>0</v>
      </c>
      <c r="EC380" s="62">
        <f>IF('SERVIÇOS EXECUTADOS'!$F380=0,0,(COUNTIF('SERVIÇOS EXECUTADOS'!$I380:$DH380,EC$10)/'SERVIÇOS EXECUTADOS'!$F380*100))</f>
        <v>0</v>
      </c>
      <c r="ED380" s="62">
        <f>IF('SERVIÇOS EXECUTADOS'!$F380=0,0,(COUNTIF('SERVIÇOS EXECUTADOS'!$I380:$DH380,ED$10)/'SERVIÇOS EXECUTADOS'!$F380*100))</f>
        <v>0</v>
      </c>
      <c r="EE380" s="62">
        <f>IF('SERVIÇOS EXECUTADOS'!$F380=0,0,(COUNTIF('SERVIÇOS EXECUTADOS'!$I380:$DH380,EE$10)/'SERVIÇOS EXECUTADOS'!$F380*100))</f>
        <v>0</v>
      </c>
      <c r="EF380" s="62">
        <f>IF('SERVIÇOS EXECUTADOS'!$F380=0,0,(COUNTIF('SERVIÇOS EXECUTADOS'!$I380:$DH380,EF$10)/'SERVIÇOS EXECUTADOS'!$F380*100))</f>
        <v>0</v>
      </c>
      <c r="EG380" s="62">
        <f>IF('SERVIÇOS EXECUTADOS'!$F380=0,0,(COUNTIF('SERVIÇOS EXECUTADOS'!$I380:$DH380,EG$10)/'SERVIÇOS EXECUTADOS'!$F380*100))</f>
        <v>0</v>
      </c>
      <c r="EH380" s="62">
        <f>IF('SERVIÇOS EXECUTADOS'!$F380=0,0,(COUNTIF('SERVIÇOS EXECUTADOS'!$I380:$DH380,EH$10)/'SERVIÇOS EXECUTADOS'!$F380*100))</f>
        <v>0</v>
      </c>
      <c r="EI380" s="62">
        <f>IF('SERVIÇOS EXECUTADOS'!$F380=0,0,(COUNTIF('SERVIÇOS EXECUTADOS'!$I380:$DH380,EI$10)/'SERVIÇOS EXECUTADOS'!$F380*100))</f>
        <v>0</v>
      </c>
      <c r="EJ380" s="62">
        <f>IF('SERVIÇOS EXECUTADOS'!$F380=0,0,(COUNTIF('SERVIÇOS EXECUTADOS'!$I380:$DH380,EJ$10)/'SERVIÇOS EXECUTADOS'!$F380*100))</f>
        <v>0</v>
      </c>
      <c r="EK380" s="62">
        <f>IF('SERVIÇOS EXECUTADOS'!$F380=0,0,(COUNTIF('SERVIÇOS EXECUTADOS'!$I380:$DH380,EK$10)/'SERVIÇOS EXECUTADOS'!$F380*100))</f>
        <v>0</v>
      </c>
      <c r="EL380" s="62">
        <f>IF('SERVIÇOS EXECUTADOS'!$F380=0,0,(COUNTIF('SERVIÇOS EXECUTADOS'!$I380:$DH380,EL$10)/'SERVIÇOS EXECUTADOS'!$F380*100))</f>
        <v>0</v>
      </c>
      <c r="EM380" s="62">
        <f>IF('SERVIÇOS EXECUTADOS'!$F380=0,0,(COUNTIF('SERVIÇOS EXECUTADOS'!$I380:$DH380,EM$10)/'SERVIÇOS EXECUTADOS'!$F380*100))</f>
        <v>0</v>
      </c>
      <c r="EN380" s="62">
        <f>IF('SERVIÇOS EXECUTADOS'!$F380=0,0,(COUNTIF('SERVIÇOS EXECUTADOS'!$I380:$DH380,EN$10)/'SERVIÇOS EXECUTADOS'!$F380*100))</f>
        <v>0</v>
      </c>
      <c r="EO380" s="62">
        <f>IF('SERVIÇOS EXECUTADOS'!$F380=0,0,(COUNTIF('SERVIÇOS EXECUTADOS'!$I380:$DH380,EO$10)/'SERVIÇOS EXECUTADOS'!$F380*100))</f>
        <v>0</v>
      </c>
      <c r="EP380" s="62">
        <f>IF('SERVIÇOS EXECUTADOS'!$F380=0,0,(COUNTIF('SERVIÇOS EXECUTADOS'!$I380:$DH380,EP$10)/'SERVIÇOS EXECUTADOS'!$F380*100))</f>
        <v>0</v>
      </c>
      <c r="EQ380" s="62">
        <f>IF('SERVIÇOS EXECUTADOS'!$F380=0,0,(COUNTIF('SERVIÇOS EXECUTADOS'!$I380:$DH380,EQ$10)/'SERVIÇOS EXECUTADOS'!$F380*100))</f>
        <v>0</v>
      </c>
      <c r="ER380" s="62">
        <f>IF('SERVIÇOS EXECUTADOS'!$F380=0,0,(COUNTIF('SERVIÇOS EXECUTADOS'!$I380:$DH380,ER$10)/'SERVIÇOS EXECUTADOS'!$F380*100))</f>
        <v>0</v>
      </c>
      <c r="ES380" s="62">
        <f>IF('SERVIÇOS EXECUTADOS'!$F380=0,0,(COUNTIF('SERVIÇOS EXECUTADOS'!$I380:$DH380,ES$10)/'SERVIÇOS EXECUTADOS'!$F380*100))</f>
        <v>0</v>
      </c>
      <c r="ET380" s="62">
        <f>IF('SERVIÇOS EXECUTADOS'!$F380=0,0,(COUNTIF('SERVIÇOS EXECUTADOS'!$I380:$DH380,ET$10)/'SERVIÇOS EXECUTADOS'!$F380*100))</f>
        <v>0</v>
      </c>
      <c r="EU380" s="62">
        <f>IF('SERVIÇOS EXECUTADOS'!$F380=0,0,(COUNTIF('SERVIÇOS EXECUTADOS'!$I380:$DH380,EU$10)/'SERVIÇOS EXECUTADOS'!$F380*100))</f>
        <v>0</v>
      </c>
      <c r="EV380" s="62">
        <f>IF('SERVIÇOS EXECUTADOS'!$F380=0,0,(COUNTIF('SERVIÇOS EXECUTADOS'!$I380:$DH380,EV$10)/'SERVIÇOS EXECUTADOS'!$F380*100))</f>
        <v>0</v>
      </c>
      <c r="EW380" s="62">
        <f>IF('SERVIÇOS EXECUTADOS'!$F380=0,0,(COUNTIF('SERVIÇOS EXECUTADOS'!$I380:$DH380,EW$10)/'SERVIÇOS EXECUTADOS'!$F380*100))</f>
        <v>0</v>
      </c>
    </row>
    <row r="381" spans="1:153" ht="12" customHeight="1" outlineLevel="1">
      <c r="A381" s="1"/>
      <c r="B381" s="197" t="s">
        <v>627</v>
      </c>
      <c r="C381" s="199" t="s">
        <v>628</v>
      </c>
      <c r="D381" s="486"/>
      <c r="E381" s="192">
        <f t="shared" si="124"/>
        <v>0</v>
      </c>
      <c r="F381" s="489"/>
      <c r="G381" s="271" t="s">
        <v>122</v>
      </c>
      <c r="H381" s="216">
        <f t="shared" si="126"/>
        <v>0</v>
      </c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  <c r="AN381" s="59"/>
      <c r="AO381" s="59"/>
      <c r="AP381" s="59"/>
      <c r="AQ381" s="59"/>
      <c r="AR381" s="59"/>
      <c r="AS381" s="59"/>
      <c r="AT381" s="59"/>
      <c r="AU381" s="59"/>
      <c r="AV381" s="59"/>
      <c r="AW381" s="59"/>
      <c r="AX381" s="59"/>
      <c r="AY381" s="59"/>
      <c r="AZ381" s="59"/>
      <c r="BA381" s="59"/>
      <c r="BB381" s="59"/>
      <c r="BC381" s="59"/>
      <c r="BD381" s="59"/>
      <c r="BE381" s="59"/>
      <c r="BF381" s="59"/>
      <c r="BG381" s="59"/>
      <c r="BH381" s="59"/>
      <c r="BI381" s="59"/>
      <c r="BJ381" s="59"/>
      <c r="BK381" s="59"/>
      <c r="BL381" s="59"/>
      <c r="BM381" s="59"/>
      <c r="BN381" s="59"/>
      <c r="BO381" s="59"/>
      <c r="BP381" s="59"/>
      <c r="BQ381" s="59"/>
      <c r="BR381" s="59"/>
      <c r="BS381" s="59"/>
      <c r="BT381" s="59"/>
      <c r="BU381" s="59"/>
      <c r="BV381" s="59"/>
      <c r="BW381" s="59"/>
      <c r="BX381" s="59"/>
      <c r="BY381" s="59"/>
      <c r="BZ381" s="59"/>
      <c r="CA381" s="59"/>
      <c r="CB381" s="59"/>
      <c r="CC381" s="59"/>
      <c r="CD381" s="59"/>
      <c r="CE381" s="59"/>
      <c r="CF381" s="59"/>
      <c r="CG381" s="59"/>
      <c r="CH381" s="59"/>
      <c r="CI381" s="59"/>
      <c r="CJ381" s="59"/>
      <c r="CK381" s="59"/>
      <c r="CL381" s="59"/>
      <c r="CM381" s="59"/>
      <c r="CN381" s="59"/>
      <c r="CO381" s="59"/>
      <c r="CP381" s="59"/>
      <c r="CQ381" s="59"/>
      <c r="CR381" s="59"/>
      <c r="CS381" s="59"/>
      <c r="CT381" s="59"/>
      <c r="CU381" s="59"/>
      <c r="CV381" s="59"/>
      <c r="CW381" s="59"/>
      <c r="CX381" s="59"/>
      <c r="CY381" s="59"/>
      <c r="CZ381" s="59"/>
      <c r="DA381" s="59"/>
      <c r="DB381" s="59"/>
      <c r="DC381" s="59"/>
      <c r="DD381" s="59"/>
      <c r="DE381" s="59"/>
      <c r="DF381" s="59"/>
      <c r="DG381" s="59"/>
      <c r="DH381" s="59"/>
      <c r="DI381" s="60">
        <f>COUNTIF(I381:DH381,"&lt;"&amp;$G$2)</f>
        <v>0</v>
      </c>
      <c r="DJ381" s="61">
        <f>COUNTIF(I381:DH381,$G$2)</f>
        <v>0</v>
      </c>
      <c r="DK381" s="61">
        <f>+DJ381+DI381</f>
        <v>0</v>
      </c>
      <c r="DL381" s="62">
        <f>IF(F381=0,0,(DJ381/F381)*100)</f>
        <v>0</v>
      </c>
      <c r="DM381" s="62">
        <f t="shared" si="144"/>
        <v>0</v>
      </c>
      <c r="DN381" s="64" t="str">
        <f>IFERROR(DK381/F381*E381,"")</f>
        <v/>
      </c>
      <c r="DO381" s="252" t="b">
        <f t="shared" si="125"/>
        <v>0</v>
      </c>
      <c r="DP381" s="188"/>
      <c r="DS381" s="62">
        <f>IF('SERVIÇOS EXECUTADOS'!$F381=0,0,(COUNTIF('SERVIÇOS EXECUTADOS'!$I381:$DH381,DS$10)/'SERVIÇOS EXECUTADOS'!$F381*100))</f>
        <v>0</v>
      </c>
      <c r="DT381" s="62">
        <f>IF('SERVIÇOS EXECUTADOS'!$F381=0,0,(COUNTIF('SERVIÇOS EXECUTADOS'!$I381:$DH381,DT$10)/'SERVIÇOS EXECUTADOS'!$F381*100))</f>
        <v>0</v>
      </c>
      <c r="DU381" s="62">
        <f>IF('SERVIÇOS EXECUTADOS'!$F381=0,0,(COUNTIF('SERVIÇOS EXECUTADOS'!$I381:$DH381,DU$10)/'SERVIÇOS EXECUTADOS'!$F381*100))</f>
        <v>0</v>
      </c>
      <c r="DV381" s="62">
        <f>IF('SERVIÇOS EXECUTADOS'!$F381=0,0,(COUNTIF('SERVIÇOS EXECUTADOS'!$I381:$DH381,DV$10)/'SERVIÇOS EXECUTADOS'!$F381*100))</f>
        <v>0</v>
      </c>
      <c r="DW381" s="62">
        <f>IF('SERVIÇOS EXECUTADOS'!$F381=0,0,(COUNTIF('SERVIÇOS EXECUTADOS'!$I381:$DH381,DW$10)/'SERVIÇOS EXECUTADOS'!$F381*100))</f>
        <v>0</v>
      </c>
      <c r="DX381" s="62">
        <f>IF('SERVIÇOS EXECUTADOS'!$F381=0,0,(COUNTIF('SERVIÇOS EXECUTADOS'!$I381:$DH381,DX$10)/'SERVIÇOS EXECUTADOS'!$F381*100))</f>
        <v>0</v>
      </c>
      <c r="DY381" s="62">
        <f>IF('SERVIÇOS EXECUTADOS'!$F381=0,0,(COUNTIF('SERVIÇOS EXECUTADOS'!$I381:$DH381,DY$10)/'SERVIÇOS EXECUTADOS'!$F381*100))</f>
        <v>0</v>
      </c>
      <c r="DZ381" s="62">
        <f>IF('SERVIÇOS EXECUTADOS'!$F381=0,0,(COUNTIF('SERVIÇOS EXECUTADOS'!$I381:$DH381,DZ$10)/'SERVIÇOS EXECUTADOS'!$F381*100))</f>
        <v>0</v>
      </c>
      <c r="EA381" s="62">
        <f>IF('SERVIÇOS EXECUTADOS'!$F381=0,0,(COUNTIF('SERVIÇOS EXECUTADOS'!$I381:$DH381,EA$10)/'SERVIÇOS EXECUTADOS'!$F381*100))</f>
        <v>0</v>
      </c>
      <c r="EB381" s="62">
        <f>IF('SERVIÇOS EXECUTADOS'!$F381=0,0,(COUNTIF('SERVIÇOS EXECUTADOS'!$I381:$DH381,EB$10)/'SERVIÇOS EXECUTADOS'!$F381*100))</f>
        <v>0</v>
      </c>
      <c r="EC381" s="62">
        <f>IF('SERVIÇOS EXECUTADOS'!$F381=0,0,(COUNTIF('SERVIÇOS EXECUTADOS'!$I381:$DH381,EC$10)/'SERVIÇOS EXECUTADOS'!$F381*100))</f>
        <v>0</v>
      </c>
      <c r="ED381" s="62">
        <f>IF('SERVIÇOS EXECUTADOS'!$F381=0,0,(COUNTIF('SERVIÇOS EXECUTADOS'!$I381:$DH381,ED$10)/'SERVIÇOS EXECUTADOS'!$F381*100))</f>
        <v>0</v>
      </c>
      <c r="EE381" s="62">
        <f>IF('SERVIÇOS EXECUTADOS'!$F381=0,0,(COUNTIF('SERVIÇOS EXECUTADOS'!$I381:$DH381,EE$10)/'SERVIÇOS EXECUTADOS'!$F381*100))</f>
        <v>0</v>
      </c>
      <c r="EF381" s="62">
        <f>IF('SERVIÇOS EXECUTADOS'!$F381=0,0,(COUNTIF('SERVIÇOS EXECUTADOS'!$I381:$DH381,EF$10)/'SERVIÇOS EXECUTADOS'!$F381*100))</f>
        <v>0</v>
      </c>
      <c r="EG381" s="62">
        <f>IF('SERVIÇOS EXECUTADOS'!$F381=0,0,(COUNTIF('SERVIÇOS EXECUTADOS'!$I381:$DH381,EG$10)/'SERVIÇOS EXECUTADOS'!$F381*100))</f>
        <v>0</v>
      </c>
      <c r="EH381" s="62">
        <f>IF('SERVIÇOS EXECUTADOS'!$F381=0,0,(COUNTIF('SERVIÇOS EXECUTADOS'!$I381:$DH381,EH$10)/'SERVIÇOS EXECUTADOS'!$F381*100))</f>
        <v>0</v>
      </c>
      <c r="EI381" s="62">
        <f>IF('SERVIÇOS EXECUTADOS'!$F381=0,0,(COUNTIF('SERVIÇOS EXECUTADOS'!$I381:$DH381,EI$10)/'SERVIÇOS EXECUTADOS'!$F381*100))</f>
        <v>0</v>
      </c>
      <c r="EJ381" s="62">
        <f>IF('SERVIÇOS EXECUTADOS'!$F381=0,0,(COUNTIF('SERVIÇOS EXECUTADOS'!$I381:$DH381,EJ$10)/'SERVIÇOS EXECUTADOS'!$F381*100))</f>
        <v>0</v>
      </c>
      <c r="EK381" s="62">
        <f>IF('SERVIÇOS EXECUTADOS'!$F381=0,0,(COUNTIF('SERVIÇOS EXECUTADOS'!$I381:$DH381,EK$10)/'SERVIÇOS EXECUTADOS'!$F381*100))</f>
        <v>0</v>
      </c>
      <c r="EL381" s="62">
        <f>IF('SERVIÇOS EXECUTADOS'!$F381=0,0,(COUNTIF('SERVIÇOS EXECUTADOS'!$I381:$DH381,EL$10)/'SERVIÇOS EXECUTADOS'!$F381*100))</f>
        <v>0</v>
      </c>
      <c r="EM381" s="62">
        <f>IF('SERVIÇOS EXECUTADOS'!$F381=0,0,(COUNTIF('SERVIÇOS EXECUTADOS'!$I381:$DH381,EM$10)/'SERVIÇOS EXECUTADOS'!$F381*100))</f>
        <v>0</v>
      </c>
      <c r="EN381" s="62">
        <f>IF('SERVIÇOS EXECUTADOS'!$F381=0,0,(COUNTIF('SERVIÇOS EXECUTADOS'!$I381:$DH381,EN$10)/'SERVIÇOS EXECUTADOS'!$F381*100))</f>
        <v>0</v>
      </c>
      <c r="EO381" s="62">
        <f>IF('SERVIÇOS EXECUTADOS'!$F381=0,0,(COUNTIF('SERVIÇOS EXECUTADOS'!$I381:$DH381,EO$10)/'SERVIÇOS EXECUTADOS'!$F381*100))</f>
        <v>0</v>
      </c>
      <c r="EP381" s="62">
        <f>IF('SERVIÇOS EXECUTADOS'!$F381=0,0,(COUNTIF('SERVIÇOS EXECUTADOS'!$I381:$DH381,EP$10)/'SERVIÇOS EXECUTADOS'!$F381*100))</f>
        <v>0</v>
      </c>
      <c r="EQ381" s="62">
        <f>IF('SERVIÇOS EXECUTADOS'!$F381=0,0,(COUNTIF('SERVIÇOS EXECUTADOS'!$I381:$DH381,EQ$10)/'SERVIÇOS EXECUTADOS'!$F381*100))</f>
        <v>0</v>
      </c>
      <c r="ER381" s="62">
        <f>IF('SERVIÇOS EXECUTADOS'!$F381=0,0,(COUNTIF('SERVIÇOS EXECUTADOS'!$I381:$DH381,ER$10)/'SERVIÇOS EXECUTADOS'!$F381*100))</f>
        <v>0</v>
      </c>
      <c r="ES381" s="62">
        <f>IF('SERVIÇOS EXECUTADOS'!$F381=0,0,(COUNTIF('SERVIÇOS EXECUTADOS'!$I381:$DH381,ES$10)/'SERVIÇOS EXECUTADOS'!$F381*100))</f>
        <v>0</v>
      </c>
      <c r="ET381" s="62">
        <f>IF('SERVIÇOS EXECUTADOS'!$F381=0,0,(COUNTIF('SERVIÇOS EXECUTADOS'!$I381:$DH381,ET$10)/'SERVIÇOS EXECUTADOS'!$F381*100))</f>
        <v>0</v>
      </c>
      <c r="EU381" s="62">
        <f>IF('SERVIÇOS EXECUTADOS'!$F381=0,0,(COUNTIF('SERVIÇOS EXECUTADOS'!$I381:$DH381,EU$10)/'SERVIÇOS EXECUTADOS'!$F381*100))</f>
        <v>0</v>
      </c>
      <c r="EV381" s="62">
        <f>IF('SERVIÇOS EXECUTADOS'!$F381=0,0,(COUNTIF('SERVIÇOS EXECUTADOS'!$I381:$DH381,EV$10)/'SERVIÇOS EXECUTADOS'!$F381*100))</f>
        <v>0</v>
      </c>
      <c r="EW381" s="62">
        <f>IF('SERVIÇOS EXECUTADOS'!$F381=0,0,(COUNTIF('SERVIÇOS EXECUTADOS'!$I381:$DH381,EW$10)/'SERVIÇOS EXECUTADOS'!$F381*100))</f>
        <v>0</v>
      </c>
    </row>
    <row r="382" spans="1:153" s="23" customFormat="1" ht="12" customHeight="1">
      <c r="A382" s="22"/>
      <c r="B382" s="338">
        <v>5</v>
      </c>
      <c r="C382" s="339" t="s">
        <v>629</v>
      </c>
      <c r="D382" s="340">
        <f>ROUND(SUM(D383:D383),2)</f>
        <v>0</v>
      </c>
      <c r="E382" s="341">
        <f t="shared" si="124"/>
        <v>0</v>
      </c>
      <c r="F382" s="342"/>
      <c r="G382" s="342"/>
      <c r="H382" s="325">
        <f t="shared" si="126"/>
        <v>0</v>
      </c>
      <c r="I382" s="343"/>
      <c r="J382" s="344"/>
      <c r="K382" s="344"/>
      <c r="L382" s="344"/>
      <c r="M382" s="344"/>
      <c r="N382" s="344"/>
      <c r="O382" s="344"/>
      <c r="P382" s="344"/>
      <c r="Q382" s="344"/>
      <c r="R382" s="344"/>
      <c r="S382" s="344"/>
      <c r="T382" s="344"/>
      <c r="U382" s="344"/>
      <c r="V382" s="344"/>
      <c r="W382" s="344"/>
      <c r="X382" s="344"/>
      <c r="Y382" s="344"/>
      <c r="Z382" s="344"/>
      <c r="AA382" s="344"/>
      <c r="AB382" s="344"/>
      <c r="AC382" s="344"/>
      <c r="AD382" s="344"/>
      <c r="AE382" s="344"/>
      <c r="AF382" s="344"/>
      <c r="AG382" s="344"/>
      <c r="AH382" s="344"/>
      <c r="AI382" s="344"/>
      <c r="AJ382" s="344"/>
      <c r="AK382" s="344"/>
      <c r="AL382" s="344"/>
      <c r="AM382" s="344"/>
      <c r="AN382" s="344"/>
      <c r="AO382" s="344"/>
      <c r="AP382" s="344"/>
      <c r="AQ382" s="344"/>
      <c r="AR382" s="344"/>
      <c r="AS382" s="344"/>
      <c r="AT382" s="344"/>
      <c r="AU382" s="344"/>
      <c r="AV382" s="344"/>
      <c r="AW382" s="344"/>
      <c r="AX382" s="344"/>
      <c r="AY382" s="344"/>
      <c r="AZ382" s="344"/>
      <c r="BA382" s="344"/>
      <c r="BB382" s="344"/>
      <c r="BC382" s="344"/>
      <c r="BD382" s="344"/>
      <c r="BE382" s="344"/>
      <c r="BF382" s="344"/>
      <c r="BG382" s="344"/>
      <c r="BH382" s="344"/>
      <c r="BI382" s="344"/>
      <c r="BJ382" s="344"/>
      <c r="BK382" s="344"/>
      <c r="BL382" s="344"/>
      <c r="BM382" s="344"/>
      <c r="BN382" s="344"/>
      <c r="BO382" s="344"/>
      <c r="BP382" s="344"/>
      <c r="BQ382" s="344"/>
      <c r="BR382" s="344"/>
      <c r="BS382" s="344"/>
      <c r="BT382" s="344"/>
      <c r="BU382" s="344"/>
      <c r="BV382" s="344"/>
      <c r="BW382" s="344"/>
      <c r="BX382" s="344"/>
      <c r="BY382" s="344"/>
      <c r="BZ382" s="344"/>
      <c r="CA382" s="344"/>
      <c r="CB382" s="344"/>
      <c r="CC382" s="344"/>
      <c r="CD382" s="344"/>
      <c r="CE382" s="344"/>
      <c r="CF382" s="344"/>
      <c r="CG382" s="344"/>
      <c r="CH382" s="344"/>
      <c r="CI382" s="344"/>
      <c r="CJ382" s="344"/>
      <c r="CK382" s="344"/>
      <c r="CL382" s="344"/>
      <c r="CM382" s="344"/>
      <c r="CN382" s="344"/>
      <c r="CO382" s="344"/>
      <c r="CP382" s="344"/>
      <c r="CQ382" s="344"/>
      <c r="CR382" s="344"/>
      <c r="CS382" s="344"/>
      <c r="CT382" s="344"/>
      <c r="CU382" s="344"/>
      <c r="CV382" s="344"/>
      <c r="CW382" s="344"/>
      <c r="CX382" s="344"/>
      <c r="CY382" s="344"/>
      <c r="CZ382" s="344"/>
      <c r="DA382" s="344"/>
      <c r="DB382" s="344"/>
      <c r="DC382" s="344"/>
      <c r="DD382" s="344"/>
      <c r="DE382" s="344"/>
      <c r="DF382" s="344"/>
      <c r="DG382" s="344"/>
      <c r="DH382" s="344"/>
      <c r="DI382" s="345"/>
      <c r="DJ382" s="342"/>
      <c r="DK382" s="342"/>
      <c r="DL382" s="342"/>
      <c r="DM382" s="330">
        <f>IFERROR(DN382/E382,0)</f>
        <v>0</v>
      </c>
      <c r="DN382" s="349">
        <f>SUM(DN383:DN383)</f>
        <v>0</v>
      </c>
      <c r="DO382" s="347" t="b">
        <f t="shared" si="125"/>
        <v>1</v>
      </c>
      <c r="DP382" s="334"/>
      <c r="DQ382" s="348"/>
      <c r="DR382" s="348"/>
      <c r="DS382" s="335">
        <f>IF('SERVIÇOS EXECUTADOS'!$F382=0,0,(COUNTIF('SERVIÇOS EXECUTADOS'!$I382:$DH382,DS$10)/'SERVIÇOS EXECUTADOS'!$F382*100))</f>
        <v>0</v>
      </c>
      <c r="DT382" s="335">
        <f>IF('SERVIÇOS EXECUTADOS'!$F382=0,0,(COUNTIF('SERVIÇOS EXECUTADOS'!$I382:$DH382,DT$10)/'SERVIÇOS EXECUTADOS'!$F382*100))</f>
        <v>0</v>
      </c>
      <c r="DU382" s="335">
        <f>IF('SERVIÇOS EXECUTADOS'!$F382=0,0,(COUNTIF('SERVIÇOS EXECUTADOS'!$I382:$DH382,DU$10)/'SERVIÇOS EXECUTADOS'!$F382*100))</f>
        <v>0</v>
      </c>
      <c r="DV382" s="335">
        <f>IF('SERVIÇOS EXECUTADOS'!$F382=0,0,(COUNTIF('SERVIÇOS EXECUTADOS'!$I382:$DH382,DV$10)/'SERVIÇOS EXECUTADOS'!$F382*100))</f>
        <v>0</v>
      </c>
      <c r="DW382" s="335">
        <f>IF('SERVIÇOS EXECUTADOS'!$F382=0,0,(COUNTIF('SERVIÇOS EXECUTADOS'!$I382:$DH382,DW$10)/'SERVIÇOS EXECUTADOS'!$F382*100))</f>
        <v>0</v>
      </c>
      <c r="DX382" s="335">
        <f>IF('SERVIÇOS EXECUTADOS'!$F382=0,0,(COUNTIF('SERVIÇOS EXECUTADOS'!$I382:$DH382,DX$10)/'SERVIÇOS EXECUTADOS'!$F382*100))</f>
        <v>0</v>
      </c>
      <c r="DY382" s="335">
        <f>IF('SERVIÇOS EXECUTADOS'!$F382=0,0,(COUNTIF('SERVIÇOS EXECUTADOS'!$I382:$DH382,DY$10)/'SERVIÇOS EXECUTADOS'!$F382*100))</f>
        <v>0</v>
      </c>
      <c r="DZ382" s="335">
        <f>IF('SERVIÇOS EXECUTADOS'!$F382=0,0,(COUNTIF('SERVIÇOS EXECUTADOS'!$I382:$DH382,DZ$10)/'SERVIÇOS EXECUTADOS'!$F382*100))</f>
        <v>0</v>
      </c>
      <c r="EA382" s="335">
        <f>IF('SERVIÇOS EXECUTADOS'!$F382=0,0,(COUNTIF('SERVIÇOS EXECUTADOS'!$I382:$DH382,EA$10)/'SERVIÇOS EXECUTADOS'!$F382*100))</f>
        <v>0</v>
      </c>
      <c r="EB382" s="335">
        <f>IF('SERVIÇOS EXECUTADOS'!$F382=0,0,(COUNTIF('SERVIÇOS EXECUTADOS'!$I382:$DH382,EB$10)/'SERVIÇOS EXECUTADOS'!$F382*100))</f>
        <v>0</v>
      </c>
      <c r="EC382" s="335">
        <f>IF('SERVIÇOS EXECUTADOS'!$F382=0,0,(COUNTIF('SERVIÇOS EXECUTADOS'!$I382:$DH382,EC$10)/'SERVIÇOS EXECUTADOS'!$F382*100))</f>
        <v>0</v>
      </c>
      <c r="ED382" s="335">
        <f>IF('SERVIÇOS EXECUTADOS'!$F382=0,0,(COUNTIF('SERVIÇOS EXECUTADOS'!$I382:$DH382,ED$10)/'SERVIÇOS EXECUTADOS'!$F382*100))</f>
        <v>0</v>
      </c>
      <c r="EE382" s="335">
        <f>IF('SERVIÇOS EXECUTADOS'!$F382=0,0,(COUNTIF('SERVIÇOS EXECUTADOS'!$I382:$DH382,EE$10)/'SERVIÇOS EXECUTADOS'!$F382*100))</f>
        <v>0</v>
      </c>
      <c r="EF382" s="335">
        <f>IF('SERVIÇOS EXECUTADOS'!$F382=0,0,(COUNTIF('SERVIÇOS EXECUTADOS'!$I382:$DH382,EF$10)/'SERVIÇOS EXECUTADOS'!$F382*100))</f>
        <v>0</v>
      </c>
      <c r="EG382" s="335">
        <f>IF('SERVIÇOS EXECUTADOS'!$F382=0,0,(COUNTIF('SERVIÇOS EXECUTADOS'!$I382:$DH382,EG$10)/'SERVIÇOS EXECUTADOS'!$F382*100))</f>
        <v>0</v>
      </c>
      <c r="EH382" s="335">
        <f>IF('SERVIÇOS EXECUTADOS'!$F382=0,0,(COUNTIF('SERVIÇOS EXECUTADOS'!$I382:$DH382,EH$10)/'SERVIÇOS EXECUTADOS'!$F382*100))</f>
        <v>0</v>
      </c>
      <c r="EI382" s="335">
        <f>IF('SERVIÇOS EXECUTADOS'!$F382=0,0,(COUNTIF('SERVIÇOS EXECUTADOS'!$I382:$DH382,EI$10)/'SERVIÇOS EXECUTADOS'!$F382*100))</f>
        <v>0</v>
      </c>
      <c r="EJ382" s="335">
        <f>IF('SERVIÇOS EXECUTADOS'!$F382=0,0,(COUNTIF('SERVIÇOS EXECUTADOS'!$I382:$DH382,EJ$10)/'SERVIÇOS EXECUTADOS'!$F382*100))</f>
        <v>0</v>
      </c>
      <c r="EK382" s="335">
        <f>IF('SERVIÇOS EXECUTADOS'!$F382=0,0,(COUNTIF('SERVIÇOS EXECUTADOS'!$I382:$DH382,EK$10)/'SERVIÇOS EXECUTADOS'!$F382*100))</f>
        <v>0</v>
      </c>
      <c r="EL382" s="335">
        <f>IF('SERVIÇOS EXECUTADOS'!$F382=0,0,(COUNTIF('SERVIÇOS EXECUTADOS'!$I382:$DH382,EL$10)/'SERVIÇOS EXECUTADOS'!$F382*100))</f>
        <v>0</v>
      </c>
      <c r="EM382" s="335">
        <f>IF('SERVIÇOS EXECUTADOS'!$F382=0,0,(COUNTIF('SERVIÇOS EXECUTADOS'!$I382:$DH382,EM$10)/'SERVIÇOS EXECUTADOS'!$F382*100))</f>
        <v>0</v>
      </c>
      <c r="EN382" s="335">
        <f>IF('SERVIÇOS EXECUTADOS'!$F382=0,0,(COUNTIF('SERVIÇOS EXECUTADOS'!$I382:$DH382,EN$10)/'SERVIÇOS EXECUTADOS'!$F382*100))</f>
        <v>0</v>
      </c>
      <c r="EO382" s="335">
        <f>IF('SERVIÇOS EXECUTADOS'!$F382=0,0,(COUNTIF('SERVIÇOS EXECUTADOS'!$I382:$DH382,EO$10)/'SERVIÇOS EXECUTADOS'!$F382*100))</f>
        <v>0</v>
      </c>
      <c r="EP382" s="335">
        <f>IF('SERVIÇOS EXECUTADOS'!$F382=0,0,(COUNTIF('SERVIÇOS EXECUTADOS'!$I382:$DH382,EP$10)/'SERVIÇOS EXECUTADOS'!$F382*100))</f>
        <v>0</v>
      </c>
      <c r="EQ382" s="335">
        <f>IF('SERVIÇOS EXECUTADOS'!$F382=0,0,(COUNTIF('SERVIÇOS EXECUTADOS'!$I382:$DH382,EQ$10)/'SERVIÇOS EXECUTADOS'!$F382*100))</f>
        <v>0</v>
      </c>
      <c r="ER382" s="335">
        <f>IF('SERVIÇOS EXECUTADOS'!$F382=0,0,(COUNTIF('SERVIÇOS EXECUTADOS'!$I382:$DH382,ER$10)/'SERVIÇOS EXECUTADOS'!$F382*100))</f>
        <v>0</v>
      </c>
      <c r="ES382" s="335">
        <f>IF('SERVIÇOS EXECUTADOS'!$F382=0,0,(COUNTIF('SERVIÇOS EXECUTADOS'!$I382:$DH382,ES$10)/'SERVIÇOS EXECUTADOS'!$F382*100))</f>
        <v>0</v>
      </c>
      <c r="ET382" s="335">
        <f>IF('SERVIÇOS EXECUTADOS'!$F382=0,0,(COUNTIF('SERVIÇOS EXECUTADOS'!$I382:$DH382,ET$10)/'SERVIÇOS EXECUTADOS'!$F382*100))</f>
        <v>0</v>
      </c>
      <c r="EU382" s="335">
        <f>IF('SERVIÇOS EXECUTADOS'!$F382=0,0,(COUNTIF('SERVIÇOS EXECUTADOS'!$I382:$DH382,EU$10)/'SERVIÇOS EXECUTADOS'!$F382*100))</f>
        <v>0</v>
      </c>
      <c r="EV382" s="335">
        <f>IF('SERVIÇOS EXECUTADOS'!$F382=0,0,(COUNTIF('SERVIÇOS EXECUTADOS'!$I382:$DH382,EV$10)/'SERVIÇOS EXECUTADOS'!$F382*100))</f>
        <v>0</v>
      </c>
      <c r="EW382" s="335">
        <f>IF('SERVIÇOS EXECUTADOS'!$F382=0,0,(COUNTIF('SERVIÇOS EXECUTADOS'!$I382:$DH382,EW$10)/'SERVIÇOS EXECUTADOS'!$F382*100))</f>
        <v>0</v>
      </c>
    </row>
    <row r="383" spans="1:153" ht="12" customHeight="1" outlineLevel="1">
      <c r="A383" s="1"/>
      <c r="B383" s="197" t="s">
        <v>630</v>
      </c>
      <c r="C383" s="196" t="s">
        <v>631</v>
      </c>
      <c r="D383" s="486"/>
      <c r="E383" s="192">
        <f t="shared" si="124"/>
        <v>0</v>
      </c>
      <c r="F383" s="489"/>
      <c r="G383" s="271" t="s">
        <v>122</v>
      </c>
      <c r="H383" s="216">
        <f t="shared" si="126"/>
        <v>0</v>
      </c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  <c r="AN383" s="59"/>
      <c r="AO383" s="59"/>
      <c r="AP383" s="59"/>
      <c r="AQ383" s="59"/>
      <c r="AR383" s="59"/>
      <c r="AS383" s="59"/>
      <c r="AT383" s="59"/>
      <c r="AU383" s="59"/>
      <c r="AV383" s="59"/>
      <c r="AW383" s="59"/>
      <c r="AX383" s="59"/>
      <c r="AY383" s="59"/>
      <c r="AZ383" s="59"/>
      <c r="BA383" s="59"/>
      <c r="BB383" s="59"/>
      <c r="BC383" s="59"/>
      <c r="BD383" s="59"/>
      <c r="BE383" s="59"/>
      <c r="BF383" s="59"/>
      <c r="BG383" s="59"/>
      <c r="BH383" s="59"/>
      <c r="BI383" s="59"/>
      <c r="BJ383" s="59"/>
      <c r="BK383" s="59"/>
      <c r="BL383" s="59"/>
      <c r="BM383" s="59"/>
      <c r="BN383" s="59"/>
      <c r="BO383" s="59"/>
      <c r="BP383" s="59"/>
      <c r="BQ383" s="59"/>
      <c r="BR383" s="59"/>
      <c r="BS383" s="59"/>
      <c r="BT383" s="59"/>
      <c r="BU383" s="59"/>
      <c r="BV383" s="59"/>
      <c r="BW383" s="59"/>
      <c r="BX383" s="59"/>
      <c r="BY383" s="59"/>
      <c r="BZ383" s="59"/>
      <c r="CA383" s="59"/>
      <c r="CB383" s="59"/>
      <c r="CC383" s="59"/>
      <c r="CD383" s="59"/>
      <c r="CE383" s="59"/>
      <c r="CF383" s="59"/>
      <c r="CG383" s="59"/>
      <c r="CH383" s="59"/>
      <c r="CI383" s="59"/>
      <c r="CJ383" s="59"/>
      <c r="CK383" s="59"/>
      <c r="CL383" s="59"/>
      <c r="CM383" s="59"/>
      <c r="CN383" s="59"/>
      <c r="CO383" s="59"/>
      <c r="CP383" s="59"/>
      <c r="CQ383" s="59"/>
      <c r="CR383" s="59"/>
      <c r="CS383" s="59"/>
      <c r="CT383" s="59"/>
      <c r="CU383" s="59"/>
      <c r="CV383" s="59"/>
      <c r="CW383" s="59"/>
      <c r="CX383" s="59"/>
      <c r="CY383" s="59"/>
      <c r="CZ383" s="59"/>
      <c r="DA383" s="59"/>
      <c r="DB383" s="59"/>
      <c r="DC383" s="59"/>
      <c r="DD383" s="59"/>
      <c r="DE383" s="59"/>
      <c r="DF383" s="59"/>
      <c r="DG383" s="59"/>
      <c r="DH383" s="59"/>
      <c r="DI383" s="60">
        <f>COUNTIF(I383:DH383,"&lt;"&amp;$G$2)</f>
        <v>0</v>
      </c>
      <c r="DJ383" s="61">
        <f>COUNTIF(I383:DH383,$G$2)</f>
        <v>0</v>
      </c>
      <c r="DK383" s="61">
        <f>+DJ383+DI383</f>
        <v>0</v>
      </c>
      <c r="DL383" s="62">
        <f>IF(F383=0,0,(DJ383/F383)*100)</f>
        <v>0</v>
      </c>
      <c r="DM383" s="62">
        <f>IF(F383=0,0,+(DK383/F383)*100)</f>
        <v>0</v>
      </c>
      <c r="DN383" s="64" t="str">
        <f>IFERROR(DK383/F383*E383,"")</f>
        <v/>
      </c>
      <c r="DO383" s="252" t="b">
        <f t="shared" si="125"/>
        <v>0</v>
      </c>
      <c r="DP383" s="188"/>
      <c r="DS383" s="62">
        <f>IF('SERVIÇOS EXECUTADOS'!$F383=0,0,(COUNTIF('SERVIÇOS EXECUTADOS'!$I383:$DH383,DS$10)/'SERVIÇOS EXECUTADOS'!$F383*100))</f>
        <v>0</v>
      </c>
      <c r="DT383" s="62">
        <f>IF('SERVIÇOS EXECUTADOS'!$F383=0,0,(COUNTIF('SERVIÇOS EXECUTADOS'!$I383:$DH383,DT$10)/'SERVIÇOS EXECUTADOS'!$F383*100))</f>
        <v>0</v>
      </c>
      <c r="DU383" s="62">
        <f>IF('SERVIÇOS EXECUTADOS'!$F383=0,0,(COUNTIF('SERVIÇOS EXECUTADOS'!$I383:$DH383,DU$10)/'SERVIÇOS EXECUTADOS'!$F383*100))</f>
        <v>0</v>
      </c>
      <c r="DV383" s="62">
        <f>IF('SERVIÇOS EXECUTADOS'!$F383=0,0,(COUNTIF('SERVIÇOS EXECUTADOS'!$I383:$DH383,DV$10)/'SERVIÇOS EXECUTADOS'!$F383*100))</f>
        <v>0</v>
      </c>
      <c r="DW383" s="62">
        <f>IF('SERVIÇOS EXECUTADOS'!$F383=0,0,(COUNTIF('SERVIÇOS EXECUTADOS'!$I383:$DH383,DW$10)/'SERVIÇOS EXECUTADOS'!$F383*100))</f>
        <v>0</v>
      </c>
      <c r="DX383" s="62">
        <f>IF('SERVIÇOS EXECUTADOS'!$F383=0,0,(COUNTIF('SERVIÇOS EXECUTADOS'!$I383:$DH383,DX$10)/'SERVIÇOS EXECUTADOS'!$F383*100))</f>
        <v>0</v>
      </c>
      <c r="DY383" s="62">
        <f>IF('SERVIÇOS EXECUTADOS'!$F383=0,0,(COUNTIF('SERVIÇOS EXECUTADOS'!$I383:$DH383,DY$10)/'SERVIÇOS EXECUTADOS'!$F383*100))</f>
        <v>0</v>
      </c>
      <c r="DZ383" s="62">
        <f>IF('SERVIÇOS EXECUTADOS'!$F383=0,0,(COUNTIF('SERVIÇOS EXECUTADOS'!$I383:$DH383,DZ$10)/'SERVIÇOS EXECUTADOS'!$F383*100))</f>
        <v>0</v>
      </c>
      <c r="EA383" s="62">
        <f>IF('SERVIÇOS EXECUTADOS'!$F383=0,0,(COUNTIF('SERVIÇOS EXECUTADOS'!$I383:$DH383,EA$10)/'SERVIÇOS EXECUTADOS'!$F383*100))</f>
        <v>0</v>
      </c>
      <c r="EB383" s="62">
        <f>IF('SERVIÇOS EXECUTADOS'!$F383=0,0,(COUNTIF('SERVIÇOS EXECUTADOS'!$I383:$DH383,EB$10)/'SERVIÇOS EXECUTADOS'!$F383*100))</f>
        <v>0</v>
      </c>
      <c r="EC383" s="62">
        <f>IF('SERVIÇOS EXECUTADOS'!$F383=0,0,(COUNTIF('SERVIÇOS EXECUTADOS'!$I383:$DH383,EC$10)/'SERVIÇOS EXECUTADOS'!$F383*100))</f>
        <v>0</v>
      </c>
      <c r="ED383" s="62">
        <f>IF('SERVIÇOS EXECUTADOS'!$F383=0,0,(COUNTIF('SERVIÇOS EXECUTADOS'!$I383:$DH383,ED$10)/'SERVIÇOS EXECUTADOS'!$F383*100))</f>
        <v>0</v>
      </c>
      <c r="EE383" s="62">
        <f>IF('SERVIÇOS EXECUTADOS'!$F383=0,0,(COUNTIF('SERVIÇOS EXECUTADOS'!$I383:$DH383,EE$10)/'SERVIÇOS EXECUTADOS'!$F383*100))</f>
        <v>0</v>
      </c>
      <c r="EF383" s="62">
        <f>IF('SERVIÇOS EXECUTADOS'!$F383=0,0,(COUNTIF('SERVIÇOS EXECUTADOS'!$I383:$DH383,EF$10)/'SERVIÇOS EXECUTADOS'!$F383*100))</f>
        <v>0</v>
      </c>
      <c r="EG383" s="62">
        <f>IF('SERVIÇOS EXECUTADOS'!$F383=0,0,(COUNTIF('SERVIÇOS EXECUTADOS'!$I383:$DH383,EG$10)/'SERVIÇOS EXECUTADOS'!$F383*100))</f>
        <v>0</v>
      </c>
      <c r="EH383" s="62">
        <f>IF('SERVIÇOS EXECUTADOS'!$F383=0,0,(COUNTIF('SERVIÇOS EXECUTADOS'!$I383:$DH383,EH$10)/'SERVIÇOS EXECUTADOS'!$F383*100))</f>
        <v>0</v>
      </c>
      <c r="EI383" s="62">
        <f>IF('SERVIÇOS EXECUTADOS'!$F383=0,0,(COUNTIF('SERVIÇOS EXECUTADOS'!$I383:$DH383,EI$10)/'SERVIÇOS EXECUTADOS'!$F383*100))</f>
        <v>0</v>
      </c>
      <c r="EJ383" s="62">
        <f>IF('SERVIÇOS EXECUTADOS'!$F383=0,0,(COUNTIF('SERVIÇOS EXECUTADOS'!$I383:$DH383,EJ$10)/'SERVIÇOS EXECUTADOS'!$F383*100))</f>
        <v>0</v>
      </c>
      <c r="EK383" s="62">
        <f>IF('SERVIÇOS EXECUTADOS'!$F383=0,0,(COUNTIF('SERVIÇOS EXECUTADOS'!$I383:$DH383,EK$10)/'SERVIÇOS EXECUTADOS'!$F383*100))</f>
        <v>0</v>
      </c>
      <c r="EL383" s="62">
        <f>IF('SERVIÇOS EXECUTADOS'!$F383=0,0,(COUNTIF('SERVIÇOS EXECUTADOS'!$I383:$DH383,EL$10)/'SERVIÇOS EXECUTADOS'!$F383*100))</f>
        <v>0</v>
      </c>
      <c r="EM383" s="62">
        <f>IF('SERVIÇOS EXECUTADOS'!$F383=0,0,(COUNTIF('SERVIÇOS EXECUTADOS'!$I383:$DH383,EM$10)/'SERVIÇOS EXECUTADOS'!$F383*100))</f>
        <v>0</v>
      </c>
      <c r="EN383" s="62">
        <f>IF('SERVIÇOS EXECUTADOS'!$F383=0,0,(COUNTIF('SERVIÇOS EXECUTADOS'!$I383:$DH383,EN$10)/'SERVIÇOS EXECUTADOS'!$F383*100))</f>
        <v>0</v>
      </c>
      <c r="EO383" s="62">
        <f>IF('SERVIÇOS EXECUTADOS'!$F383=0,0,(COUNTIF('SERVIÇOS EXECUTADOS'!$I383:$DH383,EO$10)/'SERVIÇOS EXECUTADOS'!$F383*100))</f>
        <v>0</v>
      </c>
      <c r="EP383" s="62">
        <f>IF('SERVIÇOS EXECUTADOS'!$F383=0,0,(COUNTIF('SERVIÇOS EXECUTADOS'!$I383:$DH383,EP$10)/'SERVIÇOS EXECUTADOS'!$F383*100))</f>
        <v>0</v>
      </c>
      <c r="EQ383" s="62">
        <f>IF('SERVIÇOS EXECUTADOS'!$F383=0,0,(COUNTIF('SERVIÇOS EXECUTADOS'!$I383:$DH383,EQ$10)/'SERVIÇOS EXECUTADOS'!$F383*100))</f>
        <v>0</v>
      </c>
      <c r="ER383" s="62">
        <f>IF('SERVIÇOS EXECUTADOS'!$F383=0,0,(COUNTIF('SERVIÇOS EXECUTADOS'!$I383:$DH383,ER$10)/'SERVIÇOS EXECUTADOS'!$F383*100))</f>
        <v>0</v>
      </c>
      <c r="ES383" s="62">
        <f>IF('SERVIÇOS EXECUTADOS'!$F383=0,0,(COUNTIF('SERVIÇOS EXECUTADOS'!$I383:$DH383,ES$10)/'SERVIÇOS EXECUTADOS'!$F383*100))</f>
        <v>0</v>
      </c>
      <c r="ET383" s="62">
        <f>IF('SERVIÇOS EXECUTADOS'!$F383=0,0,(COUNTIF('SERVIÇOS EXECUTADOS'!$I383:$DH383,ET$10)/'SERVIÇOS EXECUTADOS'!$F383*100))</f>
        <v>0</v>
      </c>
      <c r="EU383" s="62">
        <f>IF('SERVIÇOS EXECUTADOS'!$F383=0,0,(COUNTIF('SERVIÇOS EXECUTADOS'!$I383:$DH383,EU$10)/'SERVIÇOS EXECUTADOS'!$F383*100))</f>
        <v>0</v>
      </c>
      <c r="EV383" s="62">
        <f>IF('SERVIÇOS EXECUTADOS'!$F383=0,0,(COUNTIF('SERVIÇOS EXECUTADOS'!$I383:$DH383,EV$10)/'SERVIÇOS EXECUTADOS'!$F383*100))</f>
        <v>0</v>
      </c>
      <c r="EW383" s="62">
        <f>IF('SERVIÇOS EXECUTADOS'!$F383=0,0,(COUNTIF('SERVIÇOS EXECUTADOS'!$I383:$DH383,EW$10)/'SERVIÇOS EXECUTADOS'!$F383*100))</f>
        <v>0</v>
      </c>
    </row>
    <row r="384" spans="1:153" s="23" customFormat="1" ht="12" customHeight="1">
      <c r="A384" s="22"/>
      <c r="B384" s="338">
        <v>6</v>
      </c>
      <c r="C384" s="339" t="s">
        <v>632</v>
      </c>
      <c r="D384" s="340">
        <f>ROUND(SUM(D385:D397),2)</f>
        <v>0</v>
      </c>
      <c r="E384" s="341">
        <f t="shared" si="124"/>
        <v>0</v>
      </c>
      <c r="F384" s="342"/>
      <c r="G384" s="342"/>
      <c r="H384" s="325">
        <f t="shared" si="126"/>
        <v>1</v>
      </c>
      <c r="I384" s="343"/>
      <c r="J384" s="344"/>
      <c r="K384" s="344"/>
      <c r="L384" s="344"/>
      <c r="M384" s="344"/>
      <c r="N384" s="344"/>
      <c r="O384" s="344"/>
      <c r="P384" s="344"/>
      <c r="Q384" s="344"/>
      <c r="R384" s="344"/>
      <c r="S384" s="344"/>
      <c r="T384" s="344"/>
      <c r="U384" s="344"/>
      <c r="V384" s="344"/>
      <c r="W384" s="344"/>
      <c r="X384" s="344"/>
      <c r="Y384" s="344"/>
      <c r="Z384" s="344"/>
      <c r="AA384" s="344"/>
      <c r="AB384" s="344"/>
      <c r="AC384" s="344"/>
      <c r="AD384" s="344"/>
      <c r="AE384" s="344"/>
      <c r="AF384" s="344"/>
      <c r="AG384" s="344"/>
      <c r="AH384" s="344"/>
      <c r="AI384" s="344"/>
      <c r="AJ384" s="344"/>
      <c r="AK384" s="344"/>
      <c r="AL384" s="344"/>
      <c r="AM384" s="344"/>
      <c r="AN384" s="344"/>
      <c r="AO384" s="344"/>
      <c r="AP384" s="344"/>
      <c r="AQ384" s="344"/>
      <c r="AR384" s="344"/>
      <c r="AS384" s="344"/>
      <c r="AT384" s="344"/>
      <c r="AU384" s="344"/>
      <c r="AV384" s="344"/>
      <c r="AW384" s="344"/>
      <c r="AX384" s="344"/>
      <c r="AY384" s="344"/>
      <c r="AZ384" s="344"/>
      <c r="BA384" s="344"/>
      <c r="BB384" s="344"/>
      <c r="BC384" s="344"/>
      <c r="BD384" s="344"/>
      <c r="BE384" s="344"/>
      <c r="BF384" s="344"/>
      <c r="BG384" s="344"/>
      <c r="BH384" s="344"/>
      <c r="BI384" s="344"/>
      <c r="BJ384" s="344"/>
      <c r="BK384" s="344"/>
      <c r="BL384" s="344"/>
      <c r="BM384" s="344"/>
      <c r="BN384" s="344"/>
      <c r="BO384" s="344"/>
      <c r="BP384" s="344"/>
      <c r="BQ384" s="344"/>
      <c r="BR384" s="344"/>
      <c r="BS384" s="344"/>
      <c r="BT384" s="344"/>
      <c r="BU384" s="344"/>
      <c r="BV384" s="344"/>
      <c r="BW384" s="344"/>
      <c r="BX384" s="344"/>
      <c r="BY384" s="344"/>
      <c r="BZ384" s="344"/>
      <c r="CA384" s="344"/>
      <c r="CB384" s="344"/>
      <c r="CC384" s="344"/>
      <c r="CD384" s="344"/>
      <c r="CE384" s="344"/>
      <c r="CF384" s="344"/>
      <c r="CG384" s="344"/>
      <c r="CH384" s="344"/>
      <c r="CI384" s="344"/>
      <c r="CJ384" s="344"/>
      <c r="CK384" s="344"/>
      <c r="CL384" s="344"/>
      <c r="CM384" s="344"/>
      <c r="CN384" s="344"/>
      <c r="CO384" s="344"/>
      <c r="CP384" s="344"/>
      <c r="CQ384" s="344"/>
      <c r="CR384" s="344"/>
      <c r="CS384" s="344"/>
      <c r="CT384" s="344"/>
      <c r="CU384" s="344"/>
      <c r="CV384" s="344"/>
      <c r="CW384" s="344"/>
      <c r="CX384" s="344"/>
      <c r="CY384" s="344"/>
      <c r="CZ384" s="344"/>
      <c r="DA384" s="344"/>
      <c r="DB384" s="344"/>
      <c r="DC384" s="344"/>
      <c r="DD384" s="344"/>
      <c r="DE384" s="344"/>
      <c r="DF384" s="344"/>
      <c r="DG384" s="344"/>
      <c r="DH384" s="344"/>
      <c r="DI384" s="345"/>
      <c r="DJ384" s="342"/>
      <c r="DK384" s="342"/>
      <c r="DL384" s="342"/>
      <c r="DM384" s="330">
        <f>1</f>
        <v>1</v>
      </c>
      <c r="DN384" s="349">
        <f>SUM(DN385:DN397)</f>
        <v>0</v>
      </c>
      <c r="DO384" s="347" t="b">
        <f t="shared" si="125"/>
        <v>1</v>
      </c>
      <c r="DP384" s="334"/>
      <c r="DQ384" s="348"/>
      <c r="DR384" s="348"/>
      <c r="DS384" s="335">
        <f>IF('SERVIÇOS EXECUTADOS'!$F384=0,0,(COUNTIF('SERVIÇOS EXECUTADOS'!$I384:$DH384,DS$10)/'SERVIÇOS EXECUTADOS'!$F384*100))</f>
        <v>0</v>
      </c>
      <c r="DT384" s="335">
        <f>IF('SERVIÇOS EXECUTADOS'!$F384=0,0,(COUNTIF('SERVIÇOS EXECUTADOS'!$I384:$DH384,DT$10)/'SERVIÇOS EXECUTADOS'!$F384*100))</f>
        <v>0</v>
      </c>
      <c r="DU384" s="335">
        <f>IF('SERVIÇOS EXECUTADOS'!$F384=0,0,(COUNTIF('SERVIÇOS EXECUTADOS'!$I384:$DH384,DU$10)/'SERVIÇOS EXECUTADOS'!$F384*100))</f>
        <v>0</v>
      </c>
      <c r="DV384" s="335">
        <f>IF('SERVIÇOS EXECUTADOS'!$F384=0,0,(COUNTIF('SERVIÇOS EXECUTADOS'!$I384:$DH384,DV$10)/'SERVIÇOS EXECUTADOS'!$F384*100))</f>
        <v>0</v>
      </c>
      <c r="DW384" s="335">
        <f>IF('SERVIÇOS EXECUTADOS'!$F384=0,0,(COUNTIF('SERVIÇOS EXECUTADOS'!$I384:$DH384,DW$10)/'SERVIÇOS EXECUTADOS'!$F384*100))</f>
        <v>0</v>
      </c>
      <c r="DX384" s="335">
        <f>IF('SERVIÇOS EXECUTADOS'!$F384=0,0,(COUNTIF('SERVIÇOS EXECUTADOS'!$I384:$DH384,DX$10)/'SERVIÇOS EXECUTADOS'!$F384*100))</f>
        <v>0</v>
      </c>
      <c r="DY384" s="335">
        <f>IF('SERVIÇOS EXECUTADOS'!$F384=0,0,(COUNTIF('SERVIÇOS EXECUTADOS'!$I384:$DH384,DY$10)/'SERVIÇOS EXECUTADOS'!$F384*100))</f>
        <v>0</v>
      </c>
      <c r="DZ384" s="335">
        <f>IF('SERVIÇOS EXECUTADOS'!$F384=0,0,(COUNTIF('SERVIÇOS EXECUTADOS'!$I384:$DH384,DZ$10)/'SERVIÇOS EXECUTADOS'!$F384*100))</f>
        <v>0</v>
      </c>
      <c r="EA384" s="335">
        <f>IF('SERVIÇOS EXECUTADOS'!$F384=0,0,(COUNTIF('SERVIÇOS EXECUTADOS'!$I384:$DH384,EA$10)/'SERVIÇOS EXECUTADOS'!$F384*100))</f>
        <v>0</v>
      </c>
      <c r="EB384" s="335">
        <f>IF('SERVIÇOS EXECUTADOS'!$F384=0,0,(COUNTIF('SERVIÇOS EXECUTADOS'!$I384:$DH384,EB$10)/'SERVIÇOS EXECUTADOS'!$F384*100))</f>
        <v>0</v>
      </c>
      <c r="EC384" s="335">
        <f>IF('SERVIÇOS EXECUTADOS'!$F384=0,0,(COUNTIF('SERVIÇOS EXECUTADOS'!$I384:$DH384,EC$10)/'SERVIÇOS EXECUTADOS'!$F384*100))</f>
        <v>0</v>
      </c>
      <c r="ED384" s="335">
        <f>IF('SERVIÇOS EXECUTADOS'!$F384=0,0,(COUNTIF('SERVIÇOS EXECUTADOS'!$I384:$DH384,ED$10)/'SERVIÇOS EXECUTADOS'!$F384*100))</f>
        <v>0</v>
      </c>
      <c r="EE384" s="335">
        <f>IF('SERVIÇOS EXECUTADOS'!$F384=0,0,(COUNTIF('SERVIÇOS EXECUTADOS'!$I384:$DH384,EE$10)/'SERVIÇOS EXECUTADOS'!$F384*100))</f>
        <v>0</v>
      </c>
      <c r="EF384" s="335">
        <f>IF('SERVIÇOS EXECUTADOS'!$F384=0,0,(COUNTIF('SERVIÇOS EXECUTADOS'!$I384:$DH384,EF$10)/'SERVIÇOS EXECUTADOS'!$F384*100))</f>
        <v>0</v>
      </c>
      <c r="EG384" s="335">
        <f>IF('SERVIÇOS EXECUTADOS'!$F384=0,0,(COUNTIF('SERVIÇOS EXECUTADOS'!$I384:$DH384,EG$10)/'SERVIÇOS EXECUTADOS'!$F384*100))</f>
        <v>0</v>
      </c>
      <c r="EH384" s="335">
        <f>IF('SERVIÇOS EXECUTADOS'!$F384=0,0,(COUNTIF('SERVIÇOS EXECUTADOS'!$I384:$DH384,EH$10)/'SERVIÇOS EXECUTADOS'!$F384*100))</f>
        <v>0</v>
      </c>
      <c r="EI384" s="335">
        <f>IF('SERVIÇOS EXECUTADOS'!$F384=0,0,(COUNTIF('SERVIÇOS EXECUTADOS'!$I384:$DH384,EI$10)/'SERVIÇOS EXECUTADOS'!$F384*100))</f>
        <v>0</v>
      </c>
      <c r="EJ384" s="335">
        <f>IF('SERVIÇOS EXECUTADOS'!$F384=0,0,(COUNTIF('SERVIÇOS EXECUTADOS'!$I384:$DH384,EJ$10)/'SERVIÇOS EXECUTADOS'!$F384*100))</f>
        <v>0</v>
      </c>
      <c r="EK384" s="335">
        <f>IF('SERVIÇOS EXECUTADOS'!$F384=0,0,(COUNTIF('SERVIÇOS EXECUTADOS'!$I384:$DH384,EK$10)/'SERVIÇOS EXECUTADOS'!$F384*100))</f>
        <v>0</v>
      </c>
      <c r="EL384" s="335">
        <f>IF('SERVIÇOS EXECUTADOS'!$F384=0,0,(COUNTIF('SERVIÇOS EXECUTADOS'!$I384:$DH384,EL$10)/'SERVIÇOS EXECUTADOS'!$F384*100))</f>
        <v>0</v>
      </c>
      <c r="EM384" s="335">
        <f>IF('SERVIÇOS EXECUTADOS'!$F384=0,0,(COUNTIF('SERVIÇOS EXECUTADOS'!$I384:$DH384,EM$10)/'SERVIÇOS EXECUTADOS'!$F384*100))</f>
        <v>0</v>
      </c>
      <c r="EN384" s="335">
        <f>IF('SERVIÇOS EXECUTADOS'!$F384=0,0,(COUNTIF('SERVIÇOS EXECUTADOS'!$I384:$DH384,EN$10)/'SERVIÇOS EXECUTADOS'!$F384*100))</f>
        <v>0</v>
      </c>
      <c r="EO384" s="335">
        <f>IF('SERVIÇOS EXECUTADOS'!$F384=0,0,(COUNTIF('SERVIÇOS EXECUTADOS'!$I384:$DH384,EO$10)/'SERVIÇOS EXECUTADOS'!$F384*100))</f>
        <v>0</v>
      </c>
      <c r="EP384" s="335">
        <f>IF('SERVIÇOS EXECUTADOS'!$F384=0,0,(COUNTIF('SERVIÇOS EXECUTADOS'!$I384:$DH384,EP$10)/'SERVIÇOS EXECUTADOS'!$F384*100))</f>
        <v>0</v>
      </c>
      <c r="EQ384" s="335">
        <f>IF('SERVIÇOS EXECUTADOS'!$F384=0,0,(COUNTIF('SERVIÇOS EXECUTADOS'!$I384:$DH384,EQ$10)/'SERVIÇOS EXECUTADOS'!$F384*100))</f>
        <v>0</v>
      </c>
      <c r="ER384" s="335">
        <f>IF('SERVIÇOS EXECUTADOS'!$F384=0,0,(COUNTIF('SERVIÇOS EXECUTADOS'!$I384:$DH384,ER$10)/'SERVIÇOS EXECUTADOS'!$F384*100))</f>
        <v>0</v>
      </c>
      <c r="ES384" s="335">
        <f>IF('SERVIÇOS EXECUTADOS'!$F384=0,0,(COUNTIF('SERVIÇOS EXECUTADOS'!$I384:$DH384,ES$10)/'SERVIÇOS EXECUTADOS'!$F384*100))</f>
        <v>0</v>
      </c>
      <c r="ET384" s="335">
        <f>IF('SERVIÇOS EXECUTADOS'!$F384=0,0,(COUNTIF('SERVIÇOS EXECUTADOS'!$I384:$DH384,ET$10)/'SERVIÇOS EXECUTADOS'!$F384*100))</f>
        <v>0</v>
      </c>
      <c r="EU384" s="335">
        <f>IF('SERVIÇOS EXECUTADOS'!$F384=0,0,(COUNTIF('SERVIÇOS EXECUTADOS'!$I384:$DH384,EU$10)/'SERVIÇOS EXECUTADOS'!$F384*100))</f>
        <v>0</v>
      </c>
      <c r="EV384" s="335">
        <f>IF('SERVIÇOS EXECUTADOS'!$F384=0,0,(COUNTIF('SERVIÇOS EXECUTADOS'!$I384:$DH384,EV$10)/'SERVIÇOS EXECUTADOS'!$F384*100))</f>
        <v>0</v>
      </c>
      <c r="EW384" s="335">
        <f>IF('SERVIÇOS EXECUTADOS'!$F384=0,0,(COUNTIF('SERVIÇOS EXECUTADOS'!$I384:$DH384,EW$10)/'SERVIÇOS EXECUTADOS'!$F384*100))</f>
        <v>0</v>
      </c>
    </row>
    <row r="385" spans="1:153" ht="12" customHeight="1" outlineLevel="1">
      <c r="A385" s="1"/>
      <c r="B385" s="197" t="s">
        <v>633</v>
      </c>
      <c r="C385" s="196" t="s">
        <v>634</v>
      </c>
      <c r="D385" s="486"/>
      <c r="E385" s="192">
        <f t="shared" si="124"/>
        <v>0</v>
      </c>
      <c r="F385" s="489"/>
      <c r="G385" s="271" t="s">
        <v>122</v>
      </c>
      <c r="H385" s="216">
        <f t="shared" si="126"/>
        <v>0</v>
      </c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  <c r="AN385" s="59"/>
      <c r="AO385" s="59"/>
      <c r="AP385" s="59"/>
      <c r="AQ385" s="59"/>
      <c r="AR385" s="59"/>
      <c r="AS385" s="59"/>
      <c r="AT385" s="59"/>
      <c r="AU385" s="59"/>
      <c r="AV385" s="59"/>
      <c r="AW385" s="59"/>
      <c r="AX385" s="59"/>
      <c r="AY385" s="59"/>
      <c r="AZ385" s="59"/>
      <c r="BA385" s="59"/>
      <c r="BB385" s="59"/>
      <c r="BC385" s="59"/>
      <c r="BD385" s="59"/>
      <c r="BE385" s="59"/>
      <c r="BF385" s="59"/>
      <c r="BG385" s="59"/>
      <c r="BH385" s="59"/>
      <c r="BI385" s="59"/>
      <c r="BJ385" s="59"/>
      <c r="BK385" s="59"/>
      <c r="BL385" s="59"/>
      <c r="BM385" s="59"/>
      <c r="BN385" s="59"/>
      <c r="BO385" s="59"/>
      <c r="BP385" s="59"/>
      <c r="BQ385" s="59"/>
      <c r="BR385" s="59"/>
      <c r="BS385" s="59"/>
      <c r="BT385" s="59"/>
      <c r="BU385" s="59"/>
      <c r="BV385" s="59"/>
      <c r="BW385" s="59"/>
      <c r="BX385" s="59"/>
      <c r="BY385" s="59"/>
      <c r="BZ385" s="59"/>
      <c r="CA385" s="59"/>
      <c r="CB385" s="59"/>
      <c r="CC385" s="59"/>
      <c r="CD385" s="59"/>
      <c r="CE385" s="59"/>
      <c r="CF385" s="59"/>
      <c r="CG385" s="59"/>
      <c r="CH385" s="59"/>
      <c r="CI385" s="59"/>
      <c r="CJ385" s="59"/>
      <c r="CK385" s="59"/>
      <c r="CL385" s="59"/>
      <c r="CM385" s="59"/>
      <c r="CN385" s="59"/>
      <c r="CO385" s="59"/>
      <c r="CP385" s="59"/>
      <c r="CQ385" s="59"/>
      <c r="CR385" s="59"/>
      <c r="CS385" s="59"/>
      <c r="CT385" s="59"/>
      <c r="CU385" s="59"/>
      <c r="CV385" s="59"/>
      <c r="CW385" s="59"/>
      <c r="CX385" s="59"/>
      <c r="CY385" s="59"/>
      <c r="CZ385" s="59"/>
      <c r="DA385" s="59"/>
      <c r="DB385" s="59"/>
      <c r="DC385" s="59"/>
      <c r="DD385" s="59"/>
      <c r="DE385" s="59"/>
      <c r="DF385" s="59"/>
      <c r="DG385" s="59"/>
      <c r="DH385" s="59"/>
      <c r="DI385" s="60">
        <f t="shared" ref="DI385:DI397" si="145">COUNTIF(I385:DH385,"&lt;"&amp;$G$2)</f>
        <v>0</v>
      </c>
      <c r="DJ385" s="61">
        <f t="shared" ref="DJ385:DJ397" si="146">COUNTIF(I385:DH385,$G$2)</f>
        <v>0</v>
      </c>
      <c r="DK385" s="61">
        <f>+DJ385+DI385</f>
        <v>0</v>
      </c>
      <c r="DL385" s="62">
        <f>IF(F385=0,0,(DJ385/F385)*100)</f>
        <v>0</v>
      </c>
      <c r="DM385" s="62">
        <f>IF(F385=0,0,+(DK385/F385)*100)</f>
        <v>0</v>
      </c>
      <c r="DN385" s="64" t="str">
        <f>IFERROR(DK385/F385*E385,"")</f>
        <v/>
      </c>
      <c r="DO385" s="252" t="b">
        <f t="shared" si="125"/>
        <v>0</v>
      </c>
      <c r="DP385" s="188"/>
      <c r="DS385" s="62">
        <f>IF('SERVIÇOS EXECUTADOS'!$F385=0,0,(COUNTIF('SERVIÇOS EXECUTADOS'!$I385:$DH385,DS$10)/'SERVIÇOS EXECUTADOS'!$F385*100))</f>
        <v>0</v>
      </c>
      <c r="DT385" s="62">
        <f>IF('SERVIÇOS EXECUTADOS'!$F385=0,0,(COUNTIF('SERVIÇOS EXECUTADOS'!$I385:$DH385,DT$10)/'SERVIÇOS EXECUTADOS'!$F385*100))</f>
        <v>0</v>
      </c>
      <c r="DU385" s="62">
        <f>IF('SERVIÇOS EXECUTADOS'!$F385=0,0,(COUNTIF('SERVIÇOS EXECUTADOS'!$I385:$DH385,DU$10)/'SERVIÇOS EXECUTADOS'!$F385*100))</f>
        <v>0</v>
      </c>
      <c r="DV385" s="62">
        <f>IF('SERVIÇOS EXECUTADOS'!$F385=0,0,(COUNTIF('SERVIÇOS EXECUTADOS'!$I385:$DH385,DV$10)/'SERVIÇOS EXECUTADOS'!$F385*100))</f>
        <v>0</v>
      </c>
      <c r="DW385" s="62">
        <f>IF('SERVIÇOS EXECUTADOS'!$F385=0,0,(COUNTIF('SERVIÇOS EXECUTADOS'!$I385:$DH385,DW$10)/'SERVIÇOS EXECUTADOS'!$F385*100))</f>
        <v>0</v>
      </c>
      <c r="DX385" s="62">
        <f>IF('SERVIÇOS EXECUTADOS'!$F385=0,0,(COUNTIF('SERVIÇOS EXECUTADOS'!$I385:$DH385,DX$10)/'SERVIÇOS EXECUTADOS'!$F385*100))</f>
        <v>0</v>
      </c>
      <c r="DY385" s="62">
        <f>IF('SERVIÇOS EXECUTADOS'!$F385=0,0,(COUNTIF('SERVIÇOS EXECUTADOS'!$I385:$DH385,DY$10)/'SERVIÇOS EXECUTADOS'!$F385*100))</f>
        <v>0</v>
      </c>
      <c r="DZ385" s="62">
        <f>IF('SERVIÇOS EXECUTADOS'!$F385=0,0,(COUNTIF('SERVIÇOS EXECUTADOS'!$I385:$DH385,DZ$10)/'SERVIÇOS EXECUTADOS'!$F385*100))</f>
        <v>0</v>
      </c>
      <c r="EA385" s="62">
        <f>IF('SERVIÇOS EXECUTADOS'!$F385=0,0,(COUNTIF('SERVIÇOS EXECUTADOS'!$I385:$DH385,EA$10)/'SERVIÇOS EXECUTADOS'!$F385*100))</f>
        <v>0</v>
      </c>
      <c r="EB385" s="62">
        <f>IF('SERVIÇOS EXECUTADOS'!$F385=0,0,(COUNTIF('SERVIÇOS EXECUTADOS'!$I385:$DH385,EB$10)/'SERVIÇOS EXECUTADOS'!$F385*100))</f>
        <v>0</v>
      </c>
      <c r="EC385" s="62">
        <f>IF('SERVIÇOS EXECUTADOS'!$F385=0,0,(COUNTIF('SERVIÇOS EXECUTADOS'!$I385:$DH385,EC$10)/'SERVIÇOS EXECUTADOS'!$F385*100))</f>
        <v>0</v>
      </c>
      <c r="ED385" s="62">
        <f>IF('SERVIÇOS EXECUTADOS'!$F385=0,0,(COUNTIF('SERVIÇOS EXECUTADOS'!$I385:$DH385,ED$10)/'SERVIÇOS EXECUTADOS'!$F385*100))</f>
        <v>0</v>
      </c>
      <c r="EE385" s="62">
        <f>IF('SERVIÇOS EXECUTADOS'!$F385=0,0,(COUNTIF('SERVIÇOS EXECUTADOS'!$I385:$DH385,EE$10)/'SERVIÇOS EXECUTADOS'!$F385*100))</f>
        <v>0</v>
      </c>
      <c r="EF385" s="62">
        <f>IF('SERVIÇOS EXECUTADOS'!$F385=0,0,(COUNTIF('SERVIÇOS EXECUTADOS'!$I385:$DH385,EF$10)/'SERVIÇOS EXECUTADOS'!$F385*100))</f>
        <v>0</v>
      </c>
      <c r="EG385" s="62">
        <f>IF('SERVIÇOS EXECUTADOS'!$F385=0,0,(COUNTIF('SERVIÇOS EXECUTADOS'!$I385:$DH385,EG$10)/'SERVIÇOS EXECUTADOS'!$F385*100))</f>
        <v>0</v>
      </c>
      <c r="EH385" s="62">
        <f>IF('SERVIÇOS EXECUTADOS'!$F385=0,0,(COUNTIF('SERVIÇOS EXECUTADOS'!$I385:$DH385,EH$10)/'SERVIÇOS EXECUTADOS'!$F385*100))</f>
        <v>0</v>
      </c>
      <c r="EI385" s="62">
        <f>IF('SERVIÇOS EXECUTADOS'!$F385=0,0,(COUNTIF('SERVIÇOS EXECUTADOS'!$I385:$DH385,EI$10)/'SERVIÇOS EXECUTADOS'!$F385*100))</f>
        <v>0</v>
      </c>
      <c r="EJ385" s="62">
        <f>IF('SERVIÇOS EXECUTADOS'!$F385=0,0,(COUNTIF('SERVIÇOS EXECUTADOS'!$I385:$DH385,EJ$10)/'SERVIÇOS EXECUTADOS'!$F385*100))</f>
        <v>0</v>
      </c>
      <c r="EK385" s="62">
        <f>IF('SERVIÇOS EXECUTADOS'!$F385=0,0,(COUNTIF('SERVIÇOS EXECUTADOS'!$I385:$DH385,EK$10)/'SERVIÇOS EXECUTADOS'!$F385*100))</f>
        <v>0</v>
      </c>
      <c r="EL385" s="62">
        <f>IF('SERVIÇOS EXECUTADOS'!$F385=0,0,(COUNTIF('SERVIÇOS EXECUTADOS'!$I385:$DH385,EL$10)/'SERVIÇOS EXECUTADOS'!$F385*100))</f>
        <v>0</v>
      </c>
      <c r="EM385" s="62">
        <f>IF('SERVIÇOS EXECUTADOS'!$F385=0,0,(COUNTIF('SERVIÇOS EXECUTADOS'!$I385:$DH385,EM$10)/'SERVIÇOS EXECUTADOS'!$F385*100))</f>
        <v>0</v>
      </c>
      <c r="EN385" s="62">
        <f>IF('SERVIÇOS EXECUTADOS'!$F385=0,0,(COUNTIF('SERVIÇOS EXECUTADOS'!$I385:$DH385,EN$10)/'SERVIÇOS EXECUTADOS'!$F385*100))</f>
        <v>0</v>
      </c>
      <c r="EO385" s="62">
        <f>IF('SERVIÇOS EXECUTADOS'!$F385=0,0,(COUNTIF('SERVIÇOS EXECUTADOS'!$I385:$DH385,EO$10)/'SERVIÇOS EXECUTADOS'!$F385*100))</f>
        <v>0</v>
      </c>
      <c r="EP385" s="62">
        <f>IF('SERVIÇOS EXECUTADOS'!$F385=0,0,(COUNTIF('SERVIÇOS EXECUTADOS'!$I385:$DH385,EP$10)/'SERVIÇOS EXECUTADOS'!$F385*100))</f>
        <v>0</v>
      </c>
      <c r="EQ385" s="62">
        <f>IF('SERVIÇOS EXECUTADOS'!$F385=0,0,(COUNTIF('SERVIÇOS EXECUTADOS'!$I385:$DH385,EQ$10)/'SERVIÇOS EXECUTADOS'!$F385*100))</f>
        <v>0</v>
      </c>
      <c r="ER385" s="62">
        <f>IF('SERVIÇOS EXECUTADOS'!$F385=0,0,(COUNTIF('SERVIÇOS EXECUTADOS'!$I385:$DH385,ER$10)/'SERVIÇOS EXECUTADOS'!$F385*100))</f>
        <v>0</v>
      </c>
      <c r="ES385" s="62">
        <f>IF('SERVIÇOS EXECUTADOS'!$F385=0,0,(COUNTIF('SERVIÇOS EXECUTADOS'!$I385:$DH385,ES$10)/'SERVIÇOS EXECUTADOS'!$F385*100))</f>
        <v>0</v>
      </c>
      <c r="ET385" s="62">
        <f>IF('SERVIÇOS EXECUTADOS'!$F385=0,0,(COUNTIF('SERVIÇOS EXECUTADOS'!$I385:$DH385,ET$10)/'SERVIÇOS EXECUTADOS'!$F385*100))</f>
        <v>0</v>
      </c>
      <c r="EU385" s="62">
        <f>IF('SERVIÇOS EXECUTADOS'!$F385=0,0,(COUNTIF('SERVIÇOS EXECUTADOS'!$I385:$DH385,EU$10)/'SERVIÇOS EXECUTADOS'!$F385*100))</f>
        <v>0</v>
      </c>
      <c r="EV385" s="62">
        <f>IF('SERVIÇOS EXECUTADOS'!$F385=0,0,(COUNTIF('SERVIÇOS EXECUTADOS'!$I385:$DH385,EV$10)/'SERVIÇOS EXECUTADOS'!$F385*100))</f>
        <v>0</v>
      </c>
      <c r="EW385" s="62">
        <f>IF('SERVIÇOS EXECUTADOS'!$F385=0,0,(COUNTIF('SERVIÇOS EXECUTADOS'!$I385:$DH385,EW$10)/'SERVIÇOS EXECUTADOS'!$F385*100))</f>
        <v>0</v>
      </c>
    </row>
    <row r="386" spans="1:153" ht="12" customHeight="1" outlineLevel="1">
      <c r="A386" s="1"/>
      <c r="B386" s="197" t="s">
        <v>635</v>
      </c>
      <c r="C386" s="196" t="s">
        <v>636</v>
      </c>
      <c r="D386" s="486"/>
      <c r="E386" s="192">
        <f t="shared" si="124"/>
        <v>0</v>
      </c>
      <c r="F386" s="489"/>
      <c r="G386" s="271" t="s">
        <v>122</v>
      </c>
      <c r="H386" s="216">
        <f t="shared" ref="H386:H397" si="147">DM386</f>
        <v>0</v>
      </c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  <c r="AN386" s="59"/>
      <c r="AO386" s="59"/>
      <c r="AP386" s="59"/>
      <c r="AQ386" s="59"/>
      <c r="AR386" s="59"/>
      <c r="AS386" s="59"/>
      <c r="AT386" s="59"/>
      <c r="AU386" s="59"/>
      <c r="AV386" s="59"/>
      <c r="AW386" s="59"/>
      <c r="AX386" s="59"/>
      <c r="AY386" s="59"/>
      <c r="AZ386" s="59"/>
      <c r="BA386" s="59"/>
      <c r="BB386" s="59"/>
      <c r="BC386" s="59"/>
      <c r="BD386" s="59"/>
      <c r="BE386" s="59"/>
      <c r="BF386" s="59"/>
      <c r="BG386" s="59"/>
      <c r="BH386" s="59"/>
      <c r="BI386" s="59"/>
      <c r="BJ386" s="59"/>
      <c r="BK386" s="59"/>
      <c r="BL386" s="59"/>
      <c r="BM386" s="59"/>
      <c r="BN386" s="59"/>
      <c r="BO386" s="59"/>
      <c r="BP386" s="59"/>
      <c r="BQ386" s="59"/>
      <c r="BR386" s="59"/>
      <c r="BS386" s="59"/>
      <c r="BT386" s="59"/>
      <c r="BU386" s="59"/>
      <c r="BV386" s="59"/>
      <c r="BW386" s="59"/>
      <c r="BX386" s="59"/>
      <c r="BY386" s="59"/>
      <c r="BZ386" s="59"/>
      <c r="CA386" s="59"/>
      <c r="CB386" s="59"/>
      <c r="CC386" s="59"/>
      <c r="CD386" s="59"/>
      <c r="CE386" s="59"/>
      <c r="CF386" s="59"/>
      <c r="CG386" s="59"/>
      <c r="CH386" s="59"/>
      <c r="CI386" s="59"/>
      <c r="CJ386" s="59"/>
      <c r="CK386" s="59"/>
      <c r="CL386" s="59"/>
      <c r="CM386" s="59"/>
      <c r="CN386" s="59"/>
      <c r="CO386" s="59"/>
      <c r="CP386" s="59"/>
      <c r="CQ386" s="59"/>
      <c r="CR386" s="59"/>
      <c r="CS386" s="59"/>
      <c r="CT386" s="59"/>
      <c r="CU386" s="59"/>
      <c r="CV386" s="59"/>
      <c r="CW386" s="59"/>
      <c r="CX386" s="59"/>
      <c r="CY386" s="59"/>
      <c r="CZ386" s="59"/>
      <c r="DA386" s="59"/>
      <c r="DB386" s="59"/>
      <c r="DC386" s="59"/>
      <c r="DD386" s="59"/>
      <c r="DE386" s="59"/>
      <c r="DF386" s="59"/>
      <c r="DG386" s="59"/>
      <c r="DH386" s="59"/>
      <c r="DI386" s="60">
        <f t="shared" si="145"/>
        <v>0</v>
      </c>
      <c r="DJ386" s="61">
        <f t="shared" si="146"/>
        <v>0</v>
      </c>
      <c r="DK386" s="61">
        <f t="shared" ref="DK386:DK397" si="148">+DJ386+DI386</f>
        <v>0</v>
      </c>
      <c r="DL386" s="62">
        <f t="shared" ref="DL386:DL397" si="149">IF(F386=0,0,(DJ386/F386)*100)</f>
        <v>0</v>
      </c>
      <c r="DM386" s="62">
        <f t="shared" ref="DM386:DM397" si="150">IF(F386=0,0,+(DK386/F386)*100)</f>
        <v>0</v>
      </c>
      <c r="DN386" s="64" t="str">
        <f t="shared" ref="DN386:DN397" si="151">IFERROR(DK386/F386*E386,"")</f>
        <v/>
      </c>
      <c r="DO386" s="252" t="b">
        <f t="shared" ref="DO386:DO397" si="152">DN386=E386</f>
        <v>0</v>
      </c>
      <c r="DP386" s="188"/>
      <c r="DS386" s="62">
        <f>IF('SERVIÇOS EXECUTADOS'!$F386=0,0,(COUNTIF('SERVIÇOS EXECUTADOS'!$I386:$DH386,DS$10)/'SERVIÇOS EXECUTADOS'!$F386*100))</f>
        <v>0</v>
      </c>
      <c r="DT386" s="62">
        <f>IF('SERVIÇOS EXECUTADOS'!$F386=0,0,(COUNTIF('SERVIÇOS EXECUTADOS'!$I386:$DH386,DT$10)/'SERVIÇOS EXECUTADOS'!$F386*100))</f>
        <v>0</v>
      </c>
      <c r="DU386" s="62">
        <f>IF('SERVIÇOS EXECUTADOS'!$F386=0,0,(COUNTIF('SERVIÇOS EXECUTADOS'!$I386:$DH386,DU$10)/'SERVIÇOS EXECUTADOS'!$F386*100))</f>
        <v>0</v>
      </c>
      <c r="DV386" s="62">
        <f>IF('SERVIÇOS EXECUTADOS'!$F386=0,0,(COUNTIF('SERVIÇOS EXECUTADOS'!$I386:$DH386,DV$10)/'SERVIÇOS EXECUTADOS'!$F386*100))</f>
        <v>0</v>
      </c>
      <c r="DW386" s="62">
        <f>IF('SERVIÇOS EXECUTADOS'!$F386=0,0,(COUNTIF('SERVIÇOS EXECUTADOS'!$I386:$DH386,DW$10)/'SERVIÇOS EXECUTADOS'!$F386*100))</f>
        <v>0</v>
      </c>
      <c r="DX386" s="62">
        <f>IF('SERVIÇOS EXECUTADOS'!$F386=0,0,(COUNTIF('SERVIÇOS EXECUTADOS'!$I386:$DH386,DX$10)/'SERVIÇOS EXECUTADOS'!$F386*100))</f>
        <v>0</v>
      </c>
      <c r="DY386" s="62">
        <f>IF('SERVIÇOS EXECUTADOS'!$F386=0,0,(COUNTIF('SERVIÇOS EXECUTADOS'!$I386:$DH386,DY$10)/'SERVIÇOS EXECUTADOS'!$F386*100))</f>
        <v>0</v>
      </c>
      <c r="DZ386" s="62">
        <f>IF('SERVIÇOS EXECUTADOS'!$F386=0,0,(COUNTIF('SERVIÇOS EXECUTADOS'!$I386:$DH386,DZ$10)/'SERVIÇOS EXECUTADOS'!$F386*100))</f>
        <v>0</v>
      </c>
      <c r="EA386" s="62">
        <f>IF('SERVIÇOS EXECUTADOS'!$F386=0,0,(COUNTIF('SERVIÇOS EXECUTADOS'!$I386:$DH386,EA$10)/'SERVIÇOS EXECUTADOS'!$F386*100))</f>
        <v>0</v>
      </c>
      <c r="EB386" s="62">
        <f>IF('SERVIÇOS EXECUTADOS'!$F386=0,0,(COUNTIF('SERVIÇOS EXECUTADOS'!$I386:$DH386,EB$10)/'SERVIÇOS EXECUTADOS'!$F386*100))</f>
        <v>0</v>
      </c>
      <c r="EC386" s="62">
        <f>IF('SERVIÇOS EXECUTADOS'!$F386=0,0,(COUNTIF('SERVIÇOS EXECUTADOS'!$I386:$DH386,EC$10)/'SERVIÇOS EXECUTADOS'!$F386*100))</f>
        <v>0</v>
      </c>
      <c r="ED386" s="62">
        <f>IF('SERVIÇOS EXECUTADOS'!$F386=0,0,(COUNTIF('SERVIÇOS EXECUTADOS'!$I386:$DH386,ED$10)/'SERVIÇOS EXECUTADOS'!$F386*100))</f>
        <v>0</v>
      </c>
      <c r="EE386" s="62">
        <f>IF('SERVIÇOS EXECUTADOS'!$F386=0,0,(COUNTIF('SERVIÇOS EXECUTADOS'!$I386:$DH386,EE$10)/'SERVIÇOS EXECUTADOS'!$F386*100))</f>
        <v>0</v>
      </c>
      <c r="EF386" s="62">
        <f>IF('SERVIÇOS EXECUTADOS'!$F386=0,0,(COUNTIF('SERVIÇOS EXECUTADOS'!$I386:$DH386,EF$10)/'SERVIÇOS EXECUTADOS'!$F386*100))</f>
        <v>0</v>
      </c>
      <c r="EG386" s="62">
        <f>IF('SERVIÇOS EXECUTADOS'!$F386=0,0,(COUNTIF('SERVIÇOS EXECUTADOS'!$I386:$DH386,EG$10)/'SERVIÇOS EXECUTADOS'!$F386*100))</f>
        <v>0</v>
      </c>
      <c r="EH386" s="62">
        <f>IF('SERVIÇOS EXECUTADOS'!$F386=0,0,(COUNTIF('SERVIÇOS EXECUTADOS'!$I386:$DH386,EH$10)/'SERVIÇOS EXECUTADOS'!$F386*100))</f>
        <v>0</v>
      </c>
      <c r="EI386" s="62">
        <f>IF('SERVIÇOS EXECUTADOS'!$F386=0,0,(COUNTIF('SERVIÇOS EXECUTADOS'!$I386:$DH386,EI$10)/'SERVIÇOS EXECUTADOS'!$F386*100))</f>
        <v>0</v>
      </c>
      <c r="EJ386" s="62">
        <f>IF('SERVIÇOS EXECUTADOS'!$F386=0,0,(COUNTIF('SERVIÇOS EXECUTADOS'!$I386:$DH386,EJ$10)/'SERVIÇOS EXECUTADOS'!$F386*100))</f>
        <v>0</v>
      </c>
      <c r="EK386" s="62">
        <f>IF('SERVIÇOS EXECUTADOS'!$F386=0,0,(COUNTIF('SERVIÇOS EXECUTADOS'!$I386:$DH386,EK$10)/'SERVIÇOS EXECUTADOS'!$F386*100))</f>
        <v>0</v>
      </c>
      <c r="EL386" s="62">
        <f>IF('SERVIÇOS EXECUTADOS'!$F386=0,0,(COUNTIF('SERVIÇOS EXECUTADOS'!$I386:$DH386,EL$10)/'SERVIÇOS EXECUTADOS'!$F386*100))</f>
        <v>0</v>
      </c>
      <c r="EM386" s="62">
        <f>IF('SERVIÇOS EXECUTADOS'!$F386=0,0,(COUNTIF('SERVIÇOS EXECUTADOS'!$I386:$DH386,EM$10)/'SERVIÇOS EXECUTADOS'!$F386*100))</f>
        <v>0</v>
      </c>
      <c r="EN386" s="62">
        <f>IF('SERVIÇOS EXECUTADOS'!$F386=0,0,(COUNTIF('SERVIÇOS EXECUTADOS'!$I386:$DH386,EN$10)/'SERVIÇOS EXECUTADOS'!$F386*100))</f>
        <v>0</v>
      </c>
      <c r="EO386" s="62">
        <f>IF('SERVIÇOS EXECUTADOS'!$F386=0,0,(COUNTIF('SERVIÇOS EXECUTADOS'!$I386:$DH386,EO$10)/'SERVIÇOS EXECUTADOS'!$F386*100))</f>
        <v>0</v>
      </c>
      <c r="EP386" s="62">
        <f>IF('SERVIÇOS EXECUTADOS'!$F386=0,0,(COUNTIF('SERVIÇOS EXECUTADOS'!$I386:$DH386,EP$10)/'SERVIÇOS EXECUTADOS'!$F386*100))</f>
        <v>0</v>
      </c>
      <c r="EQ386" s="62">
        <f>IF('SERVIÇOS EXECUTADOS'!$F386=0,0,(COUNTIF('SERVIÇOS EXECUTADOS'!$I386:$DH386,EQ$10)/'SERVIÇOS EXECUTADOS'!$F386*100))</f>
        <v>0</v>
      </c>
      <c r="ER386" s="62">
        <f>IF('SERVIÇOS EXECUTADOS'!$F386=0,0,(COUNTIF('SERVIÇOS EXECUTADOS'!$I386:$DH386,ER$10)/'SERVIÇOS EXECUTADOS'!$F386*100))</f>
        <v>0</v>
      </c>
      <c r="ES386" s="62">
        <f>IF('SERVIÇOS EXECUTADOS'!$F386=0,0,(COUNTIF('SERVIÇOS EXECUTADOS'!$I386:$DH386,ES$10)/'SERVIÇOS EXECUTADOS'!$F386*100))</f>
        <v>0</v>
      </c>
      <c r="ET386" s="62">
        <f>IF('SERVIÇOS EXECUTADOS'!$F386=0,0,(COUNTIF('SERVIÇOS EXECUTADOS'!$I386:$DH386,ET$10)/'SERVIÇOS EXECUTADOS'!$F386*100))</f>
        <v>0</v>
      </c>
      <c r="EU386" s="62">
        <f>IF('SERVIÇOS EXECUTADOS'!$F386=0,0,(COUNTIF('SERVIÇOS EXECUTADOS'!$I386:$DH386,EU$10)/'SERVIÇOS EXECUTADOS'!$F386*100))</f>
        <v>0</v>
      </c>
      <c r="EV386" s="62">
        <f>IF('SERVIÇOS EXECUTADOS'!$F386=0,0,(COUNTIF('SERVIÇOS EXECUTADOS'!$I386:$DH386,EV$10)/'SERVIÇOS EXECUTADOS'!$F386*100))</f>
        <v>0</v>
      </c>
      <c r="EW386" s="62">
        <f>IF('SERVIÇOS EXECUTADOS'!$F386=0,0,(COUNTIF('SERVIÇOS EXECUTADOS'!$I386:$DH386,EW$10)/'SERVIÇOS EXECUTADOS'!$F386*100))</f>
        <v>0</v>
      </c>
    </row>
    <row r="387" spans="1:153" ht="12" customHeight="1" outlineLevel="1">
      <c r="A387" s="1"/>
      <c r="B387" s="197" t="s">
        <v>637</v>
      </c>
      <c r="C387" s="196" t="s">
        <v>638</v>
      </c>
      <c r="D387" s="486"/>
      <c r="E387" s="192">
        <f t="shared" si="124"/>
        <v>0</v>
      </c>
      <c r="F387" s="489"/>
      <c r="G387" s="271" t="s">
        <v>122</v>
      </c>
      <c r="H387" s="216">
        <f t="shared" si="147"/>
        <v>0</v>
      </c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  <c r="AN387" s="59"/>
      <c r="AO387" s="59"/>
      <c r="AP387" s="59"/>
      <c r="AQ387" s="59"/>
      <c r="AR387" s="59"/>
      <c r="AS387" s="59"/>
      <c r="AT387" s="59"/>
      <c r="AU387" s="59"/>
      <c r="AV387" s="59"/>
      <c r="AW387" s="59"/>
      <c r="AX387" s="59"/>
      <c r="AY387" s="59"/>
      <c r="AZ387" s="59"/>
      <c r="BA387" s="59"/>
      <c r="BB387" s="59"/>
      <c r="BC387" s="59"/>
      <c r="BD387" s="59"/>
      <c r="BE387" s="59"/>
      <c r="BF387" s="59"/>
      <c r="BG387" s="59"/>
      <c r="BH387" s="59"/>
      <c r="BI387" s="59"/>
      <c r="BJ387" s="59"/>
      <c r="BK387" s="59"/>
      <c r="BL387" s="59"/>
      <c r="BM387" s="59"/>
      <c r="BN387" s="59"/>
      <c r="BO387" s="59"/>
      <c r="BP387" s="59"/>
      <c r="BQ387" s="59"/>
      <c r="BR387" s="59"/>
      <c r="BS387" s="59"/>
      <c r="BT387" s="59"/>
      <c r="BU387" s="59"/>
      <c r="BV387" s="59"/>
      <c r="BW387" s="59"/>
      <c r="BX387" s="59"/>
      <c r="BY387" s="59"/>
      <c r="BZ387" s="59"/>
      <c r="CA387" s="59"/>
      <c r="CB387" s="59"/>
      <c r="CC387" s="59"/>
      <c r="CD387" s="59"/>
      <c r="CE387" s="59"/>
      <c r="CF387" s="59"/>
      <c r="CG387" s="59"/>
      <c r="CH387" s="59"/>
      <c r="CI387" s="59"/>
      <c r="CJ387" s="59"/>
      <c r="CK387" s="59"/>
      <c r="CL387" s="59"/>
      <c r="CM387" s="59"/>
      <c r="CN387" s="59"/>
      <c r="CO387" s="59"/>
      <c r="CP387" s="59"/>
      <c r="CQ387" s="59"/>
      <c r="CR387" s="59"/>
      <c r="CS387" s="59"/>
      <c r="CT387" s="59"/>
      <c r="CU387" s="59"/>
      <c r="CV387" s="59"/>
      <c r="CW387" s="59"/>
      <c r="CX387" s="59"/>
      <c r="CY387" s="59"/>
      <c r="CZ387" s="59"/>
      <c r="DA387" s="59"/>
      <c r="DB387" s="59"/>
      <c r="DC387" s="59"/>
      <c r="DD387" s="59"/>
      <c r="DE387" s="59"/>
      <c r="DF387" s="59"/>
      <c r="DG387" s="59"/>
      <c r="DH387" s="59"/>
      <c r="DI387" s="60">
        <f t="shared" si="145"/>
        <v>0</v>
      </c>
      <c r="DJ387" s="61">
        <f t="shared" si="146"/>
        <v>0</v>
      </c>
      <c r="DK387" s="61">
        <f t="shared" si="148"/>
        <v>0</v>
      </c>
      <c r="DL387" s="62">
        <f t="shared" si="149"/>
        <v>0</v>
      </c>
      <c r="DM387" s="62">
        <f t="shared" si="150"/>
        <v>0</v>
      </c>
      <c r="DN387" s="64" t="str">
        <f t="shared" si="151"/>
        <v/>
      </c>
      <c r="DO387" s="252" t="b">
        <f t="shared" si="152"/>
        <v>0</v>
      </c>
      <c r="DP387" s="188"/>
      <c r="DS387" s="62">
        <f>IF('SERVIÇOS EXECUTADOS'!$F387=0,0,(COUNTIF('SERVIÇOS EXECUTADOS'!$I387:$DH387,DS$10)/'SERVIÇOS EXECUTADOS'!$F387*100))</f>
        <v>0</v>
      </c>
      <c r="DT387" s="62">
        <f>IF('SERVIÇOS EXECUTADOS'!$F387=0,0,(COUNTIF('SERVIÇOS EXECUTADOS'!$I387:$DH387,DT$10)/'SERVIÇOS EXECUTADOS'!$F387*100))</f>
        <v>0</v>
      </c>
      <c r="DU387" s="62">
        <f>IF('SERVIÇOS EXECUTADOS'!$F387=0,0,(COUNTIF('SERVIÇOS EXECUTADOS'!$I387:$DH387,DU$10)/'SERVIÇOS EXECUTADOS'!$F387*100))</f>
        <v>0</v>
      </c>
      <c r="DV387" s="62">
        <f>IF('SERVIÇOS EXECUTADOS'!$F387=0,0,(COUNTIF('SERVIÇOS EXECUTADOS'!$I387:$DH387,DV$10)/'SERVIÇOS EXECUTADOS'!$F387*100))</f>
        <v>0</v>
      </c>
      <c r="DW387" s="62">
        <f>IF('SERVIÇOS EXECUTADOS'!$F387=0,0,(COUNTIF('SERVIÇOS EXECUTADOS'!$I387:$DH387,DW$10)/'SERVIÇOS EXECUTADOS'!$F387*100))</f>
        <v>0</v>
      </c>
      <c r="DX387" s="62">
        <f>IF('SERVIÇOS EXECUTADOS'!$F387=0,0,(COUNTIF('SERVIÇOS EXECUTADOS'!$I387:$DH387,DX$10)/'SERVIÇOS EXECUTADOS'!$F387*100))</f>
        <v>0</v>
      </c>
      <c r="DY387" s="62">
        <f>IF('SERVIÇOS EXECUTADOS'!$F387=0,0,(COUNTIF('SERVIÇOS EXECUTADOS'!$I387:$DH387,DY$10)/'SERVIÇOS EXECUTADOS'!$F387*100))</f>
        <v>0</v>
      </c>
      <c r="DZ387" s="62">
        <f>IF('SERVIÇOS EXECUTADOS'!$F387=0,0,(COUNTIF('SERVIÇOS EXECUTADOS'!$I387:$DH387,DZ$10)/'SERVIÇOS EXECUTADOS'!$F387*100))</f>
        <v>0</v>
      </c>
      <c r="EA387" s="62">
        <f>IF('SERVIÇOS EXECUTADOS'!$F387=0,0,(COUNTIF('SERVIÇOS EXECUTADOS'!$I387:$DH387,EA$10)/'SERVIÇOS EXECUTADOS'!$F387*100))</f>
        <v>0</v>
      </c>
      <c r="EB387" s="62">
        <f>IF('SERVIÇOS EXECUTADOS'!$F387=0,0,(COUNTIF('SERVIÇOS EXECUTADOS'!$I387:$DH387,EB$10)/'SERVIÇOS EXECUTADOS'!$F387*100))</f>
        <v>0</v>
      </c>
      <c r="EC387" s="62">
        <f>IF('SERVIÇOS EXECUTADOS'!$F387=0,0,(COUNTIF('SERVIÇOS EXECUTADOS'!$I387:$DH387,EC$10)/'SERVIÇOS EXECUTADOS'!$F387*100))</f>
        <v>0</v>
      </c>
      <c r="ED387" s="62">
        <f>IF('SERVIÇOS EXECUTADOS'!$F387=0,0,(COUNTIF('SERVIÇOS EXECUTADOS'!$I387:$DH387,ED$10)/'SERVIÇOS EXECUTADOS'!$F387*100))</f>
        <v>0</v>
      </c>
      <c r="EE387" s="62">
        <f>IF('SERVIÇOS EXECUTADOS'!$F387=0,0,(COUNTIF('SERVIÇOS EXECUTADOS'!$I387:$DH387,EE$10)/'SERVIÇOS EXECUTADOS'!$F387*100))</f>
        <v>0</v>
      </c>
      <c r="EF387" s="62">
        <f>IF('SERVIÇOS EXECUTADOS'!$F387=0,0,(COUNTIF('SERVIÇOS EXECUTADOS'!$I387:$DH387,EF$10)/'SERVIÇOS EXECUTADOS'!$F387*100))</f>
        <v>0</v>
      </c>
      <c r="EG387" s="62">
        <f>IF('SERVIÇOS EXECUTADOS'!$F387=0,0,(COUNTIF('SERVIÇOS EXECUTADOS'!$I387:$DH387,EG$10)/'SERVIÇOS EXECUTADOS'!$F387*100))</f>
        <v>0</v>
      </c>
      <c r="EH387" s="62">
        <f>IF('SERVIÇOS EXECUTADOS'!$F387=0,0,(COUNTIF('SERVIÇOS EXECUTADOS'!$I387:$DH387,EH$10)/'SERVIÇOS EXECUTADOS'!$F387*100))</f>
        <v>0</v>
      </c>
      <c r="EI387" s="62">
        <f>IF('SERVIÇOS EXECUTADOS'!$F387=0,0,(COUNTIF('SERVIÇOS EXECUTADOS'!$I387:$DH387,EI$10)/'SERVIÇOS EXECUTADOS'!$F387*100))</f>
        <v>0</v>
      </c>
      <c r="EJ387" s="62">
        <f>IF('SERVIÇOS EXECUTADOS'!$F387=0,0,(COUNTIF('SERVIÇOS EXECUTADOS'!$I387:$DH387,EJ$10)/'SERVIÇOS EXECUTADOS'!$F387*100))</f>
        <v>0</v>
      </c>
      <c r="EK387" s="62">
        <f>IF('SERVIÇOS EXECUTADOS'!$F387=0,0,(COUNTIF('SERVIÇOS EXECUTADOS'!$I387:$DH387,EK$10)/'SERVIÇOS EXECUTADOS'!$F387*100))</f>
        <v>0</v>
      </c>
      <c r="EL387" s="62">
        <f>IF('SERVIÇOS EXECUTADOS'!$F387=0,0,(COUNTIF('SERVIÇOS EXECUTADOS'!$I387:$DH387,EL$10)/'SERVIÇOS EXECUTADOS'!$F387*100))</f>
        <v>0</v>
      </c>
      <c r="EM387" s="62">
        <f>IF('SERVIÇOS EXECUTADOS'!$F387=0,0,(COUNTIF('SERVIÇOS EXECUTADOS'!$I387:$DH387,EM$10)/'SERVIÇOS EXECUTADOS'!$F387*100))</f>
        <v>0</v>
      </c>
      <c r="EN387" s="62">
        <f>IF('SERVIÇOS EXECUTADOS'!$F387=0,0,(COUNTIF('SERVIÇOS EXECUTADOS'!$I387:$DH387,EN$10)/'SERVIÇOS EXECUTADOS'!$F387*100))</f>
        <v>0</v>
      </c>
      <c r="EO387" s="62">
        <f>IF('SERVIÇOS EXECUTADOS'!$F387=0,0,(COUNTIF('SERVIÇOS EXECUTADOS'!$I387:$DH387,EO$10)/'SERVIÇOS EXECUTADOS'!$F387*100))</f>
        <v>0</v>
      </c>
      <c r="EP387" s="62">
        <f>IF('SERVIÇOS EXECUTADOS'!$F387=0,0,(COUNTIF('SERVIÇOS EXECUTADOS'!$I387:$DH387,EP$10)/'SERVIÇOS EXECUTADOS'!$F387*100))</f>
        <v>0</v>
      </c>
      <c r="EQ387" s="62">
        <f>IF('SERVIÇOS EXECUTADOS'!$F387=0,0,(COUNTIF('SERVIÇOS EXECUTADOS'!$I387:$DH387,EQ$10)/'SERVIÇOS EXECUTADOS'!$F387*100))</f>
        <v>0</v>
      </c>
      <c r="ER387" s="62">
        <f>IF('SERVIÇOS EXECUTADOS'!$F387=0,0,(COUNTIF('SERVIÇOS EXECUTADOS'!$I387:$DH387,ER$10)/'SERVIÇOS EXECUTADOS'!$F387*100))</f>
        <v>0</v>
      </c>
      <c r="ES387" s="62">
        <f>IF('SERVIÇOS EXECUTADOS'!$F387=0,0,(COUNTIF('SERVIÇOS EXECUTADOS'!$I387:$DH387,ES$10)/'SERVIÇOS EXECUTADOS'!$F387*100))</f>
        <v>0</v>
      </c>
      <c r="ET387" s="62">
        <f>IF('SERVIÇOS EXECUTADOS'!$F387=0,0,(COUNTIF('SERVIÇOS EXECUTADOS'!$I387:$DH387,ET$10)/'SERVIÇOS EXECUTADOS'!$F387*100))</f>
        <v>0</v>
      </c>
      <c r="EU387" s="62">
        <f>IF('SERVIÇOS EXECUTADOS'!$F387=0,0,(COUNTIF('SERVIÇOS EXECUTADOS'!$I387:$DH387,EU$10)/'SERVIÇOS EXECUTADOS'!$F387*100))</f>
        <v>0</v>
      </c>
      <c r="EV387" s="62">
        <f>IF('SERVIÇOS EXECUTADOS'!$F387=0,0,(COUNTIF('SERVIÇOS EXECUTADOS'!$I387:$DH387,EV$10)/'SERVIÇOS EXECUTADOS'!$F387*100))</f>
        <v>0</v>
      </c>
      <c r="EW387" s="62">
        <f>IF('SERVIÇOS EXECUTADOS'!$F387=0,0,(COUNTIF('SERVIÇOS EXECUTADOS'!$I387:$DH387,EW$10)/'SERVIÇOS EXECUTADOS'!$F387*100))</f>
        <v>0</v>
      </c>
    </row>
    <row r="388" spans="1:153" ht="12" customHeight="1" outlineLevel="1">
      <c r="A388" s="1"/>
      <c r="B388" s="197" t="s">
        <v>639</v>
      </c>
      <c r="C388" s="196" t="s">
        <v>640</v>
      </c>
      <c r="D388" s="486"/>
      <c r="E388" s="192">
        <f t="shared" si="124"/>
        <v>0</v>
      </c>
      <c r="F388" s="489"/>
      <c r="G388" s="271" t="s">
        <v>122</v>
      </c>
      <c r="H388" s="216">
        <f t="shared" si="147"/>
        <v>0</v>
      </c>
      <c r="I388" s="59">
        <v>1</v>
      </c>
      <c r="J388" s="59">
        <v>2</v>
      </c>
      <c r="K388" s="59">
        <v>0</v>
      </c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  <c r="AN388" s="59"/>
      <c r="AO388" s="59"/>
      <c r="AP388" s="59"/>
      <c r="AQ388" s="59"/>
      <c r="AR388" s="59"/>
      <c r="AS388" s="59"/>
      <c r="AT388" s="59"/>
      <c r="AU388" s="59"/>
      <c r="AV388" s="59"/>
      <c r="AW388" s="59"/>
      <c r="AX388" s="59"/>
      <c r="AY388" s="59"/>
      <c r="AZ388" s="59"/>
      <c r="BA388" s="59"/>
      <c r="BB388" s="59"/>
      <c r="BC388" s="59"/>
      <c r="BD388" s="59"/>
      <c r="BE388" s="59"/>
      <c r="BF388" s="59"/>
      <c r="BG388" s="59"/>
      <c r="BH388" s="59"/>
      <c r="BI388" s="59"/>
      <c r="BJ388" s="59"/>
      <c r="BK388" s="59"/>
      <c r="BL388" s="59"/>
      <c r="BM388" s="59"/>
      <c r="BN388" s="59"/>
      <c r="BO388" s="59"/>
      <c r="BP388" s="59"/>
      <c r="BQ388" s="59"/>
      <c r="BR388" s="59"/>
      <c r="BS388" s="59"/>
      <c r="BT388" s="59"/>
      <c r="BU388" s="59"/>
      <c r="BV388" s="59"/>
      <c r="BW388" s="59"/>
      <c r="BX388" s="59"/>
      <c r="BY388" s="59"/>
      <c r="BZ388" s="59"/>
      <c r="CA388" s="59"/>
      <c r="CB388" s="59"/>
      <c r="CC388" s="59"/>
      <c r="CD388" s="59"/>
      <c r="CE388" s="59"/>
      <c r="CF388" s="59"/>
      <c r="CG388" s="59"/>
      <c r="CH388" s="59"/>
      <c r="CI388" s="59"/>
      <c r="CJ388" s="59"/>
      <c r="CK388" s="59"/>
      <c r="CL388" s="59"/>
      <c r="CM388" s="59"/>
      <c r="CN388" s="59"/>
      <c r="CO388" s="59"/>
      <c r="CP388" s="59"/>
      <c r="CQ388" s="59"/>
      <c r="CR388" s="59"/>
      <c r="CS388" s="59"/>
      <c r="CT388" s="59"/>
      <c r="CU388" s="59"/>
      <c r="CV388" s="59"/>
      <c r="CW388" s="59"/>
      <c r="CX388" s="59"/>
      <c r="CY388" s="59"/>
      <c r="CZ388" s="59"/>
      <c r="DA388" s="59"/>
      <c r="DB388" s="59"/>
      <c r="DC388" s="59"/>
      <c r="DD388" s="59"/>
      <c r="DE388" s="59"/>
      <c r="DF388" s="59"/>
      <c r="DG388" s="59"/>
      <c r="DH388" s="59"/>
      <c r="DI388" s="60">
        <f t="shared" si="145"/>
        <v>0</v>
      </c>
      <c r="DJ388" s="61">
        <f t="shared" si="146"/>
        <v>1</v>
      </c>
      <c r="DK388" s="61">
        <f t="shared" si="148"/>
        <v>1</v>
      </c>
      <c r="DL388" s="62">
        <f t="shared" si="149"/>
        <v>0</v>
      </c>
      <c r="DM388" s="62">
        <f t="shared" si="150"/>
        <v>0</v>
      </c>
      <c r="DN388" s="64" t="str">
        <f t="shared" si="151"/>
        <v/>
      </c>
      <c r="DO388" s="252" t="b">
        <f t="shared" si="152"/>
        <v>0</v>
      </c>
      <c r="DP388" s="188"/>
      <c r="DS388" s="62">
        <f>IF('SERVIÇOS EXECUTADOS'!$F388=0,0,(COUNTIF('SERVIÇOS EXECUTADOS'!$I388:$DH388,DS$10)/'SERVIÇOS EXECUTADOS'!$F388*100))</f>
        <v>0</v>
      </c>
      <c r="DT388" s="62">
        <f>IF('SERVIÇOS EXECUTADOS'!$F388=0,0,(COUNTIF('SERVIÇOS EXECUTADOS'!$I388:$DH388,DT$10)/'SERVIÇOS EXECUTADOS'!$F388*100))</f>
        <v>0</v>
      </c>
      <c r="DU388" s="62">
        <f>IF('SERVIÇOS EXECUTADOS'!$F388=0,0,(COUNTIF('SERVIÇOS EXECUTADOS'!$I388:$DH388,DU$10)/'SERVIÇOS EXECUTADOS'!$F388*100))</f>
        <v>0</v>
      </c>
      <c r="DV388" s="62">
        <f>IF('SERVIÇOS EXECUTADOS'!$F388=0,0,(COUNTIF('SERVIÇOS EXECUTADOS'!$I388:$DH388,DV$10)/'SERVIÇOS EXECUTADOS'!$F388*100))</f>
        <v>0</v>
      </c>
      <c r="DW388" s="62">
        <f>IF('SERVIÇOS EXECUTADOS'!$F388=0,0,(COUNTIF('SERVIÇOS EXECUTADOS'!$I388:$DH388,DW$10)/'SERVIÇOS EXECUTADOS'!$F388*100))</f>
        <v>0</v>
      </c>
      <c r="DX388" s="62">
        <f>IF('SERVIÇOS EXECUTADOS'!$F388=0,0,(COUNTIF('SERVIÇOS EXECUTADOS'!$I388:$DH388,DX$10)/'SERVIÇOS EXECUTADOS'!$F388*100))</f>
        <v>0</v>
      </c>
      <c r="DY388" s="62">
        <f>IF('SERVIÇOS EXECUTADOS'!$F388=0,0,(COUNTIF('SERVIÇOS EXECUTADOS'!$I388:$DH388,DY$10)/'SERVIÇOS EXECUTADOS'!$F388*100))</f>
        <v>0</v>
      </c>
      <c r="DZ388" s="62">
        <f>IF('SERVIÇOS EXECUTADOS'!$F388=0,0,(COUNTIF('SERVIÇOS EXECUTADOS'!$I388:$DH388,DZ$10)/'SERVIÇOS EXECUTADOS'!$F388*100))</f>
        <v>0</v>
      </c>
      <c r="EA388" s="62">
        <f>IF('SERVIÇOS EXECUTADOS'!$F388=0,0,(COUNTIF('SERVIÇOS EXECUTADOS'!$I388:$DH388,EA$10)/'SERVIÇOS EXECUTADOS'!$F388*100))</f>
        <v>0</v>
      </c>
      <c r="EB388" s="62">
        <f>IF('SERVIÇOS EXECUTADOS'!$F388=0,0,(COUNTIF('SERVIÇOS EXECUTADOS'!$I388:$DH388,EB$10)/'SERVIÇOS EXECUTADOS'!$F388*100))</f>
        <v>0</v>
      </c>
      <c r="EC388" s="62">
        <f>IF('SERVIÇOS EXECUTADOS'!$F388=0,0,(COUNTIF('SERVIÇOS EXECUTADOS'!$I388:$DH388,EC$10)/'SERVIÇOS EXECUTADOS'!$F388*100))</f>
        <v>0</v>
      </c>
      <c r="ED388" s="62">
        <f>IF('SERVIÇOS EXECUTADOS'!$F388=0,0,(COUNTIF('SERVIÇOS EXECUTADOS'!$I388:$DH388,ED$10)/'SERVIÇOS EXECUTADOS'!$F388*100))</f>
        <v>0</v>
      </c>
      <c r="EE388" s="62">
        <f>IF('SERVIÇOS EXECUTADOS'!$F388=0,0,(COUNTIF('SERVIÇOS EXECUTADOS'!$I388:$DH388,EE$10)/'SERVIÇOS EXECUTADOS'!$F388*100))</f>
        <v>0</v>
      </c>
      <c r="EF388" s="62">
        <f>IF('SERVIÇOS EXECUTADOS'!$F388=0,0,(COUNTIF('SERVIÇOS EXECUTADOS'!$I388:$DH388,EF$10)/'SERVIÇOS EXECUTADOS'!$F388*100))</f>
        <v>0</v>
      </c>
      <c r="EG388" s="62">
        <f>IF('SERVIÇOS EXECUTADOS'!$F388=0,0,(COUNTIF('SERVIÇOS EXECUTADOS'!$I388:$DH388,EG$10)/'SERVIÇOS EXECUTADOS'!$F388*100))</f>
        <v>0</v>
      </c>
      <c r="EH388" s="62">
        <f>IF('SERVIÇOS EXECUTADOS'!$F388=0,0,(COUNTIF('SERVIÇOS EXECUTADOS'!$I388:$DH388,EH$10)/'SERVIÇOS EXECUTADOS'!$F388*100))</f>
        <v>0</v>
      </c>
      <c r="EI388" s="62">
        <f>IF('SERVIÇOS EXECUTADOS'!$F388=0,0,(COUNTIF('SERVIÇOS EXECUTADOS'!$I388:$DH388,EI$10)/'SERVIÇOS EXECUTADOS'!$F388*100))</f>
        <v>0</v>
      </c>
      <c r="EJ388" s="62">
        <f>IF('SERVIÇOS EXECUTADOS'!$F388=0,0,(COUNTIF('SERVIÇOS EXECUTADOS'!$I388:$DH388,EJ$10)/'SERVIÇOS EXECUTADOS'!$F388*100))</f>
        <v>0</v>
      </c>
      <c r="EK388" s="62">
        <f>IF('SERVIÇOS EXECUTADOS'!$F388=0,0,(COUNTIF('SERVIÇOS EXECUTADOS'!$I388:$DH388,EK$10)/'SERVIÇOS EXECUTADOS'!$F388*100))</f>
        <v>0</v>
      </c>
      <c r="EL388" s="62">
        <f>IF('SERVIÇOS EXECUTADOS'!$F388=0,0,(COUNTIF('SERVIÇOS EXECUTADOS'!$I388:$DH388,EL$10)/'SERVIÇOS EXECUTADOS'!$F388*100))</f>
        <v>0</v>
      </c>
      <c r="EM388" s="62">
        <f>IF('SERVIÇOS EXECUTADOS'!$F388=0,0,(COUNTIF('SERVIÇOS EXECUTADOS'!$I388:$DH388,EM$10)/'SERVIÇOS EXECUTADOS'!$F388*100))</f>
        <v>0</v>
      </c>
      <c r="EN388" s="62">
        <f>IF('SERVIÇOS EXECUTADOS'!$F388=0,0,(COUNTIF('SERVIÇOS EXECUTADOS'!$I388:$DH388,EN$10)/'SERVIÇOS EXECUTADOS'!$F388*100))</f>
        <v>0</v>
      </c>
      <c r="EO388" s="62">
        <f>IF('SERVIÇOS EXECUTADOS'!$F388=0,0,(COUNTIF('SERVIÇOS EXECUTADOS'!$I388:$DH388,EO$10)/'SERVIÇOS EXECUTADOS'!$F388*100))</f>
        <v>0</v>
      </c>
      <c r="EP388" s="62">
        <f>IF('SERVIÇOS EXECUTADOS'!$F388=0,0,(COUNTIF('SERVIÇOS EXECUTADOS'!$I388:$DH388,EP$10)/'SERVIÇOS EXECUTADOS'!$F388*100))</f>
        <v>0</v>
      </c>
      <c r="EQ388" s="62">
        <f>IF('SERVIÇOS EXECUTADOS'!$F388=0,0,(COUNTIF('SERVIÇOS EXECUTADOS'!$I388:$DH388,EQ$10)/'SERVIÇOS EXECUTADOS'!$F388*100))</f>
        <v>0</v>
      </c>
      <c r="ER388" s="62">
        <f>IF('SERVIÇOS EXECUTADOS'!$F388=0,0,(COUNTIF('SERVIÇOS EXECUTADOS'!$I388:$DH388,ER$10)/'SERVIÇOS EXECUTADOS'!$F388*100))</f>
        <v>0</v>
      </c>
      <c r="ES388" s="62">
        <f>IF('SERVIÇOS EXECUTADOS'!$F388=0,0,(COUNTIF('SERVIÇOS EXECUTADOS'!$I388:$DH388,ES$10)/'SERVIÇOS EXECUTADOS'!$F388*100))</f>
        <v>0</v>
      </c>
      <c r="ET388" s="62">
        <f>IF('SERVIÇOS EXECUTADOS'!$F388=0,0,(COUNTIF('SERVIÇOS EXECUTADOS'!$I388:$DH388,ET$10)/'SERVIÇOS EXECUTADOS'!$F388*100))</f>
        <v>0</v>
      </c>
      <c r="EU388" s="62">
        <f>IF('SERVIÇOS EXECUTADOS'!$F388=0,0,(COUNTIF('SERVIÇOS EXECUTADOS'!$I388:$DH388,EU$10)/'SERVIÇOS EXECUTADOS'!$F388*100))</f>
        <v>0</v>
      </c>
      <c r="EV388" s="62">
        <f>IF('SERVIÇOS EXECUTADOS'!$F388=0,0,(COUNTIF('SERVIÇOS EXECUTADOS'!$I388:$DH388,EV$10)/'SERVIÇOS EXECUTADOS'!$F388*100))</f>
        <v>0</v>
      </c>
      <c r="EW388" s="62">
        <f>IF('SERVIÇOS EXECUTADOS'!$F388=0,0,(COUNTIF('SERVIÇOS EXECUTADOS'!$I388:$DH388,EW$10)/'SERVIÇOS EXECUTADOS'!$F388*100))</f>
        <v>0</v>
      </c>
    </row>
    <row r="389" spans="1:153" ht="12" customHeight="1" outlineLevel="1">
      <c r="A389" s="1"/>
      <c r="B389" s="197" t="s">
        <v>641</v>
      </c>
      <c r="C389" s="196" t="s">
        <v>642</v>
      </c>
      <c r="D389" s="486"/>
      <c r="E389" s="192">
        <f t="shared" si="124"/>
        <v>0</v>
      </c>
      <c r="F389" s="489"/>
      <c r="G389" s="271" t="s">
        <v>122</v>
      </c>
      <c r="H389" s="216">
        <f t="shared" si="147"/>
        <v>0</v>
      </c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  <c r="AN389" s="59"/>
      <c r="AO389" s="59"/>
      <c r="AP389" s="59"/>
      <c r="AQ389" s="59"/>
      <c r="AR389" s="59"/>
      <c r="AS389" s="59"/>
      <c r="AT389" s="59"/>
      <c r="AU389" s="59"/>
      <c r="AV389" s="59"/>
      <c r="AW389" s="59"/>
      <c r="AX389" s="59"/>
      <c r="AY389" s="59"/>
      <c r="AZ389" s="59"/>
      <c r="BA389" s="59"/>
      <c r="BB389" s="59"/>
      <c r="BC389" s="59"/>
      <c r="BD389" s="59"/>
      <c r="BE389" s="59"/>
      <c r="BF389" s="59"/>
      <c r="BG389" s="59"/>
      <c r="BH389" s="59"/>
      <c r="BI389" s="59"/>
      <c r="BJ389" s="59"/>
      <c r="BK389" s="59"/>
      <c r="BL389" s="59"/>
      <c r="BM389" s="59"/>
      <c r="BN389" s="59"/>
      <c r="BO389" s="59"/>
      <c r="BP389" s="59"/>
      <c r="BQ389" s="59"/>
      <c r="BR389" s="59"/>
      <c r="BS389" s="59"/>
      <c r="BT389" s="59"/>
      <c r="BU389" s="59"/>
      <c r="BV389" s="59"/>
      <c r="BW389" s="59"/>
      <c r="BX389" s="59"/>
      <c r="BY389" s="59"/>
      <c r="BZ389" s="59"/>
      <c r="CA389" s="59"/>
      <c r="CB389" s="59"/>
      <c r="CC389" s="59"/>
      <c r="CD389" s="59"/>
      <c r="CE389" s="59"/>
      <c r="CF389" s="59"/>
      <c r="CG389" s="59"/>
      <c r="CH389" s="59"/>
      <c r="CI389" s="59"/>
      <c r="CJ389" s="59"/>
      <c r="CK389" s="59"/>
      <c r="CL389" s="59"/>
      <c r="CM389" s="59"/>
      <c r="CN389" s="59"/>
      <c r="CO389" s="59"/>
      <c r="CP389" s="59"/>
      <c r="CQ389" s="59"/>
      <c r="CR389" s="59"/>
      <c r="CS389" s="59"/>
      <c r="CT389" s="59"/>
      <c r="CU389" s="59"/>
      <c r="CV389" s="59"/>
      <c r="CW389" s="59"/>
      <c r="CX389" s="59"/>
      <c r="CY389" s="59"/>
      <c r="CZ389" s="59"/>
      <c r="DA389" s="59"/>
      <c r="DB389" s="59"/>
      <c r="DC389" s="59"/>
      <c r="DD389" s="59"/>
      <c r="DE389" s="59"/>
      <c r="DF389" s="59"/>
      <c r="DG389" s="59"/>
      <c r="DH389" s="59"/>
      <c r="DI389" s="60">
        <f t="shared" si="145"/>
        <v>0</v>
      </c>
      <c r="DJ389" s="61">
        <f t="shared" si="146"/>
        <v>0</v>
      </c>
      <c r="DK389" s="61">
        <f t="shared" si="148"/>
        <v>0</v>
      </c>
      <c r="DL389" s="62">
        <f t="shared" si="149"/>
        <v>0</v>
      </c>
      <c r="DM389" s="62">
        <f t="shared" si="150"/>
        <v>0</v>
      </c>
      <c r="DN389" s="64" t="str">
        <f t="shared" si="151"/>
        <v/>
      </c>
      <c r="DO389" s="252" t="b">
        <f t="shared" si="152"/>
        <v>0</v>
      </c>
      <c r="DP389" s="188"/>
      <c r="DS389" s="62">
        <f>IF('SERVIÇOS EXECUTADOS'!$F389=0,0,(COUNTIF('SERVIÇOS EXECUTADOS'!$I389:$DH389,DS$10)/'SERVIÇOS EXECUTADOS'!$F389*100))</f>
        <v>0</v>
      </c>
      <c r="DT389" s="62">
        <f>IF('SERVIÇOS EXECUTADOS'!$F389=0,0,(COUNTIF('SERVIÇOS EXECUTADOS'!$I389:$DH389,DT$10)/'SERVIÇOS EXECUTADOS'!$F389*100))</f>
        <v>0</v>
      </c>
      <c r="DU389" s="62">
        <f>IF('SERVIÇOS EXECUTADOS'!$F389=0,0,(COUNTIF('SERVIÇOS EXECUTADOS'!$I389:$DH389,DU$10)/'SERVIÇOS EXECUTADOS'!$F389*100))</f>
        <v>0</v>
      </c>
      <c r="DV389" s="62">
        <f>IF('SERVIÇOS EXECUTADOS'!$F389=0,0,(COUNTIF('SERVIÇOS EXECUTADOS'!$I389:$DH389,DV$10)/'SERVIÇOS EXECUTADOS'!$F389*100))</f>
        <v>0</v>
      </c>
      <c r="DW389" s="62">
        <f>IF('SERVIÇOS EXECUTADOS'!$F389=0,0,(COUNTIF('SERVIÇOS EXECUTADOS'!$I389:$DH389,DW$10)/'SERVIÇOS EXECUTADOS'!$F389*100))</f>
        <v>0</v>
      </c>
      <c r="DX389" s="62">
        <f>IF('SERVIÇOS EXECUTADOS'!$F389=0,0,(COUNTIF('SERVIÇOS EXECUTADOS'!$I389:$DH389,DX$10)/'SERVIÇOS EXECUTADOS'!$F389*100))</f>
        <v>0</v>
      </c>
      <c r="DY389" s="62">
        <f>IF('SERVIÇOS EXECUTADOS'!$F389=0,0,(COUNTIF('SERVIÇOS EXECUTADOS'!$I389:$DH389,DY$10)/'SERVIÇOS EXECUTADOS'!$F389*100))</f>
        <v>0</v>
      </c>
      <c r="DZ389" s="62">
        <f>IF('SERVIÇOS EXECUTADOS'!$F389=0,0,(COUNTIF('SERVIÇOS EXECUTADOS'!$I389:$DH389,DZ$10)/'SERVIÇOS EXECUTADOS'!$F389*100))</f>
        <v>0</v>
      </c>
      <c r="EA389" s="62">
        <f>IF('SERVIÇOS EXECUTADOS'!$F389=0,0,(COUNTIF('SERVIÇOS EXECUTADOS'!$I389:$DH389,EA$10)/'SERVIÇOS EXECUTADOS'!$F389*100))</f>
        <v>0</v>
      </c>
      <c r="EB389" s="62">
        <f>IF('SERVIÇOS EXECUTADOS'!$F389=0,0,(COUNTIF('SERVIÇOS EXECUTADOS'!$I389:$DH389,EB$10)/'SERVIÇOS EXECUTADOS'!$F389*100))</f>
        <v>0</v>
      </c>
      <c r="EC389" s="62">
        <f>IF('SERVIÇOS EXECUTADOS'!$F389=0,0,(COUNTIF('SERVIÇOS EXECUTADOS'!$I389:$DH389,EC$10)/'SERVIÇOS EXECUTADOS'!$F389*100))</f>
        <v>0</v>
      </c>
      <c r="ED389" s="62">
        <f>IF('SERVIÇOS EXECUTADOS'!$F389=0,0,(COUNTIF('SERVIÇOS EXECUTADOS'!$I389:$DH389,ED$10)/'SERVIÇOS EXECUTADOS'!$F389*100))</f>
        <v>0</v>
      </c>
      <c r="EE389" s="62">
        <f>IF('SERVIÇOS EXECUTADOS'!$F389=0,0,(COUNTIF('SERVIÇOS EXECUTADOS'!$I389:$DH389,EE$10)/'SERVIÇOS EXECUTADOS'!$F389*100))</f>
        <v>0</v>
      </c>
      <c r="EF389" s="62">
        <f>IF('SERVIÇOS EXECUTADOS'!$F389=0,0,(COUNTIF('SERVIÇOS EXECUTADOS'!$I389:$DH389,EF$10)/'SERVIÇOS EXECUTADOS'!$F389*100))</f>
        <v>0</v>
      </c>
      <c r="EG389" s="62">
        <f>IF('SERVIÇOS EXECUTADOS'!$F389=0,0,(COUNTIF('SERVIÇOS EXECUTADOS'!$I389:$DH389,EG$10)/'SERVIÇOS EXECUTADOS'!$F389*100))</f>
        <v>0</v>
      </c>
      <c r="EH389" s="62">
        <f>IF('SERVIÇOS EXECUTADOS'!$F389=0,0,(COUNTIF('SERVIÇOS EXECUTADOS'!$I389:$DH389,EH$10)/'SERVIÇOS EXECUTADOS'!$F389*100))</f>
        <v>0</v>
      </c>
      <c r="EI389" s="62">
        <f>IF('SERVIÇOS EXECUTADOS'!$F389=0,0,(COUNTIF('SERVIÇOS EXECUTADOS'!$I389:$DH389,EI$10)/'SERVIÇOS EXECUTADOS'!$F389*100))</f>
        <v>0</v>
      </c>
      <c r="EJ389" s="62">
        <f>IF('SERVIÇOS EXECUTADOS'!$F389=0,0,(COUNTIF('SERVIÇOS EXECUTADOS'!$I389:$DH389,EJ$10)/'SERVIÇOS EXECUTADOS'!$F389*100))</f>
        <v>0</v>
      </c>
      <c r="EK389" s="62">
        <f>IF('SERVIÇOS EXECUTADOS'!$F389=0,0,(COUNTIF('SERVIÇOS EXECUTADOS'!$I389:$DH389,EK$10)/'SERVIÇOS EXECUTADOS'!$F389*100))</f>
        <v>0</v>
      </c>
      <c r="EL389" s="62">
        <f>IF('SERVIÇOS EXECUTADOS'!$F389=0,0,(COUNTIF('SERVIÇOS EXECUTADOS'!$I389:$DH389,EL$10)/'SERVIÇOS EXECUTADOS'!$F389*100))</f>
        <v>0</v>
      </c>
      <c r="EM389" s="62">
        <f>IF('SERVIÇOS EXECUTADOS'!$F389=0,0,(COUNTIF('SERVIÇOS EXECUTADOS'!$I389:$DH389,EM$10)/'SERVIÇOS EXECUTADOS'!$F389*100))</f>
        <v>0</v>
      </c>
      <c r="EN389" s="62">
        <f>IF('SERVIÇOS EXECUTADOS'!$F389=0,0,(COUNTIF('SERVIÇOS EXECUTADOS'!$I389:$DH389,EN$10)/'SERVIÇOS EXECUTADOS'!$F389*100))</f>
        <v>0</v>
      </c>
      <c r="EO389" s="62">
        <f>IF('SERVIÇOS EXECUTADOS'!$F389=0,0,(COUNTIF('SERVIÇOS EXECUTADOS'!$I389:$DH389,EO$10)/'SERVIÇOS EXECUTADOS'!$F389*100))</f>
        <v>0</v>
      </c>
      <c r="EP389" s="62">
        <f>IF('SERVIÇOS EXECUTADOS'!$F389=0,0,(COUNTIF('SERVIÇOS EXECUTADOS'!$I389:$DH389,EP$10)/'SERVIÇOS EXECUTADOS'!$F389*100))</f>
        <v>0</v>
      </c>
      <c r="EQ389" s="62">
        <f>IF('SERVIÇOS EXECUTADOS'!$F389=0,0,(COUNTIF('SERVIÇOS EXECUTADOS'!$I389:$DH389,EQ$10)/'SERVIÇOS EXECUTADOS'!$F389*100))</f>
        <v>0</v>
      </c>
      <c r="ER389" s="62">
        <f>IF('SERVIÇOS EXECUTADOS'!$F389=0,0,(COUNTIF('SERVIÇOS EXECUTADOS'!$I389:$DH389,ER$10)/'SERVIÇOS EXECUTADOS'!$F389*100))</f>
        <v>0</v>
      </c>
      <c r="ES389" s="62">
        <f>IF('SERVIÇOS EXECUTADOS'!$F389=0,0,(COUNTIF('SERVIÇOS EXECUTADOS'!$I389:$DH389,ES$10)/'SERVIÇOS EXECUTADOS'!$F389*100))</f>
        <v>0</v>
      </c>
      <c r="ET389" s="62">
        <f>IF('SERVIÇOS EXECUTADOS'!$F389=0,0,(COUNTIF('SERVIÇOS EXECUTADOS'!$I389:$DH389,ET$10)/'SERVIÇOS EXECUTADOS'!$F389*100))</f>
        <v>0</v>
      </c>
      <c r="EU389" s="62">
        <f>IF('SERVIÇOS EXECUTADOS'!$F389=0,0,(COUNTIF('SERVIÇOS EXECUTADOS'!$I389:$DH389,EU$10)/'SERVIÇOS EXECUTADOS'!$F389*100))</f>
        <v>0</v>
      </c>
      <c r="EV389" s="62">
        <f>IF('SERVIÇOS EXECUTADOS'!$F389=0,0,(COUNTIF('SERVIÇOS EXECUTADOS'!$I389:$DH389,EV$10)/'SERVIÇOS EXECUTADOS'!$F389*100))</f>
        <v>0</v>
      </c>
      <c r="EW389" s="62">
        <f>IF('SERVIÇOS EXECUTADOS'!$F389=0,0,(COUNTIF('SERVIÇOS EXECUTADOS'!$I389:$DH389,EW$10)/'SERVIÇOS EXECUTADOS'!$F389*100))</f>
        <v>0</v>
      </c>
    </row>
    <row r="390" spans="1:153" ht="12" customHeight="1" outlineLevel="1">
      <c r="A390" s="1"/>
      <c r="B390" s="197" t="s">
        <v>643</v>
      </c>
      <c r="C390" s="196" t="s">
        <v>644</v>
      </c>
      <c r="D390" s="486"/>
      <c r="E390" s="192">
        <f t="shared" si="124"/>
        <v>0</v>
      </c>
      <c r="F390" s="489"/>
      <c r="G390" s="271" t="s">
        <v>122</v>
      </c>
      <c r="H390" s="216">
        <f t="shared" si="147"/>
        <v>0</v>
      </c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  <c r="AN390" s="59"/>
      <c r="AO390" s="59"/>
      <c r="AP390" s="59"/>
      <c r="AQ390" s="59"/>
      <c r="AR390" s="59"/>
      <c r="AS390" s="59"/>
      <c r="AT390" s="59"/>
      <c r="AU390" s="59"/>
      <c r="AV390" s="59"/>
      <c r="AW390" s="59"/>
      <c r="AX390" s="59"/>
      <c r="AY390" s="59"/>
      <c r="AZ390" s="59"/>
      <c r="BA390" s="59"/>
      <c r="BB390" s="59"/>
      <c r="BC390" s="59"/>
      <c r="BD390" s="59"/>
      <c r="BE390" s="59"/>
      <c r="BF390" s="59"/>
      <c r="BG390" s="59"/>
      <c r="BH390" s="59"/>
      <c r="BI390" s="59"/>
      <c r="BJ390" s="59"/>
      <c r="BK390" s="59"/>
      <c r="BL390" s="59"/>
      <c r="BM390" s="59"/>
      <c r="BN390" s="59"/>
      <c r="BO390" s="59"/>
      <c r="BP390" s="59"/>
      <c r="BQ390" s="59"/>
      <c r="BR390" s="59"/>
      <c r="BS390" s="59"/>
      <c r="BT390" s="59"/>
      <c r="BU390" s="59"/>
      <c r="BV390" s="59"/>
      <c r="BW390" s="59"/>
      <c r="BX390" s="59"/>
      <c r="BY390" s="59"/>
      <c r="BZ390" s="59"/>
      <c r="CA390" s="59"/>
      <c r="CB390" s="59"/>
      <c r="CC390" s="59"/>
      <c r="CD390" s="59"/>
      <c r="CE390" s="59"/>
      <c r="CF390" s="59"/>
      <c r="CG390" s="59"/>
      <c r="CH390" s="59"/>
      <c r="CI390" s="59"/>
      <c r="CJ390" s="59"/>
      <c r="CK390" s="59"/>
      <c r="CL390" s="59"/>
      <c r="CM390" s="59"/>
      <c r="CN390" s="59"/>
      <c r="CO390" s="59"/>
      <c r="CP390" s="59"/>
      <c r="CQ390" s="59"/>
      <c r="CR390" s="59"/>
      <c r="CS390" s="59"/>
      <c r="CT390" s="59"/>
      <c r="CU390" s="59"/>
      <c r="CV390" s="59"/>
      <c r="CW390" s="59"/>
      <c r="CX390" s="59"/>
      <c r="CY390" s="59"/>
      <c r="CZ390" s="59"/>
      <c r="DA390" s="59"/>
      <c r="DB390" s="59"/>
      <c r="DC390" s="59"/>
      <c r="DD390" s="59"/>
      <c r="DE390" s="59"/>
      <c r="DF390" s="59"/>
      <c r="DG390" s="59"/>
      <c r="DH390" s="59"/>
      <c r="DI390" s="60">
        <f t="shared" si="145"/>
        <v>0</v>
      </c>
      <c r="DJ390" s="61">
        <f t="shared" si="146"/>
        <v>0</v>
      </c>
      <c r="DK390" s="61">
        <f t="shared" si="148"/>
        <v>0</v>
      </c>
      <c r="DL390" s="62">
        <f t="shared" si="149"/>
        <v>0</v>
      </c>
      <c r="DM390" s="62">
        <f t="shared" si="150"/>
        <v>0</v>
      </c>
      <c r="DN390" s="64" t="str">
        <f t="shared" si="151"/>
        <v/>
      </c>
      <c r="DO390" s="252" t="b">
        <f t="shared" si="152"/>
        <v>0</v>
      </c>
      <c r="DP390" s="188"/>
      <c r="DS390" s="62">
        <f>IF('SERVIÇOS EXECUTADOS'!$F390=0,0,(COUNTIF('SERVIÇOS EXECUTADOS'!$I390:$DH390,DS$10)/'SERVIÇOS EXECUTADOS'!$F390*100))</f>
        <v>0</v>
      </c>
      <c r="DT390" s="62">
        <f>IF('SERVIÇOS EXECUTADOS'!$F390=0,0,(COUNTIF('SERVIÇOS EXECUTADOS'!$I390:$DH390,DT$10)/'SERVIÇOS EXECUTADOS'!$F390*100))</f>
        <v>0</v>
      </c>
      <c r="DU390" s="62">
        <f>IF('SERVIÇOS EXECUTADOS'!$F390=0,0,(COUNTIF('SERVIÇOS EXECUTADOS'!$I390:$DH390,DU$10)/'SERVIÇOS EXECUTADOS'!$F390*100))</f>
        <v>0</v>
      </c>
      <c r="DV390" s="62">
        <f>IF('SERVIÇOS EXECUTADOS'!$F390=0,0,(COUNTIF('SERVIÇOS EXECUTADOS'!$I390:$DH390,DV$10)/'SERVIÇOS EXECUTADOS'!$F390*100))</f>
        <v>0</v>
      </c>
      <c r="DW390" s="62">
        <f>IF('SERVIÇOS EXECUTADOS'!$F390=0,0,(COUNTIF('SERVIÇOS EXECUTADOS'!$I390:$DH390,DW$10)/'SERVIÇOS EXECUTADOS'!$F390*100))</f>
        <v>0</v>
      </c>
      <c r="DX390" s="62">
        <f>IF('SERVIÇOS EXECUTADOS'!$F390=0,0,(COUNTIF('SERVIÇOS EXECUTADOS'!$I390:$DH390,DX$10)/'SERVIÇOS EXECUTADOS'!$F390*100))</f>
        <v>0</v>
      </c>
      <c r="DY390" s="62">
        <f>IF('SERVIÇOS EXECUTADOS'!$F390=0,0,(COUNTIF('SERVIÇOS EXECUTADOS'!$I390:$DH390,DY$10)/'SERVIÇOS EXECUTADOS'!$F390*100))</f>
        <v>0</v>
      </c>
      <c r="DZ390" s="62">
        <f>IF('SERVIÇOS EXECUTADOS'!$F390=0,0,(COUNTIF('SERVIÇOS EXECUTADOS'!$I390:$DH390,DZ$10)/'SERVIÇOS EXECUTADOS'!$F390*100))</f>
        <v>0</v>
      </c>
      <c r="EA390" s="62">
        <f>IF('SERVIÇOS EXECUTADOS'!$F390=0,0,(COUNTIF('SERVIÇOS EXECUTADOS'!$I390:$DH390,EA$10)/'SERVIÇOS EXECUTADOS'!$F390*100))</f>
        <v>0</v>
      </c>
      <c r="EB390" s="62">
        <f>IF('SERVIÇOS EXECUTADOS'!$F390=0,0,(COUNTIF('SERVIÇOS EXECUTADOS'!$I390:$DH390,EB$10)/'SERVIÇOS EXECUTADOS'!$F390*100))</f>
        <v>0</v>
      </c>
      <c r="EC390" s="62">
        <f>IF('SERVIÇOS EXECUTADOS'!$F390=0,0,(COUNTIF('SERVIÇOS EXECUTADOS'!$I390:$DH390,EC$10)/'SERVIÇOS EXECUTADOS'!$F390*100))</f>
        <v>0</v>
      </c>
      <c r="ED390" s="62">
        <f>IF('SERVIÇOS EXECUTADOS'!$F390=0,0,(COUNTIF('SERVIÇOS EXECUTADOS'!$I390:$DH390,ED$10)/'SERVIÇOS EXECUTADOS'!$F390*100))</f>
        <v>0</v>
      </c>
      <c r="EE390" s="62">
        <f>IF('SERVIÇOS EXECUTADOS'!$F390=0,0,(COUNTIF('SERVIÇOS EXECUTADOS'!$I390:$DH390,EE$10)/'SERVIÇOS EXECUTADOS'!$F390*100))</f>
        <v>0</v>
      </c>
      <c r="EF390" s="62">
        <f>IF('SERVIÇOS EXECUTADOS'!$F390=0,0,(COUNTIF('SERVIÇOS EXECUTADOS'!$I390:$DH390,EF$10)/'SERVIÇOS EXECUTADOS'!$F390*100))</f>
        <v>0</v>
      </c>
      <c r="EG390" s="62">
        <f>IF('SERVIÇOS EXECUTADOS'!$F390=0,0,(COUNTIF('SERVIÇOS EXECUTADOS'!$I390:$DH390,EG$10)/'SERVIÇOS EXECUTADOS'!$F390*100))</f>
        <v>0</v>
      </c>
      <c r="EH390" s="62">
        <f>IF('SERVIÇOS EXECUTADOS'!$F390=0,0,(COUNTIF('SERVIÇOS EXECUTADOS'!$I390:$DH390,EH$10)/'SERVIÇOS EXECUTADOS'!$F390*100))</f>
        <v>0</v>
      </c>
      <c r="EI390" s="62">
        <f>IF('SERVIÇOS EXECUTADOS'!$F390=0,0,(COUNTIF('SERVIÇOS EXECUTADOS'!$I390:$DH390,EI$10)/'SERVIÇOS EXECUTADOS'!$F390*100))</f>
        <v>0</v>
      </c>
      <c r="EJ390" s="62">
        <f>IF('SERVIÇOS EXECUTADOS'!$F390=0,0,(COUNTIF('SERVIÇOS EXECUTADOS'!$I390:$DH390,EJ$10)/'SERVIÇOS EXECUTADOS'!$F390*100))</f>
        <v>0</v>
      </c>
      <c r="EK390" s="62">
        <f>IF('SERVIÇOS EXECUTADOS'!$F390=0,0,(COUNTIF('SERVIÇOS EXECUTADOS'!$I390:$DH390,EK$10)/'SERVIÇOS EXECUTADOS'!$F390*100))</f>
        <v>0</v>
      </c>
      <c r="EL390" s="62">
        <f>IF('SERVIÇOS EXECUTADOS'!$F390=0,0,(COUNTIF('SERVIÇOS EXECUTADOS'!$I390:$DH390,EL$10)/'SERVIÇOS EXECUTADOS'!$F390*100))</f>
        <v>0</v>
      </c>
      <c r="EM390" s="62">
        <f>IF('SERVIÇOS EXECUTADOS'!$F390=0,0,(COUNTIF('SERVIÇOS EXECUTADOS'!$I390:$DH390,EM$10)/'SERVIÇOS EXECUTADOS'!$F390*100))</f>
        <v>0</v>
      </c>
      <c r="EN390" s="62">
        <f>IF('SERVIÇOS EXECUTADOS'!$F390=0,0,(COUNTIF('SERVIÇOS EXECUTADOS'!$I390:$DH390,EN$10)/'SERVIÇOS EXECUTADOS'!$F390*100))</f>
        <v>0</v>
      </c>
      <c r="EO390" s="62">
        <f>IF('SERVIÇOS EXECUTADOS'!$F390=0,0,(COUNTIF('SERVIÇOS EXECUTADOS'!$I390:$DH390,EO$10)/'SERVIÇOS EXECUTADOS'!$F390*100))</f>
        <v>0</v>
      </c>
      <c r="EP390" s="62">
        <f>IF('SERVIÇOS EXECUTADOS'!$F390=0,0,(COUNTIF('SERVIÇOS EXECUTADOS'!$I390:$DH390,EP$10)/'SERVIÇOS EXECUTADOS'!$F390*100))</f>
        <v>0</v>
      </c>
      <c r="EQ390" s="62">
        <f>IF('SERVIÇOS EXECUTADOS'!$F390=0,0,(COUNTIF('SERVIÇOS EXECUTADOS'!$I390:$DH390,EQ$10)/'SERVIÇOS EXECUTADOS'!$F390*100))</f>
        <v>0</v>
      </c>
      <c r="ER390" s="62">
        <f>IF('SERVIÇOS EXECUTADOS'!$F390=0,0,(COUNTIF('SERVIÇOS EXECUTADOS'!$I390:$DH390,ER$10)/'SERVIÇOS EXECUTADOS'!$F390*100))</f>
        <v>0</v>
      </c>
      <c r="ES390" s="62">
        <f>IF('SERVIÇOS EXECUTADOS'!$F390=0,0,(COUNTIF('SERVIÇOS EXECUTADOS'!$I390:$DH390,ES$10)/'SERVIÇOS EXECUTADOS'!$F390*100))</f>
        <v>0</v>
      </c>
      <c r="ET390" s="62">
        <f>IF('SERVIÇOS EXECUTADOS'!$F390=0,0,(COUNTIF('SERVIÇOS EXECUTADOS'!$I390:$DH390,ET$10)/'SERVIÇOS EXECUTADOS'!$F390*100))</f>
        <v>0</v>
      </c>
      <c r="EU390" s="62">
        <f>IF('SERVIÇOS EXECUTADOS'!$F390=0,0,(COUNTIF('SERVIÇOS EXECUTADOS'!$I390:$DH390,EU$10)/'SERVIÇOS EXECUTADOS'!$F390*100))</f>
        <v>0</v>
      </c>
      <c r="EV390" s="62">
        <f>IF('SERVIÇOS EXECUTADOS'!$F390=0,0,(COUNTIF('SERVIÇOS EXECUTADOS'!$I390:$DH390,EV$10)/'SERVIÇOS EXECUTADOS'!$F390*100))</f>
        <v>0</v>
      </c>
      <c r="EW390" s="62">
        <f>IF('SERVIÇOS EXECUTADOS'!$F390=0,0,(COUNTIF('SERVIÇOS EXECUTADOS'!$I390:$DH390,EW$10)/'SERVIÇOS EXECUTADOS'!$F390*100))</f>
        <v>0</v>
      </c>
    </row>
    <row r="391" spans="1:153" ht="12" customHeight="1" outlineLevel="1">
      <c r="A391" s="1"/>
      <c r="B391" s="197" t="s">
        <v>645</v>
      </c>
      <c r="C391" s="196" t="s">
        <v>646</v>
      </c>
      <c r="D391" s="486"/>
      <c r="E391" s="192">
        <f t="shared" si="124"/>
        <v>0</v>
      </c>
      <c r="F391" s="489"/>
      <c r="G391" s="271" t="s">
        <v>122</v>
      </c>
      <c r="H391" s="216">
        <f t="shared" si="147"/>
        <v>0</v>
      </c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  <c r="AN391" s="59"/>
      <c r="AO391" s="59"/>
      <c r="AP391" s="59"/>
      <c r="AQ391" s="59"/>
      <c r="AR391" s="59"/>
      <c r="AS391" s="59"/>
      <c r="AT391" s="59"/>
      <c r="AU391" s="59"/>
      <c r="AV391" s="59"/>
      <c r="AW391" s="59"/>
      <c r="AX391" s="59"/>
      <c r="AY391" s="59"/>
      <c r="AZ391" s="59"/>
      <c r="BA391" s="59"/>
      <c r="BB391" s="59"/>
      <c r="BC391" s="59"/>
      <c r="BD391" s="59"/>
      <c r="BE391" s="59"/>
      <c r="BF391" s="59"/>
      <c r="BG391" s="59"/>
      <c r="BH391" s="59"/>
      <c r="BI391" s="59"/>
      <c r="BJ391" s="59"/>
      <c r="BK391" s="59"/>
      <c r="BL391" s="59"/>
      <c r="BM391" s="59"/>
      <c r="BN391" s="59"/>
      <c r="BO391" s="59"/>
      <c r="BP391" s="59"/>
      <c r="BQ391" s="59"/>
      <c r="BR391" s="59"/>
      <c r="BS391" s="59"/>
      <c r="BT391" s="59"/>
      <c r="BU391" s="59"/>
      <c r="BV391" s="59"/>
      <c r="BW391" s="59"/>
      <c r="BX391" s="59"/>
      <c r="BY391" s="59"/>
      <c r="BZ391" s="59"/>
      <c r="CA391" s="59"/>
      <c r="CB391" s="59"/>
      <c r="CC391" s="59"/>
      <c r="CD391" s="59"/>
      <c r="CE391" s="59"/>
      <c r="CF391" s="59"/>
      <c r="CG391" s="59"/>
      <c r="CH391" s="59"/>
      <c r="CI391" s="59"/>
      <c r="CJ391" s="59"/>
      <c r="CK391" s="59"/>
      <c r="CL391" s="59"/>
      <c r="CM391" s="59"/>
      <c r="CN391" s="59"/>
      <c r="CO391" s="59"/>
      <c r="CP391" s="59"/>
      <c r="CQ391" s="59"/>
      <c r="CR391" s="59"/>
      <c r="CS391" s="59"/>
      <c r="CT391" s="59"/>
      <c r="CU391" s="59"/>
      <c r="CV391" s="59"/>
      <c r="CW391" s="59"/>
      <c r="CX391" s="59"/>
      <c r="CY391" s="59"/>
      <c r="CZ391" s="59"/>
      <c r="DA391" s="59"/>
      <c r="DB391" s="59"/>
      <c r="DC391" s="59"/>
      <c r="DD391" s="59"/>
      <c r="DE391" s="59"/>
      <c r="DF391" s="59"/>
      <c r="DG391" s="59"/>
      <c r="DH391" s="59"/>
      <c r="DI391" s="60">
        <f t="shared" si="145"/>
        <v>0</v>
      </c>
      <c r="DJ391" s="61">
        <f t="shared" si="146"/>
        <v>0</v>
      </c>
      <c r="DK391" s="61">
        <f t="shared" si="148"/>
        <v>0</v>
      </c>
      <c r="DL391" s="62">
        <f t="shared" si="149"/>
        <v>0</v>
      </c>
      <c r="DM391" s="62">
        <f t="shared" si="150"/>
        <v>0</v>
      </c>
      <c r="DN391" s="64" t="str">
        <f t="shared" si="151"/>
        <v/>
      </c>
      <c r="DO391" s="252" t="b">
        <f t="shared" si="152"/>
        <v>0</v>
      </c>
      <c r="DP391" s="188"/>
      <c r="DS391" s="62">
        <f>IF('SERVIÇOS EXECUTADOS'!$F391=0,0,(COUNTIF('SERVIÇOS EXECUTADOS'!$I391:$DH391,DS$10)/'SERVIÇOS EXECUTADOS'!$F391*100))</f>
        <v>0</v>
      </c>
      <c r="DT391" s="62">
        <f>IF('SERVIÇOS EXECUTADOS'!$F391=0,0,(COUNTIF('SERVIÇOS EXECUTADOS'!$I391:$DH391,DT$10)/'SERVIÇOS EXECUTADOS'!$F391*100))</f>
        <v>0</v>
      </c>
      <c r="DU391" s="62">
        <f>IF('SERVIÇOS EXECUTADOS'!$F391=0,0,(COUNTIF('SERVIÇOS EXECUTADOS'!$I391:$DH391,DU$10)/'SERVIÇOS EXECUTADOS'!$F391*100))</f>
        <v>0</v>
      </c>
      <c r="DV391" s="62">
        <f>IF('SERVIÇOS EXECUTADOS'!$F391=0,0,(COUNTIF('SERVIÇOS EXECUTADOS'!$I391:$DH391,DV$10)/'SERVIÇOS EXECUTADOS'!$F391*100))</f>
        <v>0</v>
      </c>
      <c r="DW391" s="62">
        <f>IF('SERVIÇOS EXECUTADOS'!$F391=0,0,(COUNTIF('SERVIÇOS EXECUTADOS'!$I391:$DH391,DW$10)/'SERVIÇOS EXECUTADOS'!$F391*100))</f>
        <v>0</v>
      </c>
      <c r="DX391" s="62">
        <f>IF('SERVIÇOS EXECUTADOS'!$F391=0,0,(COUNTIF('SERVIÇOS EXECUTADOS'!$I391:$DH391,DX$10)/'SERVIÇOS EXECUTADOS'!$F391*100))</f>
        <v>0</v>
      </c>
      <c r="DY391" s="62">
        <f>IF('SERVIÇOS EXECUTADOS'!$F391=0,0,(COUNTIF('SERVIÇOS EXECUTADOS'!$I391:$DH391,DY$10)/'SERVIÇOS EXECUTADOS'!$F391*100))</f>
        <v>0</v>
      </c>
      <c r="DZ391" s="62">
        <f>IF('SERVIÇOS EXECUTADOS'!$F391=0,0,(COUNTIF('SERVIÇOS EXECUTADOS'!$I391:$DH391,DZ$10)/'SERVIÇOS EXECUTADOS'!$F391*100))</f>
        <v>0</v>
      </c>
      <c r="EA391" s="62">
        <f>IF('SERVIÇOS EXECUTADOS'!$F391=0,0,(COUNTIF('SERVIÇOS EXECUTADOS'!$I391:$DH391,EA$10)/'SERVIÇOS EXECUTADOS'!$F391*100))</f>
        <v>0</v>
      </c>
      <c r="EB391" s="62">
        <f>IF('SERVIÇOS EXECUTADOS'!$F391=0,0,(COUNTIF('SERVIÇOS EXECUTADOS'!$I391:$DH391,EB$10)/'SERVIÇOS EXECUTADOS'!$F391*100))</f>
        <v>0</v>
      </c>
      <c r="EC391" s="62">
        <f>IF('SERVIÇOS EXECUTADOS'!$F391=0,0,(COUNTIF('SERVIÇOS EXECUTADOS'!$I391:$DH391,EC$10)/'SERVIÇOS EXECUTADOS'!$F391*100))</f>
        <v>0</v>
      </c>
      <c r="ED391" s="62">
        <f>IF('SERVIÇOS EXECUTADOS'!$F391=0,0,(COUNTIF('SERVIÇOS EXECUTADOS'!$I391:$DH391,ED$10)/'SERVIÇOS EXECUTADOS'!$F391*100))</f>
        <v>0</v>
      </c>
      <c r="EE391" s="62">
        <f>IF('SERVIÇOS EXECUTADOS'!$F391=0,0,(COUNTIF('SERVIÇOS EXECUTADOS'!$I391:$DH391,EE$10)/'SERVIÇOS EXECUTADOS'!$F391*100))</f>
        <v>0</v>
      </c>
      <c r="EF391" s="62">
        <f>IF('SERVIÇOS EXECUTADOS'!$F391=0,0,(COUNTIF('SERVIÇOS EXECUTADOS'!$I391:$DH391,EF$10)/'SERVIÇOS EXECUTADOS'!$F391*100))</f>
        <v>0</v>
      </c>
      <c r="EG391" s="62">
        <f>IF('SERVIÇOS EXECUTADOS'!$F391=0,0,(COUNTIF('SERVIÇOS EXECUTADOS'!$I391:$DH391,EG$10)/'SERVIÇOS EXECUTADOS'!$F391*100))</f>
        <v>0</v>
      </c>
      <c r="EH391" s="62">
        <f>IF('SERVIÇOS EXECUTADOS'!$F391=0,0,(COUNTIF('SERVIÇOS EXECUTADOS'!$I391:$DH391,EH$10)/'SERVIÇOS EXECUTADOS'!$F391*100))</f>
        <v>0</v>
      </c>
      <c r="EI391" s="62">
        <f>IF('SERVIÇOS EXECUTADOS'!$F391=0,0,(COUNTIF('SERVIÇOS EXECUTADOS'!$I391:$DH391,EI$10)/'SERVIÇOS EXECUTADOS'!$F391*100))</f>
        <v>0</v>
      </c>
      <c r="EJ391" s="62">
        <f>IF('SERVIÇOS EXECUTADOS'!$F391=0,0,(COUNTIF('SERVIÇOS EXECUTADOS'!$I391:$DH391,EJ$10)/'SERVIÇOS EXECUTADOS'!$F391*100))</f>
        <v>0</v>
      </c>
      <c r="EK391" s="62">
        <f>IF('SERVIÇOS EXECUTADOS'!$F391=0,0,(COUNTIF('SERVIÇOS EXECUTADOS'!$I391:$DH391,EK$10)/'SERVIÇOS EXECUTADOS'!$F391*100))</f>
        <v>0</v>
      </c>
      <c r="EL391" s="62">
        <f>IF('SERVIÇOS EXECUTADOS'!$F391=0,0,(COUNTIF('SERVIÇOS EXECUTADOS'!$I391:$DH391,EL$10)/'SERVIÇOS EXECUTADOS'!$F391*100))</f>
        <v>0</v>
      </c>
      <c r="EM391" s="62">
        <f>IF('SERVIÇOS EXECUTADOS'!$F391=0,0,(COUNTIF('SERVIÇOS EXECUTADOS'!$I391:$DH391,EM$10)/'SERVIÇOS EXECUTADOS'!$F391*100))</f>
        <v>0</v>
      </c>
      <c r="EN391" s="62">
        <f>IF('SERVIÇOS EXECUTADOS'!$F391=0,0,(COUNTIF('SERVIÇOS EXECUTADOS'!$I391:$DH391,EN$10)/'SERVIÇOS EXECUTADOS'!$F391*100))</f>
        <v>0</v>
      </c>
      <c r="EO391" s="62">
        <f>IF('SERVIÇOS EXECUTADOS'!$F391=0,0,(COUNTIF('SERVIÇOS EXECUTADOS'!$I391:$DH391,EO$10)/'SERVIÇOS EXECUTADOS'!$F391*100))</f>
        <v>0</v>
      </c>
      <c r="EP391" s="62">
        <f>IF('SERVIÇOS EXECUTADOS'!$F391=0,0,(COUNTIF('SERVIÇOS EXECUTADOS'!$I391:$DH391,EP$10)/'SERVIÇOS EXECUTADOS'!$F391*100))</f>
        <v>0</v>
      </c>
      <c r="EQ391" s="62">
        <f>IF('SERVIÇOS EXECUTADOS'!$F391=0,0,(COUNTIF('SERVIÇOS EXECUTADOS'!$I391:$DH391,EQ$10)/'SERVIÇOS EXECUTADOS'!$F391*100))</f>
        <v>0</v>
      </c>
      <c r="ER391" s="62">
        <f>IF('SERVIÇOS EXECUTADOS'!$F391=0,0,(COUNTIF('SERVIÇOS EXECUTADOS'!$I391:$DH391,ER$10)/'SERVIÇOS EXECUTADOS'!$F391*100))</f>
        <v>0</v>
      </c>
      <c r="ES391" s="62">
        <f>IF('SERVIÇOS EXECUTADOS'!$F391=0,0,(COUNTIF('SERVIÇOS EXECUTADOS'!$I391:$DH391,ES$10)/'SERVIÇOS EXECUTADOS'!$F391*100))</f>
        <v>0</v>
      </c>
      <c r="ET391" s="62">
        <f>IF('SERVIÇOS EXECUTADOS'!$F391=0,0,(COUNTIF('SERVIÇOS EXECUTADOS'!$I391:$DH391,ET$10)/'SERVIÇOS EXECUTADOS'!$F391*100))</f>
        <v>0</v>
      </c>
      <c r="EU391" s="62">
        <f>IF('SERVIÇOS EXECUTADOS'!$F391=0,0,(COUNTIF('SERVIÇOS EXECUTADOS'!$I391:$DH391,EU$10)/'SERVIÇOS EXECUTADOS'!$F391*100))</f>
        <v>0</v>
      </c>
      <c r="EV391" s="62">
        <f>IF('SERVIÇOS EXECUTADOS'!$F391=0,0,(COUNTIF('SERVIÇOS EXECUTADOS'!$I391:$DH391,EV$10)/'SERVIÇOS EXECUTADOS'!$F391*100))</f>
        <v>0</v>
      </c>
      <c r="EW391" s="62">
        <f>IF('SERVIÇOS EXECUTADOS'!$F391=0,0,(COUNTIF('SERVIÇOS EXECUTADOS'!$I391:$DH391,EW$10)/'SERVIÇOS EXECUTADOS'!$F391*100))</f>
        <v>0</v>
      </c>
    </row>
    <row r="392" spans="1:153" ht="12" customHeight="1" outlineLevel="1">
      <c r="A392" s="1"/>
      <c r="B392" s="197" t="s">
        <v>647</v>
      </c>
      <c r="C392" s="196" t="s">
        <v>648</v>
      </c>
      <c r="D392" s="486"/>
      <c r="E392" s="192">
        <f t="shared" si="124"/>
        <v>0</v>
      </c>
      <c r="F392" s="489"/>
      <c r="G392" s="271" t="s">
        <v>122</v>
      </c>
      <c r="H392" s="216">
        <f t="shared" si="147"/>
        <v>0</v>
      </c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  <c r="AN392" s="59"/>
      <c r="AO392" s="59"/>
      <c r="AP392" s="59"/>
      <c r="AQ392" s="59"/>
      <c r="AR392" s="59"/>
      <c r="AS392" s="59"/>
      <c r="AT392" s="59"/>
      <c r="AU392" s="59"/>
      <c r="AV392" s="59"/>
      <c r="AW392" s="59"/>
      <c r="AX392" s="59"/>
      <c r="AY392" s="59"/>
      <c r="AZ392" s="59"/>
      <c r="BA392" s="59"/>
      <c r="BB392" s="59"/>
      <c r="BC392" s="59"/>
      <c r="BD392" s="59"/>
      <c r="BE392" s="59"/>
      <c r="BF392" s="59"/>
      <c r="BG392" s="59"/>
      <c r="BH392" s="59"/>
      <c r="BI392" s="59"/>
      <c r="BJ392" s="59"/>
      <c r="BK392" s="59"/>
      <c r="BL392" s="59"/>
      <c r="BM392" s="59"/>
      <c r="BN392" s="59"/>
      <c r="BO392" s="59"/>
      <c r="BP392" s="59"/>
      <c r="BQ392" s="59"/>
      <c r="BR392" s="59"/>
      <c r="BS392" s="59"/>
      <c r="BT392" s="59"/>
      <c r="BU392" s="59"/>
      <c r="BV392" s="59"/>
      <c r="BW392" s="59"/>
      <c r="BX392" s="59"/>
      <c r="BY392" s="59"/>
      <c r="BZ392" s="59"/>
      <c r="CA392" s="59"/>
      <c r="CB392" s="59"/>
      <c r="CC392" s="59"/>
      <c r="CD392" s="59"/>
      <c r="CE392" s="59"/>
      <c r="CF392" s="59"/>
      <c r="CG392" s="59"/>
      <c r="CH392" s="59"/>
      <c r="CI392" s="59"/>
      <c r="CJ392" s="59"/>
      <c r="CK392" s="59"/>
      <c r="CL392" s="59"/>
      <c r="CM392" s="59"/>
      <c r="CN392" s="59"/>
      <c r="CO392" s="59"/>
      <c r="CP392" s="59"/>
      <c r="CQ392" s="59"/>
      <c r="CR392" s="59"/>
      <c r="CS392" s="59"/>
      <c r="CT392" s="59"/>
      <c r="CU392" s="59"/>
      <c r="CV392" s="59"/>
      <c r="CW392" s="59"/>
      <c r="CX392" s="59"/>
      <c r="CY392" s="59"/>
      <c r="CZ392" s="59"/>
      <c r="DA392" s="59"/>
      <c r="DB392" s="59"/>
      <c r="DC392" s="59"/>
      <c r="DD392" s="59"/>
      <c r="DE392" s="59"/>
      <c r="DF392" s="59"/>
      <c r="DG392" s="59"/>
      <c r="DH392" s="59"/>
      <c r="DI392" s="60">
        <f t="shared" si="145"/>
        <v>0</v>
      </c>
      <c r="DJ392" s="61">
        <f t="shared" si="146"/>
        <v>0</v>
      </c>
      <c r="DK392" s="61">
        <f t="shared" si="148"/>
        <v>0</v>
      </c>
      <c r="DL392" s="62">
        <f t="shared" si="149"/>
        <v>0</v>
      </c>
      <c r="DM392" s="62">
        <f t="shared" si="150"/>
        <v>0</v>
      </c>
      <c r="DN392" s="64" t="str">
        <f t="shared" si="151"/>
        <v/>
      </c>
      <c r="DO392" s="252" t="b">
        <f t="shared" si="152"/>
        <v>0</v>
      </c>
      <c r="DP392" s="188"/>
      <c r="DS392" s="62">
        <f>IF('SERVIÇOS EXECUTADOS'!$F392=0,0,(COUNTIF('SERVIÇOS EXECUTADOS'!$I392:$DH392,DS$10)/'SERVIÇOS EXECUTADOS'!$F392*100))</f>
        <v>0</v>
      </c>
      <c r="DT392" s="62">
        <f>IF('SERVIÇOS EXECUTADOS'!$F392=0,0,(COUNTIF('SERVIÇOS EXECUTADOS'!$I392:$DH392,DT$10)/'SERVIÇOS EXECUTADOS'!$F392*100))</f>
        <v>0</v>
      </c>
      <c r="DU392" s="62">
        <f>IF('SERVIÇOS EXECUTADOS'!$F392=0,0,(COUNTIF('SERVIÇOS EXECUTADOS'!$I392:$DH392,DU$10)/'SERVIÇOS EXECUTADOS'!$F392*100))</f>
        <v>0</v>
      </c>
      <c r="DV392" s="62">
        <f>IF('SERVIÇOS EXECUTADOS'!$F392=0,0,(COUNTIF('SERVIÇOS EXECUTADOS'!$I392:$DH392,DV$10)/'SERVIÇOS EXECUTADOS'!$F392*100))</f>
        <v>0</v>
      </c>
      <c r="DW392" s="62">
        <f>IF('SERVIÇOS EXECUTADOS'!$F392=0,0,(COUNTIF('SERVIÇOS EXECUTADOS'!$I392:$DH392,DW$10)/'SERVIÇOS EXECUTADOS'!$F392*100))</f>
        <v>0</v>
      </c>
      <c r="DX392" s="62">
        <f>IF('SERVIÇOS EXECUTADOS'!$F392=0,0,(COUNTIF('SERVIÇOS EXECUTADOS'!$I392:$DH392,DX$10)/'SERVIÇOS EXECUTADOS'!$F392*100))</f>
        <v>0</v>
      </c>
      <c r="DY392" s="62">
        <f>IF('SERVIÇOS EXECUTADOS'!$F392=0,0,(COUNTIF('SERVIÇOS EXECUTADOS'!$I392:$DH392,DY$10)/'SERVIÇOS EXECUTADOS'!$F392*100))</f>
        <v>0</v>
      </c>
      <c r="DZ392" s="62">
        <f>IF('SERVIÇOS EXECUTADOS'!$F392=0,0,(COUNTIF('SERVIÇOS EXECUTADOS'!$I392:$DH392,DZ$10)/'SERVIÇOS EXECUTADOS'!$F392*100))</f>
        <v>0</v>
      </c>
      <c r="EA392" s="62">
        <f>IF('SERVIÇOS EXECUTADOS'!$F392=0,0,(COUNTIF('SERVIÇOS EXECUTADOS'!$I392:$DH392,EA$10)/'SERVIÇOS EXECUTADOS'!$F392*100))</f>
        <v>0</v>
      </c>
      <c r="EB392" s="62">
        <f>IF('SERVIÇOS EXECUTADOS'!$F392=0,0,(COUNTIF('SERVIÇOS EXECUTADOS'!$I392:$DH392,EB$10)/'SERVIÇOS EXECUTADOS'!$F392*100))</f>
        <v>0</v>
      </c>
      <c r="EC392" s="62">
        <f>IF('SERVIÇOS EXECUTADOS'!$F392=0,0,(COUNTIF('SERVIÇOS EXECUTADOS'!$I392:$DH392,EC$10)/'SERVIÇOS EXECUTADOS'!$F392*100))</f>
        <v>0</v>
      </c>
      <c r="ED392" s="62">
        <f>IF('SERVIÇOS EXECUTADOS'!$F392=0,0,(COUNTIF('SERVIÇOS EXECUTADOS'!$I392:$DH392,ED$10)/'SERVIÇOS EXECUTADOS'!$F392*100))</f>
        <v>0</v>
      </c>
      <c r="EE392" s="62">
        <f>IF('SERVIÇOS EXECUTADOS'!$F392=0,0,(COUNTIF('SERVIÇOS EXECUTADOS'!$I392:$DH392,EE$10)/'SERVIÇOS EXECUTADOS'!$F392*100))</f>
        <v>0</v>
      </c>
      <c r="EF392" s="62">
        <f>IF('SERVIÇOS EXECUTADOS'!$F392=0,0,(COUNTIF('SERVIÇOS EXECUTADOS'!$I392:$DH392,EF$10)/'SERVIÇOS EXECUTADOS'!$F392*100))</f>
        <v>0</v>
      </c>
      <c r="EG392" s="62">
        <f>IF('SERVIÇOS EXECUTADOS'!$F392=0,0,(COUNTIF('SERVIÇOS EXECUTADOS'!$I392:$DH392,EG$10)/'SERVIÇOS EXECUTADOS'!$F392*100))</f>
        <v>0</v>
      </c>
      <c r="EH392" s="62">
        <f>IF('SERVIÇOS EXECUTADOS'!$F392=0,0,(COUNTIF('SERVIÇOS EXECUTADOS'!$I392:$DH392,EH$10)/'SERVIÇOS EXECUTADOS'!$F392*100))</f>
        <v>0</v>
      </c>
      <c r="EI392" s="62">
        <f>IF('SERVIÇOS EXECUTADOS'!$F392=0,0,(COUNTIF('SERVIÇOS EXECUTADOS'!$I392:$DH392,EI$10)/'SERVIÇOS EXECUTADOS'!$F392*100))</f>
        <v>0</v>
      </c>
      <c r="EJ392" s="62">
        <f>IF('SERVIÇOS EXECUTADOS'!$F392=0,0,(COUNTIF('SERVIÇOS EXECUTADOS'!$I392:$DH392,EJ$10)/'SERVIÇOS EXECUTADOS'!$F392*100))</f>
        <v>0</v>
      </c>
      <c r="EK392" s="62">
        <f>IF('SERVIÇOS EXECUTADOS'!$F392=0,0,(COUNTIF('SERVIÇOS EXECUTADOS'!$I392:$DH392,EK$10)/'SERVIÇOS EXECUTADOS'!$F392*100))</f>
        <v>0</v>
      </c>
      <c r="EL392" s="62">
        <f>IF('SERVIÇOS EXECUTADOS'!$F392=0,0,(COUNTIF('SERVIÇOS EXECUTADOS'!$I392:$DH392,EL$10)/'SERVIÇOS EXECUTADOS'!$F392*100))</f>
        <v>0</v>
      </c>
      <c r="EM392" s="62">
        <f>IF('SERVIÇOS EXECUTADOS'!$F392=0,0,(COUNTIF('SERVIÇOS EXECUTADOS'!$I392:$DH392,EM$10)/'SERVIÇOS EXECUTADOS'!$F392*100))</f>
        <v>0</v>
      </c>
      <c r="EN392" s="62">
        <f>IF('SERVIÇOS EXECUTADOS'!$F392=0,0,(COUNTIF('SERVIÇOS EXECUTADOS'!$I392:$DH392,EN$10)/'SERVIÇOS EXECUTADOS'!$F392*100))</f>
        <v>0</v>
      </c>
      <c r="EO392" s="62">
        <f>IF('SERVIÇOS EXECUTADOS'!$F392=0,0,(COUNTIF('SERVIÇOS EXECUTADOS'!$I392:$DH392,EO$10)/'SERVIÇOS EXECUTADOS'!$F392*100))</f>
        <v>0</v>
      </c>
      <c r="EP392" s="62">
        <f>IF('SERVIÇOS EXECUTADOS'!$F392=0,0,(COUNTIF('SERVIÇOS EXECUTADOS'!$I392:$DH392,EP$10)/'SERVIÇOS EXECUTADOS'!$F392*100))</f>
        <v>0</v>
      </c>
      <c r="EQ392" s="62">
        <f>IF('SERVIÇOS EXECUTADOS'!$F392=0,0,(COUNTIF('SERVIÇOS EXECUTADOS'!$I392:$DH392,EQ$10)/'SERVIÇOS EXECUTADOS'!$F392*100))</f>
        <v>0</v>
      </c>
      <c r="ER392" s="62">
        <f>IF('SERVIÇOS EXECUTADOS'!$F392=0,0,(COUNTIF('SERVIÇOS EXECUTADOS'!$I392:$DH392,ER$10)/'SERVIÇOS EXECUTADOS'!$F392*100))</f>
        <v>0</v>
      </c>
      <c r="ES392" s="62">
        <f>IF('SERVIÇOS EXECUTADOS'!$F392=0,0,(COUNTIF('SERVIÇOS EXECUTADOS'!$I392:$DH392,ES$10)/'SERVIÇOS EXECUTADOS'!$F392*100))</f>
        <v>0</v>
      </c>
      <c r="ET392" s="62">
        <f>IF('SERVIÇOS EXECUTADOS'!$F392=0,0,(COUNTIF('SERVIÇOS EXECUTADOS'!$I392:$DH392,ET$10)/'SERVIÇOS EXECUTADOS'!$F392*100))</f>
        <v>0</v>
      </c>
      <c r="EU392" s="62">
        <f>IF('SERVIÇOS EXECUTADOS'!$F392=0,0,(COUNTIF('SERVIÇOS EXECUTADOS'!$I392:$DH392,EU$10)/'SERVIÇOS EXECUTADOS'!$F392*100))</f>
        <v>0</v>
      </c>
      <c r="EV392" s="62">
        <f>IF('SERVIÇOS EXECUTADOS'!$F392=0,0,(COUNTIF('SERVIÇOS EXECUTADOS'!$I392:$DH392,EV$10)/'SERVIÇOS EXECUTADOS'!$F392*100))</f>
        <v>0</v>
      </c>
      <c r="EW392" s="62">
        <f>IF('SERVIÇOS EXECUTADOS'!$F392=0,0,(COUNTIF('SERVIÇOS EXECUTADOS'!$I392:$DH392,EW$10)/'SERVIÇOS EXECUTADOS'!$F392*100))</f>
        <v>0</v>
      </c>
    </row>
    <row r="393" spans="1:153" ht="12" customHeight="1" outlineLevel="1">
      <c r="A393" s="1"/>
      <c r="B393" s="197" t="s">
        <v>649</v>
      </c>
      <c r="C393" s="196" t="s">
        <v>650</v>
      </c>
      <c r="D393" s="486"/>
      <c r="E393" s="192">
        <f t="shared" si="124"/>
        <v>0</v>
      </c>
      <c r="F393" s="489"/>
      <c r="G393" s="271" t="s">
        <v>122</v>
      </c>
      <c r="H393" s="216">
        <f t="shared" si="147"/>
        <v>0</v>
      </c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  <c r="AN393" s="59"/>
      <c r="AO393" s="59"/>
      <c r="AP393" s="59"/>
      <c r="AQ393" s="59"/>
      <c r="AR393" s="59"/>
      <c r="AS393" s="59"/>
      <c r="AT393" s="59"/>
      <c r="AU393" s="59"/>
      <c r="AV393" s="59"/>
      <c r="AW393" s="59"/>
      <c r="AX393" s="59"/>
      <c r="AY393" s="59"/>
      <c r="AZ393" s="59"/>
      <c r="BA393" s="59"/>
      <c r="BB393" s="59"/>
      <c r="BC393" s="59"/>
      <c r="BD393" s="59"/>
      <c r="BE393" s="59"/>
      <c r="BF393" s="59"/>
      <c r="BG393" s="59"/>
      <c r="BH393" s="59"/>
      <c r="BI393" s="59"/>
      <c r="BJ393" s="59"/>
      <c r="BK393" s="59"/>
      <c r="BL393" s="59"/>
      <c r="BM393" s="59"/>
      <c r="BN393" s="59"/>
      <c r="BO393" s="59"/>
      <c r="BP393" s="59"/>
      <c r="BQ393" s="59"/>
      <c r="BR393" s="59"/>
      <c r="BS393" s="59"/>
      <c r="BT393" s="59"/>
      <c r="BU393" s="59"/>
      <c r="BV393" s="59"/>
      <c r="BW393" s="59"/>
      <c r="BX393" s="59"/>
      <c r="BY393" s="59"/>
      <c r="BZ393" s="59"/>
      <c r="CA393" s="59"/>
      <c r="CB393" s="59"/>
      <c r="CC393" s="59"/>
      <c r="CD393" s="59"/>
      <c r="CE393" s="59"/>
      <c r="CF393" s="59"/>
      <c r="CG393" s="59"/>
      <c r="CH393" s="59"/>
      <c r="CI393" s="59"/>
      <c r="CJ393" s="59"/>
      <c r="CK393" s="59"/>
      <c r="CL393" s="59"/>
      <c r="CM393" s="59"/>
      <c r="CN393" s="59"/>
      <c r="CO393" s="59"/>
      <c r="CP393" s="59"/>
      <c r="CQ393" s="59"/>
      <c r="CR393" s="59"/>
      <c r="CS393" s="59"/>
      <c r="CT393" s="59"/>
      <c r="CU393" s="59"/>
      <c r="CV393" s="59"/>
      <c r="CW393" s="59"/>
      <c r="CX393" s="59"/>
      <c r="CY393" s="59"/>
      <c r="CZ393" s="59"/>
      <c r="DA393" s="59"/>
      <c r="DB393" s="59"/>
      <c r="DC393" s="59"/>
      <c r="DD393" s="59"/>
      <c r="DE393" s="59"/>
      <c r="DF393" s="59"/>
      <c r="DG393" s="59"/>
      <c r="DH393" s="59"/>
      <c r="DI393" s="60">
        <f t="shared" si="145"/>
        <v>0</v>
      </c>
      <c r="DJ393" s="61">
        <f t="shared" si="146"/>
        <v>0</v>
      </c>
      <c r="DK393" s="61">
        <f t="shared" si="148"/>
        <v>0</v>
      </c>
      <c r="DL393" s="62">
        <f t="shared" si="149"/>
        <v>0</v>
      </c>
      <c r="DM393" s="62">
        <f t="shared" si="150"/>
        <v>0</v>
      </c>
      <c r="DN393" s="64" t="str">
        <f t="shared" si="151"/>
        <v/>
      </c>
      <c r="DO393" s="252" t="b">
        <f t="shared" si="152"/>
        <v>0</v>
      </c>
      <c r="DP393" s="188"/>
      <c r="DS393" s="62">
        <f>IF('SERVIÇOS EXECUTADOS'!$F393=0,0,(COUNTIF('SERVIÇOS EXECUTADOS'!$I393:$DH393,DS$10)/'SERVIÇOS EXECUTADOS'!$F393*100))</f>
        <v>0</v>
      </c>
      <c r="DT393" s="62">
        <f>IF('SERVIÇOS EXECUTADOS'!$F393=0,0,(COUNTIF('SERVIÇOS EXECUTADOS'!$I393:$DH393,DT$10)/'SERVIÇOS EXECUTADOS'!$F393*100))</f>
        <v>0</v>
      </c>
      <c r="DU393" s="62">
        <f>IF('SERVIÇOS EXECUTADOS'!$F393=0,0,(COUNTIF('SERVIÇOS EXECUTADOS'!$I393:$DH393,DU$10)/'SERVIÇOS EXECUTADOS'!$F393*100))</f>
        <v>0</v>
      </c>
      <c r="DV393" s="62">
        <f>IF('SERVIÇOS EXECUTADOS'!$F393=0,0,(COUNTIF('SERVIÇOS EXECUTADOS'!$I393:$DH393,DV$10)/'SERVIÇOS EXECUTADOS'!$F393*100))</f>
        <v>0</v>
      </c>
      <c r="DW393" s="62">
        <f>IF('SERVIÇOS EXECUTADOS'!$F393=0,0,(COUNTIF('SERVIÇOS EXECUTADOS'!$I393:$DH393,DW$10)/'SERVIÇOS EXECUTADOS'!$F393*100))</f>
        <v>0</v>
      </c>
      <c r="DX393" s="62">
        <f>IF('SERVIÇOS EXECUTADOS'!$F393=0,0,(COUNTIF('SERVIÇOS EXECUTADOS'!$I393:$DH393,DX$10)/'SERVIÇOS EXECUTADOS'!$F393*100))</f>
        <v>0</v>
      </c>
      <c r="DY393" s="62">
        <f>IF('SERVIÇOS EXECUTADOS'!$F393=0,0,(COUNTIF('SERVIÇOS EXECUTADOS'!$I393:$DH393,DY$10)/'SERVIÇOS EXECUTADOS'!$F393*100))</f>
        <v>0</v>
      </c>
      <c r="DZ393" s="62">
        <f>IF('SERVIÇOS EXECUTADOS'!$F393=0,0,(COUNTIF('SERVIÇOS EXECUTADOS'!$I393:$DH393,DZ$10)/'SERVIÇOS EXECUTADOS'!$F393*100))</f>
        <v>0</v>
      </c>
      <c r="EA393" s="62">
        <f>IF('SERVIÇOS EXECUTADOS'!$F393=0,0,(COUNTIF('SERVIÇOS EXECUTADOS'!$I393:$DH393,EA$10)/'SERVIÇOS EXECUTADOS'!$F393*100))</f>
        <v>0</v>
      </c>
      <c r="EB393" s="62">
        <f>IF('SERVIÇOS EXECUTADOS'!$F393=0,0,(COUNTIF('SERVIÇOS EXECUTADOS'!$I393:$DH393,EB$10)/'SERVIÇOS EXECUTADOS'!$F393*100))</f>
        <v>0</v>
      </c>
      <c r="EC393" s="62">
        <f>IF('SERVIÇOS EXECUTADOS'!$F393=0,0,(COUNTIF('SERVIÇOS EXECUTADOS'!$I393:$DH393,EC$10)/'SERVIÇOS EXECUTADOS'!$F393*100))</f>
        <v>0</v>
      </c>
      <c r="ED393" s="62">
        <f>IF('SERVIÇOS EXECUTADOS'!$F393=0,0,(COUNTIF('SERVIÇOS EXECUTADOS'!$I393:$DH393,ED$10)/'SERVIÇOS EXECUTADOS'!$F393*100))</f>
        <v>0</v>
      </c>
      <c r="EE393" s="62">
        <f>IF('SERVIÇOS EXECUTADOS'!$F393=0,0,(COUNTIF('SERVIÇOS EXECUTADOS'!$I393:$DH393,EE$10)/'SERVIÇOS EXECUTADOS'!$F393*100))</f>
        <v>0</v>
      </c>
      <c r="EF393" s="62">
        <f>IF('SERVIÇOS EXECUTADOS'!$F393=0,0,(COUNTIF('SERVIÇOS EXECUTADOS'!$I393:$DH393,EF$10)/'SERVIÇOS EXECUTADOS'!$F393*100))</f>
        <v>0</v>
      </c>
      <c r="EG393" s="62">
        <f>IF('SERVIÇOS EXECUTADOS'!$F393=0,0,(COUNTIF('SERVIÇOS EXECUTADOS'!$I393:$DH393,EG$10)/'SERVIÇOS EXECUTADOS'!$F393*100))</f>
        <v>0</v>
      </c>
      <c r="EH393" s="62">
        <f>IF('SERVIÇOS EXECUTADOS'!$F393=0,0,(COUNTIF('SERVIÇOS EXECUTADOS'!$I393:$DH393,EH$10)/'SERVIÇOS EXECUTADOS'!$F393*100))</f>
        <v>0</v>
      </c>
      <c r="EI393" s="62">
        <f>IF('SERVIÇOS EXECUTADOS'!$F393=0,0,(COUNTIF('SERVIÇOS EXECUTADOS'!$I393:$DH393,EI$10)/'SERVIÇOS EXECUTADOS'!$F393*100))</f>
        <v>0</v>
      </c>
      <c r="EJ393" s="62">
        <f>IF('SERVIÇOS EXECUTADOS'!$F393=0,0,(COUNTIF('SERVIÇOS EXECUTADOS'!$I393:$DH393,EJ$10)/'SERVIÇOS EXECUTADOS'!$F393*100))</f>
        <v>0</v>
      </c>
      <c r="EK393" s="62">
        <f>IF('SERVIÇOS EXECUTADOS'!$F393=0,0,(COUNTIF('SERVIÇOS EXECUTADOS'!$I393:$DH393,EK$10)/'SERVIÇOS EXECUTADOS'!$F393*100))</f>
        <v>0</v>
      </c>
      <c r="EL393" s="62">
        <f>IF('SERVIÇOS EXECUTADOS'!$F393=0,0,(COUNTIF('SERVIÇOS EXECUTADOS'!$I393:$DH393,EL$10)/'SERVIÇOS EXECUTADOS'!$F393*100))</f>
        <v>0</v>
      </c>
      <c r="EM393" s="62">
        <f>IF('SERVIÇOS EXECUTADOS'!$F393=0,0,(COUNTIF('SERVIÇOS EXECUTADOS'!$I393:$DH393,EM$10)/'SERVIÇOS EXECUTADOS'!$F393*100))</f>
        <v>0</v>
      </c>
      <c r="EN393" s="62">
        <f>IF('SERVIÇOS EXECUTADOS'!$F393=0,0,(COUNTIF('SERVIÇOS EXECUTADOS'!$I393:$DH393,EN$10)/'SERVIÇOS EXECUTADOS'!$F393*100))</f>
        <v>0</v>
      </c>
      <c r="EO393" s="62">
        <f>IF('SERVIÇOS EXECUTADOS'!$F393=0,0,(COUNTIF('SERVIÇOS EXECUTADOS'!$I393:$DH393,EO$10)/'SERVIÇOS EXECUTADOS'!$F393*100))</f>
        <v>0</v>
      </c>
      <c r="EP393" s="62">
        <f>IF('SERVIÇOS EXECUTADOS'!$F393=0,0,(COUNTIF('SERVIÇOS EXECUTADOS'!$I393:$DH393,EP$10)/'SERVIÇOS EXECUTADOS'!$F393*100))</f>
        <v>0</v>
      </c>
      <c r="EQ393" s="62">
        <f>IF('SERVIÇOS EXECUTADOS'!$F393=0,0,(COUNTIF('SERVIÇOS EXECUTADOS'!$I393:$DH393,EQ$10)/'SERVIÇOS EXECUTADOS'!$F393*100))</f>
        <v>0</v>
      </c>
      <c r="ER393" s="62">
        <f>IF('SERVIÇOS EXECUTADOS'!$F393=0,0,(COUNTIF('SERVIÇOS EXECUTADOS'!$I393:$DH393,ER$10)/'SERVIÇOS EXECUTADOS'!$F393*100))</f>
        <v>0</v>
      </c>
      <c r="ES393" s="62">
        <f>IF('SERVIÇOS EXECUTADOS'!$F393=0,0,(COUNTIF('SERVIÇOS EXECUTADOS'!$I393:$DH393,ES$10)/'SERVIÇOS EXECUTADOS'!$F393*100))</f>
        <v>0</v>
      </c>
      <c r="ET393" s="62">
        <f>IF('SERVIÇOS EXECUTADOS'!$F393=0,0,(COUNTIF('SERVIÇOS EXECUTADOS'!$I393:$DH393,ET$10)/'SERVIÇOS EXECUTADOS'!$F393*100))</f>
        <v>0</v>
      </c>
      <c r="EU393" s="62">
        <f>IF('SERVIÇOS EXECUTADOS'!$F393=0,0,(COUNTIF('SERVIÇOS EXECUTADOS'!$I393:$DH393,EU$10)/'SERVIÇOS EXECUTADOS'!$F393*100))</f>
        <v>0</v>
      </c>
      <c r="EV393" s="62">
        <f>IF('SERVIÇOS EXECUTADOS'!$F393=0,0,(COUNTIF('SERVIÇOS EXECUTADOS'!$I393:$DH393,EV$10)/'SERVIÇOS EXECUTADOS'!$F393*100))</f>
        <v>0</v>
      </c>
      <c r="EW393" s="62">
        <f>IF('SERVIÇOS EXECUTADOS'!$F393=0,0,(COUNTIF('SERVIÇOS EXECUTADOS'!$I393:$DH393,EW$10)/'SERVIÇOS EXECUTADOS'!$F393*100))</f>
        <v>0</v>
      </c>
    </row>
    <row r="394" spans="1:153" ht="12" customHeight="1" outlineLevel="1">
      <c r="A394" s="1"/>
      <c r="B394" s="197" t="s">
        <v>651</v>
      </c>
      <c r="C394" s="196" t="s">
        <v>652</v>
      </c>
      <c r="D394" s="486"/>
      <c r="E394" s="192">
        <f t="shared" si="124"/>
        <v>0</v>
      </c>
      <c r="F394" s="489"/>
      <c r="G394" s="271" t="s">
        <v>122</v>
      </c>
      <c r="H394" s="216">
        <f t="shared" si="147"/>
        <v>0</v>
      </c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  <c r="AN394" s="59"/>
      <c r="AO394" s="59"/>
      <c r="AP394" s="59"/>
      <c r="AQ394" s="59"/>
      <c r="AR394" s="59"/>
      <c r="AS394" s="59"/>
      <c r="AT394" s="59"/>
      <c r="AU394" s="59"/>
      <c r="AV394" s="59"/>
      <c r="AW394" s="59"/>
      <c r="AX394" s="59"/>
      <c r="AY394" s="59"/>
      <c r="AZ394" s="59"/>
      <c r="BA394" s="59"/>
      <c r="BB394" s="59"/>
      <c r="BC394" s="59"/>
      <c r="BD394" s="59"/>
      <c r="BE394" s="59"/>
      <c r="BF394" s="59"/>
      <c r="BG394" s="59"/>
      <c r="BH394" s="59"/>
      <c r="BI394" s="59"/>
      <c r="BJ394" s="59"/>
      <c r="BK394" s="59"/>
      <c r="BL394" s="59"/>
      <c r="BM394" s="59"/>
      <c r="BN394" s="59"/>
      <c r="BO394" s="59"/>
      <c r="BP394" s="59"/>
      <c r="BQ394" s="59"/>
      <c r="BR394" s="59"/>
      <c r="BS394" s="59"/>
      <c r="BT394" s="59"/>
      <c r="BU394" s="59"/>
      <c r="BV394" s="59"/>
      <c r="BW394" s="59"/>
      <c r="BX394" s="59"/>
      <c r="BY394" s="59"/>
      <c r="BZ394" s="59"/>
      <c r="CA394" s="59"/>
      <c r="CB394" s="59"/>
      <c r="CC394" s="59"/>
      <c r="CD394" s="59"/>
      <c r="CE394" s="59"/>
      <c r="CF394" s="59"/>
      <c r="CG394" s="59"/>
      <c r="CH394" s="59"/>
      <c r="CI394" s="59"/>
      <c r="CJ394" s="59"/>
      <c r="CK394" s="59"/>
      <c r="CL394" s="59"/>
      <c r="CM394" s="59"/>
      <c r="CN394" s="59"/>
      <c r="CO394" s="59"/>
      <c r="CP394" s="59"/>
      <c r="CQ394" s="59"/>
      <c r="CR394" s="59"/>
      <c r="CS394" s="59"/>
      <c r="CT394" s="59"/>
      <c r="CU394" s="59"/>
      <c r="CV394" s="59"/>
      <c r="CW394" s="59"/>
      <c r="CX394" s="59"/>
      <c r="CY394" s="59"/>
      <c r="CZ394" s="59"/>
      <c r="DA394" s="59"/>
      <c r="DB394" s="59"/>
      <c r="DC394" s="59"/>
      <c r="DD394" s="59"/>
      <c r="DE394" s="59"/>
      <c r="DF394" s="59"/>
      <c r="DG394" s="59"/>
      <c r="DH394" s="59"/>
      <c r="DI394" s="60">
        <f t="shared" si="145"/>
        <v>0</v>
      </c>
      <c r="DJ394" s="61">
        <f t="shared" si="146"/>
        <v>0</v>
      </c>
      <c r="DK394" s="61">
        <f t="shared" si="148"/>
        <v>0</v>
      </c>
      <c r="DL394" s="62">
        <f t="shared" si="149"/>
        <v>0</v>
      </c>
      <c r="DM394" s="62">
        <f t="shared" si="150"/>
        <v>0</v>
      </c>
      <c r="DN394" s="64" t="str">
        <f t="shared" si="151"/>
        <v/>
      </c>
      <c r="DO394" s="252" t="b">
        <f t="shared" si="152"/>
        <v>0</v>
      </c>
      <c r="DP394" s="188"/>
      <c r="DS394" s="62">
        <f>IF('SERVIÇOS EXECUTADOS'!$F394=0,0,(COUNTIF('SERVIÇOS EXECUTADOS'!$I394:$DH394,DS$10)/'SERVIÇOS EXECUTADOS'!$F394*100))</f>
        <v>0</v>
      </c>
      <c r="DT394" s="62">
        <f>IF('SERVIÇOS EXECUTADOS'!$F394=0,0,(COUNTIF('SERVIÇOS EXECUTADOS'!$I394:$DH394,DT$10)/'SERVIÇOS EXECUTADOS'!$F394*100))</f>
        <v>0</v>
      </c>
      <c r="DU394" s="62">
        <f>IF('SERVIÇOS EXECUTADOS'!$F394=0,0,(COUNTIF('SERVIÇOS EXECUTADOS'!$I394:$DH394,DU$10)/'SERVIÇOS EXECUTADOS'!$F394*100))</f>
        <v>0</v>
      </c>
      <c r="DV394" s="62">
        <f>IF('SERVIÇOS EXECUTADOS'!$F394=0,0,(COUNTIF('SERVIÇOS EXECUTADOS'!$I394:$DH394,DV$10)/'SERVIÇOS EXECUTADOS'!$F394*100))</f>
        <v>0</v>
      </c>
      <c r="DW394" s="62">
        <f>IF('SERVIÇOS EXECUTADOS'!$F394=0,0,(COUNTIF('SERVIÇOS EXECUTADOS'!$I394:$DH394,DW$10)/'SERVIÇOS EXECUTADOS'!$F394*100))</f>
        <v>0</v>
      </c>
      <c r="DX394" s="62">
        <f>IF('SERVIÇOS EXECUTADOS'!$F394=0,0,(COUNTIF('SERVIÇOS EXECUTADOS'!$I394:$DH394,DX$10)/'SERVIÇOS EXECUTADOS'!$F394*100))</f>
        <v>0</v>
      </c>
      <c r="DY394" s="62">
        <f>IF('SERVIÇOS EXECUTADOS'!$F394=0,0,(COUNTIF('SERVIÇOS EXECUTADOS'!$I394:$DH394,DY$10)/'SERVIÇOS EXECUTADOS'!$F394*100))</f>
        <v>0</v>
      </c>
      <c r="DZ394" s="62">
        <f>IF('SERVIÇOS EXECUTADOS'!$F394=0,0,(COUNTIF('SERVIÇOS EXECUTADOS'!$I394:$DH394,DZ$10)/'SERVIÇOS EXECUTADOS'!$F394*100))</f>
        <v>0</v>
      </c>
      <c r="EA394" s="62">
        <f>IF('SERVIÇOS EXECUTADOS'!$F394=0,0,(COUNTIF('SERVIÇOS EXECUTADOS'!$I394:$DH394,EA$10)/'SERVIÇOS EXECUTADOS'!$F394*100))</f>
        <v>0</v>
      </c>
      <c r="EB394" s="62">
        <f>IF('SERVIÇOS EXECUTADOS'!$F394=0,0,(COUNTIF('SERVIÇOS EXECUTADOS'!$I394:$DH394,EB$10)/'SERVIÇOS EXECUTADOS'!$F394*100))</f>
        <v>0</v>
      </c>
      <c r="EC394" s="62">
        <f>IF('SERVIÇOS EXECUTADOS'!$F394=0,0,(COUNTIF('SERVIÇOS EXECUTADOS'!$I394:$DH394,EC$10)/'SERVIÇOS EXECUTADOS'!$F394*100))</f>
        <v>0</v>
      </c>
      <c r="ED394" s="62">
        <f>IF('SERVIÇOS EXECUTADOS'!$F394=0,0,(COUNTIF('SERVIÇOS EXECUTADOS'!$I394:$DH394,ED$10)/'SERVIÇOS EXECUTADOS'!$F394*100))</f>
        <v>0</v>
      </c>
      <c r="EE394" s="62">
        <f>IF('SERVIÇOS EXECUTADOS'!$F394=0,0,(COUNTIF('SERVIÇOS EXECUTADOS'!$I394:$DH394,EE$10)/'SERVIÇOS EXECUTADOS'!$F394*100))</f>
        <v>0</v>
      </c>
      <c r="EF394" s="62">
        <f>IF('SERVIÇOS EXECUTADOS'!$F394=0,0,(COUNTIF('SERVIÇOS EXECUTADOS'!$I394:$DH394,EF$10)/'SERVIÇOS EXECUTADOS'!$F394*100))</f>
        <v>0</v>
      </c>
      <c r="EG394" s="62">
        <f>IF('SERVIÇOS EXECUTADOS'!$F394=0,0,(COUNTIF('SERVIÇOS EXECUTADOS'!$I394:$DH394,EG$10)/'SERVIÇOS EXECUTADOS'!$F394*100))</f>
        <v>0</v>
      </c>
      <c r="EH394" s="62">
        <f>IF('SERVIÇOS EXECUTADOS'!$F394=0,0,(COUNTIF('SERVIÇOS EXECUTADOS'!$I394:$DH394,EH$10)/'SERVIÇOS EXECUTADOS'!$F394*100))</f>
        <v>0</v>
      </c>
      <c r="EI394" s="62">
        <f>IF('SERVIÇOS EXECUTADOS'!$F394=0,0,(COUNTIF('SERVIÇOS EXECUTADOS'!$I394:$DH394,EI$10)/'SERVIÇOS EXECUTADOS'!$F394*100))</f>
        <v>0</v>
      </c>
      <c r="EJ394" s="62">
        <f>IF('SERVIÇOS EXECUTADOS'!$F394=0,0,(COUNTIF('SERVIÇOS EXECUTADOS'!$I394:$DH394,EJ$10)/'SERVIÇOS EXECUTADOS'!$F394*100))</f>
        <v>0</v>
      </c>
      <c r="EK394" s="62">
        <f>IF('SERVIÇOS EXECUTADOS'!$F394=0,0,(COUNTIF('SERVIÇOS EXECUTADOS'!$I394:$DH394,EK$10)/'SERVIÇOS EXECUTADOS'!$F394*100))</f>
        <v>0</v>
      </c>
      <c r="EL394" s="62">
        <f>IF('SERVIÇOS EXECUTADOS'!$F394=0,0,(COUNTIF('SERVIÇOS EXECUTADOS'!$I394:$DH394,EL$10)/'SERVIÇOS EXECUTADOS'!$F394*100))</f>
        <v>0</v>
      </c>
      <c r="EM394" s="62">
        <f>IF('SERVIÇOS EXECUTADOS'!$F394=0,0,(COUNTIF('SERVIÇOS EXECUTADOS'!$I394:$DH394,EM$10)/'SERVIÇOS EXECUTADOS'!$F394*100))</f>
        <v>0</v>
      </c>
      <c r="EN394" s="62">
        <f>IF('SERVIÇOS EXECUTADOS'!$F394=0,0,(COUNTIF('SERVIÇOS EXECUTADOS'!$I394:$DH394,EN$10)/'SERVIÇOS EXECUTADOS'!$F394*100))</f>
        <v>0</v>
      </c>
      <c r="EO394" s="62">
        <f>IF('SERVIÇOS EXECUTADOS'!$F394=0,0,(COUNTIF('SERVIÇOS EXECUTADOS'!$I394:$DH394,EO$10)/'SERVIÇOS EXECUTADOS'!$F394*100))</f>
        <v>0</v>
      </c>
      <c r="EP394" s="62">
        <f>IF('SERVIÇOS EXECUTADOS'!$F394=0,0,(COUNTIF('SERVIÇOS EXECUTADOS'!$I394:$DH394,EP$10)/'SERVIÇOS EXECUTADOS'!$F394*100))</f>
        <v>0</v>
      </c>
      <c r="EQ394" s="62">
        <f>IF('SERVIÇOS EXECUTADOS'!$F394=0,0,(COUNTIF('SERVIÇOS EXECUTADOS'!$I394:$DH394,EQ$10)/'SERVIÇOS EXECUTADOS'!$F394*100))</f>
        <v>0</v>
      </c>
      <c r="ER394" s="62">
        <f>IF('SERVIÇOS EXECUTADOS'!$F394=0,0,(COUNTIF('SERVIÇOS EXECUTADOS'!$I394:$DH394,ER$10)/'SERVIÇOS EXECUTADOS'!$F394*100))</f>
        <v>0</v>
      </c>
      <c r="ES394" s="62">
        <f>IF('SERVIÇOS EXECUTADOS'!$F394=0,0,(COUNTIF('SERVIÇOS EXECUTADOS'!$I394:$DH394,ES$10)/'SERVIÇOS EXECUTADOS'!$F394*100))</f>
        <v>0</v>
      </c>
      <c r="ET394" s="62">
        <f>IF('SERVIÇOS EXECUTADOS'!$F394=0,0,(COUNTIF('SERVIÇOS EXECUTADOS'!$I394:$DH394,ET$10)/'SERVIÇOS EXECUTADOS'!$F394*100))</f>
        <v>0</v>
      </c>
      <c r="EU394" s="62">
        <f>IF('SERVIÇOS EXECUTADOS'!$F394=0,0,(COUNTIF('SERVIÇOS EXECUTADOS'!$I394:$DH394,EU$10)/'SERVIÇOS EXECUTADOS'!$F394*100))</f>
        <v>0</v>
      </c>
      <c r="EV394" s="62">
        <f>IF('SERVIÇOS EXECUTADOS'!$F394=0,0,(COUNTIF('SERVIÇOS EXECUTADOS'!$I394:$DH394,EV$10)/'SERVIÇOS EXECUTADOS'!$F394*100))</f>
        <v>0</v>
      </c>
      <c r="EW394" s="62">
        <f>IF('SERVIÇOS EXECUTADOS'!$F394=0,0,(COUNTIF('SERVIÇOS EXECUTADOS'!$I394:$DH394,EW$10)/'SERVIÇOS EXECUTADOS'!$F394*100))</f>
        <v>0</v>
      </c>
    </row>
    <row r="395" spans="1:153" ht="12" customHeight="1" outlineLevel="1">
      <c r="A395" s="1"/>
      <c r="B395" s="197" t="s">
        <v>653</v>
      </c>
      <c r="C395" s="196" t="s">
        <v>654</v>
      </c>
      <c r="D395" s="486"/>
      <c r="E395" s="192">
        <f t="shared" si="124"/>
        <v>0</v>
      </c>
      <c r="F395" s="489"/>
      <c r="G395" s="271" t="s">
        <v>122</v>
      </c>
      <c r="H395" s="216">
        <f t="shared" si="147"/>
        <v>0</v>
      </c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  <c r="AN395" s="59"/>
      <c r="AO395" s="59"/>
      <c r="AP395" s="59"/>
      <c r="AQ395" s="59"/>
      <c r="AR395" s="59"/>
      <c r="AS395" s="59"/>
      <c r="AT395" s="59"/>
      <c r="AU395" s="59"/>
      <c r="AV395" s="59"/>
      <c r="AW395" s="59"/>
      <c r="AX395" s="59"/>
      <c r="AY395" s="59"/>
      <c r="AZ395" s="59"/>
      <c r="BA395" s="59"/>
      <c r="BB395" s="59"/>
      <c r="BC395" s="59"/>
      <c r="BD395" s="59"/>
      <c r="BE395" s="59"/>
      <c r="BF395" s="59"/>
      <c r="BG395" s="59"/>
      <c r="BH395" s="59"/>
      <c r="BI395" s="59"/>
      <c r="BJ395" s="59"/>
      <c r="BK395" s="59"/>
      <c r="BL395" s="59"/>
      <c r="BM395" s="59"/>
      <c r="BN395" s="59"/>
      <c r="BO395" s="59"/>
      <c r="BP395" s="59"/>
      <c r="BQ395" s="59"/>
      <c r="BR395" s="59"/>
      <c r="BS395" s="59"/>
      <c r="BT395" s="59"/>
      <c r="BU395" s="59"/>
      <c r="BV395" s="59"/>
      <c r="BW395" s="59"/>
      <c r="BX395" s="59"/>
      <c r="BY395" s="59"/>
      <c r="BZ395" s="59"/>
      <c r="CA395" s="59"/>
      <c r="CB395" s="59"/>
      <c r="CC395" s="59"/>
      <c r="CD395" s="59"/>
      <c r="CE395" s="59"/>
      <c r="CF395" s="59"/>
      <c r="CG395" s="59"/>
      <c r="CH395" s="59"/>
      <c r="CI395" s="59"/>
      <c r="CJ395" s="59"/>
      <c r="CK395" s="59"/>
      <c r="CL395" s="59"/>
      <c r="CM395" s="59"/>
      <c r="CN395" s="59"/>
      <c r="CO395" s="59"/>
      <c r="CP395" s="59"/>
      <c r="CQ395" s="59"/>
      <c r="CR395" s="59"/>
      <c r="CS395" s="59"/>
      <c r="CT395" s="59"/>
      <c r="CU395" s="59"/>
      <c r="CV395" s="59"/>
      <c r="CW395" s="59"/>
      <c r="CX395" s="59"/>
      <c r="CY395" s="59"/>
      <c r="CZ395" s="59"/>
      <c r="DA395" s="59"/>
      <c r="DB395" s="59"/>
      <c r="DC395" s="59"/>
      <c r="DD395" s="59"/>
      <c r="DE395" s="59"/>
      <c r="DF395" s="59"/>
      <c r="DG395" s="59">
        <v>0</v>
      </c>
      <c r="DH395" s="59">
        <v>1</v>
      </c>
      <c r="DI395" s="60">
        <f t="shared" si="145"/>
        <v>0</v>
      </c>
      <c r="DJ395" s="61">
        <f t="shared" si="146"/>
        <v>1</v>
      </c>
      <c r="DK395" s="61">
        <f t="shared" si="148"/>
        <v>1</v>
      </c>
      <c r="DL395" s="62">
        <f t="shared" si="149"/>
        <v>0</v>
      </c>
      <c r="DM395" s="62">
        <f t="shared" si="150"/>
        <v>0</v>
      </c>
      <c r="DN395" s="64" t="str">
        <f t="shared" si="151"/>
        <v/>
      </c>
      <c r="DO395" s="252" t="b">
        <f t="shared" si="152"/>
        <v>0</v>
      </c>
      <c r="DP395" s="188"/>
      <c r="DS395" s="62">
        <f>IF('SERVIÇOS EXECUTADOS'!$F395=0,0,(COUNTIF('SERVIÇOS EXECUTADOS'!$I395:$DH395,DS$10)/'SERVIÇOS EXECUTADOS'!$F395*100))</f>
        <v>0</v>
      </c>
      <c r="DT395" s="62">
        <f>IF('SERVIÇOS EXECUTADOS'!$F395=0,0,(COUNTIF('SERVIÇOS EXECUTADOS'!$I395:$DH395,DT$10)/'SERVIÇOS EXECUTADOS'!$F395*100))</f>
        <v>0</v>
      </c>
      <c r="DU395" s="62">
        <f>IF('SERVIÇOS EXECUTADOS'!$F395=0,0,(COUNTIF('SERVIÇOS EXECUTADOS'!$I395:$DH395,DU$10)/'SERVIÇOS EXECUTADOS'!$F395*100))</f>
        <v>0</v>
      </c>
      <c r="DV395" s="62">
        <f>IF('SERVIÇOS EXECUTADOS'!$F395=0,0,(COUNTIF('SERVIÇOS EXECUTADOS'!$I395:$DH395,DV$10)/'SERVIÇOS EXECUTADOS'!$F395*100))</f>
        <v>0</v>
      </c>
      <c r="DW395" s="62">
        <f>IF('SERVIÇOS EXECUTADOS'!$F395=0,0,(COUNTIF('SERVIÇOS EXECUTADOS'!$I395:$DH395,DW$10)/'SERVIÇOS EXECUTADOS'!$F395*100))</f>
        <v>0</v>
      </c>
      <c r="DX395" s="62">
        <f>IF('SERVIÇOS EXECUTADOS'!$F395=0,0,(COUNTIF('SERVIÇOS EXECUTADOS'!$I395:$DH395,DX$10)/'SERVIÇOS EXECUTADOS'!$F395*100))</f>
        <v>0</v>
      </c>
      <c r="DY395" s="62">
        <f>IF('SERVIÇOS EXECUTADOS'!$F395=0,0,(COUNTIF('SERVIÇOS EXECUTADOS'!$I395:$DH395,DY$10)/'SERVIÇOS EXECUTADOS'!$F395*100))</f>
        <v>0</v>
      </c>
      <c r="DZ395" s="62">
        <f>IF('SERVIÇOS EXECUTADOS'!$F395=0,0,(COUNTIF('SERVIÇOS EXECUTADOS'!$I395:$DH395,DZ$10)/'SERVIÇOS EXECUTADOS'!$F395*100))</f>
        <v>0</v>
      </c>
      <c r="EA395" s="62">
        <f>IF('SERVIÇOS EXECUTADOS'!$F395=0,0,(COUNTIF('SERVIÇOS EXECUTADOS'!$I395:$DH395,EA$10)/'SERVIÇOS EXECUTADOS'!$F395*100))</f>
        <v>0</v>
      </c>
      <c r="EB395" s="62">
        <f>IF('SERVIÇOS EXECUTADOS'!$F395=0,0,(COUNTIF('SERVIÇOS EXECUTADOS'!$I395:$DH395,EB$10)/'SERVIÇOS EXECUTADOS'!$F395*100))</f>
        <v>0</v>
      </c>
      <c r="EC395" s="62">
        <f>IF('SERVIÇOS EXECUTADOS'!$F395=0,0,(COUNTIF('SERVIÇOS EXECUTADOS'!$I395:$DH395,EC$10)/'SERVIÇOS EXECUTADOS'!$F395*100))</f>
        <v>0</v>
      </c>
      <c r="ED395" s="62">
        <f>IF('SERVIÇOS EXECUTADOS'!$F395=0,0,(COUNTIF('SERVIÇOS EXECUTADOS'!$I395:$DH395,ED$10)/'SERVIÇOS EXECUTADOS'!$F395*100))</f>
        <v>0</v>
      </c>
      <c r="EE395" s="62">
        <f>IF('SERVIÇOS EXECUTADOS'!$F395=0,0,(COUNTIF('SERVIÇOS EXECUTADOS'!$I395:$DH395,EE$10)/'SERVIÇOS EXECUTADOS'!$F395*100))</f>
        <v>0</v>
      </c>
      <c r="EF395" s="62">
        <f>IF('SERVIÇOS EXECUTADOS'!$F395=0,0,(COUNTIF('SERVIÇOS EXECUTADOS'!$I395:$DH395,EF$10)/'SERVIÇOS EXECUTADOS'!$F395*100))</f>
        <v>0</v>
      </c>
      <c r="EG395" s="62">
        <f>IF('SERVIÇOS EXECUTADOS'!$F395=0,0,(COUNTIF('SERVIÇOS EXECUTADOS'!$I395:$DH395,EG$10)/'SERVIÇOS EXECUTADOS'!$F395*100))</f>
        <v>0</v>
      </c>
      <c r="EH395" s="62">
        <f>IF('SERVIÇOS EXECUTADOS'!$F395=0,0,(COUNTIF('SERVIÇOS EXECUTADOS'!$I395:$DH395,EH$10)/'SERVIÇOS EXECUTADOS'!$F395*100))</f>
        <v>0</v>
      </c>
      <c r="EI395" s="62">
        <f>IF('SERVIÇOS EXECUTADOS'!$F395=0,0,(COUNTIF('SERVIÇOS EXECUTADOS'!$I395:$DH395,EI$10)/'SERVIÇOS EXECUTADOS'!$F395*100))</f>
        <v>0</v>
      </c>
      <c r="EJ395" s="62">
        <f>IF('SERVIÇOS EXECUTADOS'!$F395=0,0,(COUNTIF('SERVIÇOS EXECUTADOS'!$I395:$DH395,EJ$10)/'SERVIÇOS EXECUTADOS'!$F395*100))</f>
        <v>0</v>
      </c>
      <c r="EK395" s="62">
        <f>IF('SERVIÇOS EXECUTADOS'!$F395=0,0,(COUNTIF('SERVIÇOS EXECUTADOS'!$I395:$DH395,EK$10)/'SERVIÇOS EXECUTADOS'!$F395*100))</f>
        <v>0</v>
      </c>
      <c r="EL395" s="62">
        <f>IF('SERVIÇOS EXECUTADOS'!$F395=0,0,(COUNTIF('SERVIÇOS EXECUTADOS'!$I395:$DH395,EL$10)/'SERVIÇOS EXECUTADOS'!$F395*100))</f>
        <v>0</v>
      </c>
      <c r="EM395" s="62">
        <f>IF('SERVIÇOS EXECUTADOS'!$F395=0,0,(COUNTIF('SERVIÇOS EXECUTADOS'!$I395:$DH395,EM$10)/'SERVIÇOS EXECUTADOS'!$F395*100))</f>
        <v>0</v>
      </c>
      <c r="EN395" s="62">
        <f>IF('SERVIÇOS EXECUTADOS'!$F395=0,0,(COUNTIF('SERVIÇOS EXECUTADOS'!$I395:$DH395,EN$10)/'SERVIÇOS EXECUTADOS'!$F395*100))</f>
        <v>0</v>
      </c>
      <c r="EO395" s="62">
        <f>IF('SERVIÇOS EXECUTADOS'!$F395=0,0,(COUNTIF('SERVIÇOS EXECUTADOS'!$I395:$DH395,EO$10)/'SERVIÇOS EXECUTADOS'!$F395*100))</f>
        <v>0</v>
      </c>
      <c r="EP395" s="62">
        <f>IF('SERVIÇOS EXECUTADOS'!$F395=0,0,(COUNTIF('SERVIÇOS EXECUTADOS'!$I395:$DH395,EP$10)/'SERVIÇOS EXECUTADOS'!$F395*100))</f>
        <v>0</v>
      </c>
      <c r="EQ395" s="62">
        <f>IF('SERVIÇOS EXECUTADOS'!$F395=0,0,(COUNTIF('SERVIÇOS EXECUTADOS'!$I395:$DH395,EQ$10)/'SERVIÇOS EXECUTADOS'!$F395*100))</f>
        <v>0</v>
      </c>
      <c r="ER395" s="62">
        <f>IF('SERVIÇOS EXECUTADOS'!$F395=0,0,(COUNTIF('SERVIÇOS EXECUTADOS'!$I395:$DH395,ER$10)/'SERVIÇOS EXECUTADOS'!$F395*100))</f>
        <v>0</v>
      </c>
      <c r="ES395" s="62">
        <f>IF('SERVIÇOS EXECUTADOS'!$F395=0,0,(COUNTIF('SERVIÇOS EXECUTADOS'!$I395:$DH395,ES$10)/'SERVIÇOS EXECUTADOS'!$F395*100))</f>
        <v>0</v>
      </c>
      <c r="ET395" s="62">
        <f>IF('SERVIÇOS EXECUTADOS'!$F395=0,0,(COUNTIF('SERVIÇOS EXECUTADOS'!$I395:$DH395,ET$10)/'SERVIÇOS EXECUTADOS'!$F395*100))</f>
        <v>0</v>
      </c>
      <c r="EU395" s="62">
        <f>IF('SERVIÇOS EXECUTADOS'!$F395=0,0,(COUNTIF('SERVIÇOS EXECUTADOS'!$I395:$DH395,EU$10)/'SERVIÇOS EXECUTADOS'!$F395*100))</f>
        <v>0</v>
      </c>
      <c r="EV395" s="62">
        <f>IF('SERVIÇOS EXECUTADOS'!$F395=0,0,(COUNTIF('SERVIÇOS EXECUTADOS'!$I395:$DH395,EV$10)/'SERVIÇOS EXECUTADOS'!$F395*100))</f>
        <v>0</v>
      </c>
      <c r="EW395" s="62">
        <f>IF('SERVIÇOS EXECUTADOS'!$F395=0,0,(COUNTIF('SERVIÇOS EXECUTADOS'!$I395:$DH395,EW$10)/'SERVIÇOS EXECUTADOS'!$F395*100))</f>
        <v>0</v>
      </c>
    </row>
    <row r="396" spans="1:153" ht="12" customHeight="1" outlineLevel="1">
      <c r="A396" s="1"/>
      <c r="B396" s="197" t="s">
        <v>655</v>
      </c>
      <c r="C396" s="196" t="s">
        <v>656</v>
      </c>
      <c r="D396" s="486"/>
      <c r="E396" s="192">
        <f t="shared" si="124"/>
        <v>0</v>
      </c>
      <c r="F396" s="489"/>
      <c r="G396" s="271" t="s">
        <v>122</v>
      </c>
      <c r="H396" s="216">
        <f t="shared" si="147"/>
        <v>0</v>
      </c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9"/>
      <c r="AM396" s="59"/>
      <c r="AN396" s="59"/>
      <c r="AO396" s="59"/>
      <c r="AP396" s="59"/>
      <c r="AQ396" s="59"/>
      <c r="AR396" s="59"/>
      <c r="AS396" s="59"/>
      <c r="AT396" s="59"/>
      <c r="AU396" s="59"/>
      <c r="AV396" s="59"/>
      <c r="AW396" s="59"/>
      <c r="AX396" s="59"/>
      <c r="AY396" s="59"/>
      <c r="AZ396" s="59"/>
      <c r="BA396" s="59"/>
      <c r="BB396" s="59"/>
      <c r="BC396" s="59"/>
      <c r="BD396" s="59"/>
      <c r="BE396" s="59"/>
      <c r="BF396" s="59"/>
      <c r="BG396" s="59"/>
      <c r="BH396" s="59"/>
      <c r="BI396" s="59"/>
      <c r="BJ396" s="59"/>
      <c r="BK396" s="59"/>
      <c r="BL396" s="59"/>
      <c r="BM396" s="59"/>
      <c r="BN396" s="59"/>
      <c r="BO396" s="59"/>
      <c r="BP396" s="59"/>
      <c r="BQ396" s="59"/>
      <c r="BR396" s="59"/>
      <c r="BS396" s="59"/>
      <c r="BT396" s="59"/>
      <c r="BU396" s="59"/>
      <c r="BV396" s="59"/>
      <c r="BW396" s="59"/>
      <c r="BX396" s="59"/>
      <c r="BY396" s="59"/>
      <c r="BZ396" s="59"/>
      <c r="CA396" s="59"/>
      <c r="CB396" s="59"/>
      <c r="CC396" s="59"/>
      <c r="CD396" s="59"/>
      <c r="CE396" s="59"/>
      <c r="CF396" s="59"/>
      <c r="CG396" s="59"/>
      <c r="CH396" s="59"/>
      <c r="CI396" s="59"/>
      <c r="CJ396" s="59"/>
      <c r="CK396" s="59"/>
      <c r="CL396" s="59"/>
      <c r="CM396" s="59"/>
      <c r="CN396" s="59"/>
      <c r="CO396" s="59"/>
      <c r="CP396" s="59"/>
      <c r="CQ396" s="59"/>
      <c r="CR396" s="59"/>
      <c r="CS396" s="59"/>
      <c r="CT396" s="59"/>
      <c r="CU396" s="59"/>
      <c r="CV396" s="59"/>
      <c r="CW396" s="59"/>
      <c r="CX396" s="59"/>
      <c r="CY396" s="59"/>
      <c r="CZ396" s="59"/>
      <c r="DA396" s="59"/>
      <c r="DB396" s="59"/>
      <c r="DC396" s="59"/>
      <c r="DD396" s="59"/>
      <c r="DE396" s="59"/>
      <c r="DF396" s="59"/>
      <c r="DG396" s="59"/>
      <c r="DH396" s="59">
        <v>0</v>
      </c>
      <c r="DI396" s="60">
        <f t="shared" si="145"/>
        <v>0</v>
      </c>
      <c r="DJ396" s="61">
        <f t="shared" si="146"/>
        <v>1</v>
      </c>
      <c r="DK396" s="61">
        <f t="shared" si="148"/>
        <v>1</v>
      </c>
      <c r="DL396" s="62">
        <f t="shared" si="149"/>
        <v>0</v>
      </c>
      <c r="DM396" s="62">
        <f>IF(F396=0,0,+(DK396/F396)*100)</f>
        <v>0</v>
      </c>
      <c r="DN396" s="64" t="str">
        <f t="shared" si="151"/>
        <v/>
      </c>
      <c r="DO396" s="252" t="b">
        <f t="shared" si="152"/>
        <v>0</v>
      </c>
      <c r="DP396" s="188"/>
      <c r="DS396" s="62">
        <f>IF('SERVIÇOS EXECUTADOS'!$F396=0,0,(COUNTIF('SERVIÇOS EXECUTADOS'!$I396:$DH396,DS$10)/'SERVIÇOS EXECUTADOS'!$F396*100))</f>
        <v>0</v>
      </c>
      <c r="DT396" s="62">
        <f>IF('SERVIÇOS EXECUTADOS'!$F396=0,0,(COUNTIF('SERVIÇOS EXECUTADOS'!$I396:$DH396,DT$10)/'SERVIÇOS EXECUTADOS'!$F396*100))</f>
        <v>0</v>
      </c>
      <c r="DU396" s="62">
        <f>IF('SERVIÇOS EXECUTADOS'!$F396=0,0,(COUNTIF('SERVIÇOS EXECUTADOS'!$I396:$DH396,DU$10)/'SERVIÇOS EXECUTADOS'!$F396*100))</f>
        <v>0</v>
      </c>
      <c r="DV396" s="62">
        <f>IF('SERVIÇOS EXECUTADOS'!$F396=0,0,(COUNTIF('SERVIÇOS EXECUTADOS'!$I396:$DH396,DV$10)/'SERVIÇOS EXECUTADOS'!$F396*100))</f>
        <v>0</v>
      </c>
      <c r="DW396" s="62">
        <f>IF('SERVIÇOS EXECUTADOS'!$F396=0,0,(COUNTIF('SERVIÇOS EXECUTADOS'!$I396:$DH396,DW$10)/'SERVIÇOS EXECUTADOS'!$F396*100))</f>
        <v>0</v>
      </c>
      <c r="DX396" s="62">
        <f>IF('SERVIÇOS EXECUTADOS'!$F396=0,0,(COUNTIF('SERVIÇOS EXECUTADOS'!$I396:$DH396,DX$10)/'SERVIÇOS EXECUTADOS'!$F396*100))</f>
        <v>0</v>
      </c>
      <c r="DY396" s="62">
        <f>IF('SERVIÇOS EXECUTADOS'!$F396=0,0,(COUNTIF('SERVIÇOS EXECUTADOS'!$I396:$DH396,DY$10)/'SERVIÇOS EXECUTADOS'!$F396*100))</f>
        <v>0</v>
      </c>
      <c r="DZ396" s="62">
        <f>IF('SERVIÇOS EXECUTADOS'!$F396=0,0,(COUNTIF('SERVIÇOS EXECUTADOS'!$I396:$DH396,DZ$10)/'SERVIÇOS EXECUTADOS'!$F396*100))</f>
        <v>0</v>
      </c>
      <c r="EA396" s="62">
        <f>IF('SERVIÇOS EXECUTADOS'!$F396=0,0,(COUNTIF('SERVIÇOS EXECUTADOS'!$I396:$DH396,EA$10)/'SERVIÇOS EXECUTADOS'!$F396*100))</f>
        <v>0</v>
      </c>
      <c r="EB396" s="62">
        <f>IF('SERVIÇOS EXECUTADOS'!$F396=0,0,(COUNTIF('SERVIÇOS EXECUTADOS'!$I396:$DH396,EB$10)/'SERVIÇOS EXECUTADOS'!$F396*100))</f>
        <v>0</v>
      </c>
      <c r="EC396" s="62">
        <f>IF('SERVIÇOS EXECUTADOS'!$F396=0,0,(COUNTIF('SERVIÇOS EXECUTADOS'!$I396:$DH396,EC$10)/'SERVIÇOS EXECUTADOS'!$F396*100))</f>
        <v>0</v>
      </c>
      <c r="ED396" s="62">
        <f>IF('SERVIÇOS EXECUTADOS'!$F396=0,0,(COUNTIF('SERVIÇOS EXECUTADOS'!$I396:$DH396,ED$10)/'SERVIÇOS EXECUTADOS'!$F396*100))</f>
        <v>0</v>
      </c>
      <c r="EE396" s="62">
        <f>IF('SERVIÇOS EXECUTADOS'!$F396=0,0,(COUNTIF('SERVIÇOS EXECUTADOS'!$I396:$DH396,EE$10)/'SERVIÇOS EXECUTADOS'!$F396*100))</f>
        <v>0</v>
      </c>
      <c r="EF396" s="62">
        <f>IF('SERVIÇOS EXECUTADOS'!$F396=0,0,(COUNTIF('SERVIÇOS EXECUTADOS'!$I396:$DH396,EF$10)/'SERVIÇOS EXECUTADOS'!$F396*100))</f>
        <v>0</v>
      </c>
      <c r="EG396" s="62">
        <f>IF('SERVIÇOS EXECUTADOS'!$F396=0,0,(COUNTIF('SERVIÇOS EXECUTADOS'!$I396:$DH396,EG$10)/'SERVIÇOS EXECUTADOS'!$F396*100))</f>
        <v>0</v>
      </c>
      <c r="EH396" s="62">
        <f>IF('SERVIÇOS EXECUTADOS'!$F396=0,0,(COUNTIF('SERVIÇOS EXECUTADOS'!$I396:$DH396,EH$10)/'SERVIÇOS EXECUTADOS'!$F396*100))</f>
        <v>0</v>
      </c>
      <c r="EI396" s="62">
        <f>IF('SERVIÇOS EXECUTADOS'!$F396=0,0,(COUNTIF('SERVIÇOS EXECUTADOS'!$I396:$DH396,EI$10)/'SERVIÇOS EXECUTADOS'!$F396*100))</f>
        <v>0</v>
      </c>
      <c r="EJ396" s="62">
        <f>IF('SERVIÇOS EXECUTADOS'!$F396=0,0,(COUNTIF('SERVIÇOS EXECUTADOS'!$I396:$DH396,EJ$10)/'SERVIÇOS EXECUTADOS'!$F396*100))</f>
        <v>0</v>
      </c>
      <c r="EK396" s="62">
        <f>IF('SERVIÇOS EXECUTADOS'!$F396=0,0,(COUNTIF('SERVIÇOS EXECUTADOS'!$I396:$DH396,EK$10)/'SERVIÇOS EXECUTADOS'!$F396*100))</f>
        <v>0</v>
      </c>
      <c r="EL396" s="62">
        <f>IF('SERVIÇOS EXECUTADOS'!$F396=0,0,(COUNTIF('SERVIÇOS EXECUTADOS'!$I396:$DH396,EL$10)/'SERVIÇOS EXECUTADOS'!$F396*100))</f>
        <v>0</v>
      </c>
      <c r="EM396" s="62">
        <f>IF('SERVIÇOS EXECUTADOS'!$F396=0,0,(COUNTIF('SERVIÇOS EXECUTADOS'!$I396:$DH396,EM$10)/'SERVIÇOS EXECUTADOS'!$F396*100))</f>
        <v>0</v>
      </c>
      <c r="EN396" s="62">
        <f>IF('SERVIÇOS EXECUTADOS'!$F396=0,0,(COUNTIF('SERVIÇOS EXECUTADOS'!$I396:$DH396,EN$10)/'SERVIÇOS EXECUTADOS'!$F396*100))</f>
        <v>0</v>
      </c>
      <c r="EO396" s="62">
        <f>IF('SERVIÇOS EXECUTADOS'!$F396=0,0,(COUNTIF('SERVIÇOS EXECUTADOS'!$I396:$DH396,EO$10)/'SERVIÇOS EXECUTADOS'!$F396*100))</f>
        <v>0</v>
      </c>
      <c r="EP396" s="62">
        <f>IF('SERVIÇOS EXECUTADOS'!$F396=0,0,(COUNTIF('SERVIÇOS EXECUTADOS'!$I396:$DH396,EP$10)/'SERVIÇOS EXECUTADOS'!$F396*100))</f>
        <v>0</v>
      </c>
      <c r="EQ396" s="62">
        <f>IF('SERVIÇOS EXECUTADOS'!$F396=0,0,(COUNTIF('SERVIÇOS EXECUTADOS'!$I396:$DH396,EQ$10)/'SERVIÇOS EXECUTADOS'!$F396*100))</f>
        <v>0</v>
      </c>
      <c r="ER396" s="62">
        <f>IF('SERVIÇOS EXECUTADOS'!$F396=0,0,(COUNTIF('SERVIÇOS EXECUTADOS'!$I396:$DH396,ER$10)/'SERVIÇOS EXECUTADOS'!$F396*100))</f>
        <v>0</v>
      </c>
      <c r="ES396" s="62">
        <f>IF('SERVIÇOS EXECUTADOS'!$F396=0,0,(COUNTIF('SERVIÇOS EXECUTADOS'!$I396:$DH396,ES$10)/'SERVIÇOS EXECUTADOS'!$F396*100))</f>
        <v>0</v>
      </c>
      <c r="ET396" s="62">
        <f>IF('SERVIÇOS EXECUTADOS'!$F396=0,0,(COUNTIF('SERVIÇOS EXECUTADOS'!$I396:$DH396,ET$10)/'SERVIÇOS EXECUTADOS'!$F396*100))</f>
        <v>0</v>
      </c>
      <c r="EU396" s="62">
        <f>IF('SERVIÇOS EXECUTADOS'!$F396=0,0,(COUNTIF('SERVIÇOS EXECUTADOS'!$I396:$DH396,EU$10)/'SERVIÇOS EXECUTADOS'!$F396*100))</f>
        <v>0</v>
      </c>
      <c r="EV396" s="62">
        <f>IF('SERVIÇOS EXECUTADOS'!$F396=0,0,(COUNTIF('SERVIÇOS EXECUTADOS'!$I396:$DH396,EV$10)/'SERVIÇOS EXECUTADOS'!$F396*100))</f>
        <v>0</v>
      </c>
      <c r="EW396" s="62">
        <f>IF('SERVIÇOS EXECUTADOS'!$F396=0,0,(COUNTIF('SERVIÇOS EXECUTADOS'!$I396:$DH396,EW$10)/'SERVIÇOS EXECUTADOS'!$F396*100))</f>
        <v>0</v>
      </c>
    </row>
    <row r="397" spans="1:153" ht="12" customHeight="1" outlineLevel="1">
      <c r="A397" s="1"/>
      <c r="B397" s="197"/>
      <c r="C397" s="196"/>
      <c r="D397" s="486"/>
      <c r="E397" s="192">
        <f t="shared" si="124"/>
        <v>0</v>
      </c>
      <c r="F397" s="489"/>
      <c r="G397" s="271" t="s">
        <v>122</v>
      </c>
      <c r="H397" s="216">
        <f t="shared" si="147"/>
        <v>0</v>
      </c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  <c r="AN397" s="59"/>
      <c r="AO397" s="59"/>
      <c r="AP397" s="59"/>
      <c r="AQ397" s="59"/>
      <c r="AR397" s="59"/>
      <c r="AS397" s="59"/>
      <c r="AT397" s="59"/>
      <c r="AU397" s="59"/>
      <c r="AV397" s="59"/>
      <c r="AW397" s="59"/>
      <c r="AX397" s="59"/>
      <c r="AY397" s="59"/>
      <c r="AZ397" s="59"/>
      <c r="BA397" s="59"/>
      <c r="BB397" s="59"/>
      <c r="BC397" s="59"/>
      <c r="BD397" s="59"/>
      <c r="BE397" s="59"/>
      <c r="BF397" s="59"/>
      <c r="BG397" s="59"/>
      <c r="BH397" s="59"/>
      <c r="BI397" s="59"/>
      <c r="BJ397" s="59"/>
      <c r="BK397" s="59"/>
      <c r="BL397" s="59"/>
      <c r="BM397" s="59"/>
      <c r="BN397" s="59"/>
      <c r="BO397" s="59"/>
      <c r="BP397" s="59"/>
      <c r="BQ397" s="59"/>
      <c r="BR397" s="59"/>
      <c r="BS397" s="59"/>
      <c r="BT397" s="59"/>
      <c r="BU397" s="59"/>
      <c r="BV397" s="59"/>
      <c r="BW397" s="59"/>
      <c r="BX397" s="59"/>
      <c r="BY397" s="59"/>
      <c r="BZ397" s="59"/>
      <c r="CA397" s="59"/>
      <c r="CB397" s="59"/>
      <c r="CC397" s="59"/>
      <c r="CD397" s="59"/>
      <c r="CE397" s="59"/>
      <c r="CF397" s="59"/>
      <c r="CG397" s="59"/>
      <c r="CH397" s="59"/>
      <c r="CI397" s="59"/>
      <c r="CJ397" s="59"/>
      <c r="CK397" s="59"/>
      <c r="CL397" s="59"/>
      <c r="CM397" s="59"/>
      <c r="CN397" s="59"/>
      <c r="CO397" s="59"/>
      <c r="CP397" s="59"/>
      <c r="CQ397" s="59"/>
      <c r="CR397" s="59"/>
      <c r="CS397" s="59"/>
      <c r="CT397" s="59"/>
      <c r="CU397" s="59"/>
      <c r="CV397" s="59"/>
      <c r="CW397" s="59"/>
      <c r="CX397" s="59"/>
      <c r="CY397" s="59"/>
      <c r="CZ397" s="59"/>
      <c r="DA397" s="59"/>
      <c r="DB397" s="59"/>
      <c r="DC397" s="59"/>
      <c r="DD397" s="59"/>
      <c r="DE397" s="59"/>
      <c r="DF397" s="59"/>
      <c r="DG397" s="59"/>
      <c r="DH397" s="59"/>
      <c r="DI397" s="60">
        <f t="shared" si="145"/>
        <v>0</v>
      </c>
      <c r="DJ397" s="61">
        <f t="shared" si="146"/>
        <v>0</v>
      </c>
      <c r="DK397" s="61">
        <f t="shared" si="148"/>
        <v>0</v>
      </c>
      <c r="DL397" s="62">
        <f t="shared" si="149"/>
        <v>0</v>
      </c>
      <c r="DM397" s="62">
        <f t="shared" si="150"/>
        <v>0</v>
      </c>
      <c r="DN397" s="64" t="str">
        <f t="shared" si="151"/>
        <v/>
      </c>
      <c r="DO397" s="252" t="b">
        <f t="shared" si="152"/>
        <v>0</v>
      </c>
      <c r="DP397" s="188"/>
      <c r="DS397" s="62">
        <f>IF('SERVIÇOS EXECUTADOS'!$F397=0,0,(COUNTIF('SERVIÇOS EXECUTADOS'!$I397:$DH397,DS$10)/'SERVIÇOS EXECUTADOS'!$F397*100))</f>
        <v>0</v>
      </c>
      <c r="DT397" s="62">
        <f>IF('SERVIÇOS EXECUTADOS'!$F397=0,0,(COUNTIF('SERVIÇOS EXECUTADOS'!$I397:$DH397,DT$10)/'SERVIÇOS EXECUTADOS'!$F397*100))</f>
        <v>0</v>
      </c>
      <c r="DU397" s="62">
        <f>IF('SERVIÇOS EXECUTADOS'!$F397=0,0,(COUNTIF('SERVIÇOS EXECUTADOS'!$I397:$DH397,DU$10)/'SERVIÇOS EXECUTADOS'!$F397*100))</f>
        <v>0</v>
      </c>
      <c r="DV397" s="62">
        <f>IF('SERVIÇOS EXECUTADOS'!$F397=0,0,(COUNTIF('SERVIÇOS EXECUTADOS'!$I397:$DH397,DV$10)/'SERVIÇOS EXECUTADOS'!$F397*100))</f>
        <v>0</v>
      </c>
      <c r="DW397" s="62">
        <f>IF('SERVIÇOS EXECUTADOS'!$F397=0,0,(COUNTIF('SERVIÇOS EXECUTADOS'!$I397:$DH397,DW$10)/'SERVIÇOS EXECUTADOS'!$F397*100))</f>
        <v>0</v>
      </c>
      <c r="DX397" s="62">
        <f>IF('SERVIÇOS EXECUTADOS'!$F397=0,0,(COUNTIF('SERVIÇOS EXECUTADOS'!$I397:$DH397,DX$10)/'SERVIÇOS EXECUTADOS'!$F397*100))</f>
        <v>0</v>
      </c>
      <c r="DY397" s="62">
        <f>IF('SERVIÇOS EXECUTADOS'!$F397=0,0,(COUNTIF('SERVIÇOS EXECUTADOS'!$I397:$DH397,DY$10)/'SERVIÇOS EXECUTADOS'!$F397*100))</f>
        <v>0</v>
      </c>
      <c r="DZ397" s="62">
        <f>IF('SERVIÇOS EXECUTADOS'!$F397=0,0,(COUNTIF('SERVIÇOS EXECUTADOS'!$I397:$DH397,DZ$10)/'SERVIÇOS EXECUTADOS'!$F397*100))</f>
        <v>0</v>
      </c>
      <c r="EA397" s="62">
        <f>IF('SERVIÇOS EXECUTADOS'!$F397=0,0,(COUNTIF('SERVIÇOS EXECUTADOS'!$I397:$DH397,EA$10)/'SERVIÇOS EXECUTADOS'!$F397*100))</f>
        <v>0</v>
      </c>
      <c r="EB397" s="62">
        <f>IF('SERVIÇOS EXECUTADOS'!$F397=0,0,(COUNTIF('SERVIÇOS EXECUTADOS'!$I397:$DH397,EB$10)/'SERVIÇOS EXECUTADOS'!$F397*100))</f>
        <v>0</v>
      </c>
      <c r="EC397" s="62">
        <f>IF('SERVIÇOS EXECUTADOS'!$F397=0,0,(COUNTIF('SERVIÇOS EXECUTADOS'!$I397:$DH397,EC$10)/'SERVIÇOS EXECUTADOS'!$F397*100))</f>
        <v>0</v>
      </c>
      <c r="ED397" s="62">
        <f>IF('SERVIÇOS EXECUTADOS'!$F397=0,0,(COUNTIF('SERVIÇOS EXECUTADOS'!$I397:$DH397,ED$10)/'SERVIÇOS EXECUTADOS'!$F397*100))</f>
        <v>0</v>
      </c>
      <c r="EE397" s="62">
        <f>IF('SERVIÇOS EXECUTADOS'!$F397=0,0,(COUNTIF('SERVIÇOS EXECUTADOS'!$I397:$DH397,EE$10)/'SERVIÇOS EXECUTADOS'!$F397*100))</f>
        <v>0</v>
      </c>
      <c r="EF397" s="62">
        <f>IF('SERVIÇOS EXECUTADOS'!$F397=0,0,(COUNTIF('SERVIÇOS EXECUTADOS'!$I397:$DH397,EF$10)/'SERVIÇOS EXECUTADOS'!$F397*100))</f>
        <v>0</v>
      </c>
      <c r="EG397" s="62">
        <f>IF('SERVIÇOS EXECUTADOS'!$F397=0,0,(COUNTIF('SERVIÇOS EXECUTADOS'!$I397:$DH397,EG$10)/'SERVIÇOS EXECUTADOS'!$F397*100))</f>
        <v>0</v>
      </c>
      <c r="EH397" s="62">
        <f>IF('SERVIÇOS EXECUTADOS'!$F397=0,0,(COUNTIF('SERVIÇOS EXECUTADOS'!$I397:$DH397,EH$10)/'SERVIÇOS EXECUTADOS'!$F397*100))</f>
        <v>0</v>
      </c>
      <c r="EI397" s="62">
        <f>IF('SERVIÇOS EXECUTADOS'!$F397=0,0,(COUNTIF('SERVIÇOS EXECUTADOS'!$I397:$DH397,EI$10)/'SERVIÇOS EXECUTADOS'!$F397*100))</f>
        <v>0</v>
      </c>
      <c r="EJ397" s="62">
        <f>IF('SERVIÇOS EXECUTADOS'!$F397=0,0,(COUNTIF('SERVIÇOS EXECUTADOS'!$I397:$DH397,EJ$10)/'SERVIÇOS EXECUTADOS'!$F397*100))</f>
        <v>0</v>
      </c>
      <c r="EK397" s="62">
        <f>IF('SERVIÇOS EXECUTADOS'!$F397=0,0,(COUNTIF('SERVIÇOS EXECUTADOS'!$I397:$DH397,EK$10)/'SERVIÇOS EXECUTADOS'!$F397*100))</f>
        <v>0</v>
      </c>
      <c r="EL397" s="62">
        <f>IF('SERVIÇOS EXECUTADOS'!$F397=0,0,(COUNTIF('SERVIÇOS EXECUTADOS'!$I397:$DH397,EL$10)/'SERVIÇOS EXECUTADOS'!$F397*100))</f>
        <v>0</v>
      </c>
      <c r="EM397" s="62">
        <f>IF('SERVIÇOS EXECUTADOS'!$F397=0,0,(COUNTIF('SERVIÇOS EXECUTADOS'!$I397:$DH397,EM$10)/'SERVIÇOS EXECUTADOS'!$F397*100))</f>
        <v>0</v>
      </c>
      <c r="EN397" s="62">
        <f>IF('SERVIÇOS EXECUTADOS'!$F397=0,0,(COUNTIF('SERVIÇOS EXECUTADOS'!$I397:$DH397,EN$10)/'SERVIÇOS EXECUTADOS'!$F397*100))</f>
        <v>0</v>
      </c>
      <c r="EO397" s="62">
        <f>IF('SERVIÇOS EXECUTADOS'!$F397=0,0,(COUNTIF('SERVIÇOS EXECUTADOS'!$I397:$DH397,EO$10)/'SERVIÇOS EXECUTADOS'!$F397*100))</f>
        <v>0</v>
      </c>
      <c r="EP397" s="62">
        <f>IF('SERVIÇOS EXECUTADOS'!$F397=0,0,(COUNTIF('SERVIÇOS EXECUTADOS'!$I397:$DH397,EP$10)/'SERVIÇOS EXECUTADOS'!$F397*100))</f>
        <v>0</v>
      </c>
      <c r="EQ397" s="62">
        <f>IF('SERVIÇOS EXECUTADOS'!$F397=0,0,(COUNTIF('SERVIÇOS EXECUTADOS'!$I397:$DH397,EQ$10)/'SERVIÇOS EXECUTADOS'!$F397*100))</f>
        <v>0</v>
      </c>
      <c r="ER397" s="62">
        <f>IF('SERVIÇOS EXECUTADOS'!$F397=0,0,(COUNTIF('SERVIÇOS EXECUTADOS'!$I397:$DH397,ER$10)/'SERVIÇOS EXECUTADOS'!$F397*100))</f>
        <v>0</v>
      </c>
      <c r="ES397" s="62">
        <f>IF('SERVIÇOS EXECUTADOS'!$F397=0,0,(COUNTIF('SERVIÇOS EXECUTADOS'!$I397:$DH397,ES$10)/'SERVIÇOS EXECUTADOS'!$F397*100))</f>
        <v>0</v>
      </c>
      <c r="ET397" s="62">
        <f>IF('SERVIÇOS EXECUTADOS'!$F397=0,0,(COUNTIF('SERVIÇOS EXECUTADOS'!$I397:$DH397,ET$10)/'SERVIÇOS EXECUTADOS'!$F397*100))</f>
        <v>0</v>
      </c>
      <c r="EU397" s="62">
        <f>IF('SERVIÇOS EXECUTADOS'!$F397=0,0,(COUNTIF('SERVIÇOS EXECUTADOS'!$I397:$DH397,EU$10)/'SERVIÇOS EXECUTADOS'!$F397*100))</f>
        <v>0</v>
      </c>
      <c r="EV397" s="62">
        <f>IF('SERVIÇOS EXECUTADOS'!$F397=0,0,(COUNTIF('SERVIÇOS EXECUTADOS'!$I397:$DH397,EV$10)/'SERVIÇOS EXECUTADOS'!$F397*100))</f>
        <v>0</v>
      </c>
      <c r="EW397" s="62">
        <f>IF('SERVIÇOS EXECUTADOS'!$F397=0,0,(COUNTIF('SERVIÇOS EXECUTADOS'!$I397:$DH397,EW$10)/'SERVIÇOS EXECUTADOS'!$F397*100))</f>
        <v>0</v>
      </c>
    </row>
    <row r="398" spans="1:153" ht="18" customHeight="1" outlineLevel="1" thickBot="1">
      <c r="A398" s="1"/>
      <c r="B398" s="366"/>
      <c r="C398" s="367"/>
      <c r="D398" s="368"/>
      <c r="E398" s="369"/>
      <c r="F398" s="370"/>
      <c r="G398" s="371"/>
      <c r="H398" s="372"/>
      <c r="I398" s="372"/>
      <c r="J398" s="372"/>
      <c r="K398" s="372"/>
      <c r="L398" s="372"/>
      <c r="M398" s="372"/>
      <c r="N398" s="372"/>
      <c r="O398" s="372"/>
      <c r="P398" s="372"/>
      <c r="Q398" s="372"/>
      <c r="R398" s="372"/>
      <c r="S398" s="372"/>
      <c r="T398" s="372"/>
      <c r="U398" s="372"/>
      <c r="V398" s="372"/>
      <c r="W398" s="372"/>
      <c r="X398" s="372"/>
      <c r="Y398" s="372"/>
      <c r="Z398" s="372"/>
      <c r="AA398" s="372"/>
      <c r="AB398" s="372"/>
      <c r="AC398" s="372"/>
      <c r="AD398" s="372"/>
      <c r="AE398" s="372"/>
      <c r="AF398" s="372"/>
      <c r="AG398" s="372"/>
      <c r="AH398" s="372"/>
      <c r="AI398" s="372"/>
      <c r="AJ398" s="372"/>
      <c r="AK398" s="372"/>
      <c r="AL398" s="372"/>
      <c r="AM398" s="372"/>
      <c r="AN398" s="372"/>
      <c r="AO398" s="372"/>
      <c r="AP398" s="372"/>
      <c r="AQ398" s="372"/>
      <c r="AR398" s="372"/>
      <c r="AS398" s="372"/>
      <c r="AT398" s="372"/>
      <c r="AU398" s="372"/>
      <c r="AV398" s="372"/>
      <c r="AW398" s="372"/>
      <c r="AX398" s="372"/>
      <c r="AY398" s="372"/>
      <c r="AZ398" s="372"/>
      <c r="BA398" s="372"/>
      <c r="BB398" s="372"/>
      <c r="BC398" s="372"/>
      <c r="BD398" s="372"/>
      <c r="BE398" s="372"/>
      <c r="BF398" s="372"/>
      <c r="BG398" s="372"/>
      <c r="BH398" s="372"/>
      <c r="BI398" s="372"/>
      <c r="BJ398" s="372"/>
      <c r="BK398" s="372"/>
      <c r="BL398" s="372"/>
      <c r="BM398" s="372"/>
      <c r="BN398" s="372"/>
      <c r="BO398" s="372"/>
      <c r="BP398" s="372"/>
      <c r="BQ398" s="372"/>
      <c r="BR398" s="372"/>
      <c r="BS398" s="372"/>
      <c r="BT398" s="372"/>
      <c r="BU398" s="372"/>
      <c r="BV398" s="372"/>
      <c r="BW398" s="372"/>
      <c r="BX398" s="372"/>
      <c r="BY398" s="372"/>
      <c r="BZ398" s="372"/>
      <c r="CA398" s="372"/>
      <c r="CB398" s="372"/>
      <c r="CC398" s="372"/>
      <c r="CD398" s="372"/>
      <c r="CE398" s="372"/>
      <c r="CF398" s="372"/>
      <c r="CG398" s="372"/>
      <c r="CH398" s="372"/>
      <c r="CI398" s="372"/>
      <c r="CJ398" s="372"/>
      <c r="CK398" s="372"/>
      <c r="CL398" s="372"/>
      <c r="CM398" s="372"/>
      <c r="CN398" s="372"/>
      <c r="CO398" s="372"/>
      <c r="CP398" s="372"/>
      <c r="CQ398" s="372"/>
      <c r="CR398" s="372"/>
      <c r="CS398" s="372"/>
      <c r="CT398" s="372"/>
      <c r="CU398" s="372"/>
      <c r="CV398" s="372"/>
      <c r="CW398" s="372"/>
      <c r="CX398" s="372"/>
      <c r="CY398" s="372"/>
      <c r="CZ398" s="372"/>
      <c r="DA398" s="372"/>
      <c r="DB398" s="372"/>
      <c r="DC398" s="372"/>
      <c r="DD398" s="372"/>
      <c r="DE398" s="372"/>
      <c r="DF398" s="372"/>
      <c r="DG398" s="372"/>
      <c r="DH398" s="372"/>
      <c r="DI398" s="373"/>
      <c r="DJ398" s="374"/>
      <c r="DK398" s="375" t="s">
        <v>657</v>
      </c>
      <c r="DL398" s="376" t="e">
        <f>SUMPRODUCT(D$15:D$397,DL$15:DL$397)/$D$401</f>
        <v>#DIV/0!</v>
      </c>
      <c r="DM398" s="375" t="s">
        <v>658</v>
      </c>
      <c r="DN398" s="377">
        <f>DN376+DN352+DN295+DN15+DN382+DN384</f>
        <v>0</v>
      </c>
      <c r="DO398" s="378"/>
      <c r="DP398" s="379"/>
      <c r="DQ398" s="380"/>
      <c r="DR398" s="380"/>
      <c r="DS398" s="376" t="e">
        <f>SUMPRODUCT('SERVIÇOS EXECUTADOS'!$D$15:$D$396,DS15:DS396)/'SERVIÇOS EXECUTADOS'!$D$401</f>
        <v>#DIV/0!</v>
      </c>
      <c r="DT398" s="376" t="e">
        <f>SUMPRODUCT('SERVIÇOS EXECUTADOS'!$D$15:$D$396,DT15:DT396)/'SERVIÇOS EXECUTADOS'!$D$401</f>
        <v>#DIV/0!</v>
      </c>
      <c r="DU398" s="376" t="e">
        <f>SUMPRODUCT('SERVIÇOS EXECUTADOS'!$D$15:$D$396,DU15:DU396)/'SERVIÇOS EXECUTADOS'!$D$401</f>
        <v>#DIV/0!</v>
      </c>
      <c r="DV398" s="376" t="e">
        <f>SUMPRODUCT('SERVIÇOS EXECUTADOS'!$D$15:$D$396,DV15:DV396)/'SERVIÇOS EXECUTADOS'!$D$401</f>
        <v>#DIV/0!</v>
      </c>
      <c r="DW398" s="376" t="e">
        <f>SUMPRODUCT('SERVIÇOS EXECUTADOS'!$D$15:$D$396,DW15:DW396)/'SERVIÇOS EXECUTADOS'!$D$401</f>
        <v>#DIV/0!</v>
      </c>
      <c r="DX398" s="376" t="e">
        <f>SUMPRODUCT('SERVIÇOS EXECUTADOS'!$D$15:$D$396,DX15:DX396)/'SERVIÇOS EXECUTADOS'!$D$401</f>
        <v>#DIV/0!</v>
      </c>
      <c r="DY398" s="376" t="e">
        <f>SUMPRODUCT('SERVIÇOS EXECUTADOS'!$D$15:$D$396,DY15:DY396)/'SERVIÇOS EXECUTADOS'!$D$401</f>
        <v>#DIV/0!</v>
      </c>
      <c r="DZ398" s="376" t="e">
        <f>SUMPRODUCT('SERVIÇOS EXECUTADOS'!$D$15:$D$396,DZ15:DZ396)/'SERVIÇOS EXECUTADOS'!$D$401</f>
        <v>#DIV/0!</v>
      </c>
      <c r="EA398" s="376" t="e">
        <f>SUMPRODUCT('SERVIÇOS EXECUTADOS'!$D$15:$D$396,EA15:EA396)/'SERVIÇOS EXECUTADOS'!$D$401</f>
        <v>#DIV/0!</v>
      </c>
      <c r="EB398" s="376" t="e">
        <f>SUMPRODUCT('SERVIÇOS EXECUTADOS'!$D$15:$D$396,EB15:EB396)/'SERVIÇOS EXECUTADOS'!$D$401</f>
        <v>#DIV/0!</v>
      </c>
      <c r="EC398" s="376" t="e">
        <f>SUMPRODUCT('SERVIÇOS EXECUTADOS'!$D$15:$D$396,EC15:EC396)/'SERVIÇOS EXECUTADOS'!$D$401</f>
        <v>#DIV/0!</v>
      </c>
      <c r="ED398" s="376" t="e">
        <f>SUMPRODUCT('SERVIÇOS EXECUTADOS'!$D$15:$D$396,ED15:ED396)/'SERVIÇOS EXECUTADOS'!$D$401</f>
        <v>#DIV/0!</v>
      </c>
      <c r="EE398" s="376" t="e">
        <f>SUMPRODUCT('SERVIÇOS EXECUTADOS'!$D$15:$D$396,EE15:EE396)/'SERVIÇOS EXECUTADOS'!$D$401</f>
        <v>#DIV/0!</v>
      </c>
      <c r="EF398" s="376" t="e">
        <f>SUMPRODUCT('SERVIÇOS EXECUTADOS'!$D$15:$D$396,EF15:EF396)/'SERVIÇOS EXECUTADOS'!$D$401</f>
        <v>#DIV/0!</v>
      </c>
      <c r="EG398" s="376" t="e">
        <f>SUMPRODUCT('SERVIÇOS EXECUTADOS'!$D$15:$D$396,EG15:EG396)/'SERVIÇOS EXECUTADOS'!$D$401</f>
        <v>#DIV/0!</v>
      </c>
      <c r="EH398" s="376" t="e">
        <f>SUMPRODUCT('SERVIÇOS EXECUTADOS'!$D$15:$D$396,EH15:EH396)/'SERVIÇOS EXECUTADOS'!$D$401</f>
        <v>#DIV/0!</v>
      </c>
      <c r="EI398" s="376" t="e">
        <f>SUMPRODUCT('SERVIÇOS EXECUTADOS'!$D$15:$D$396,EI15:EI396)/'SERVIÇOS EXECUTADOS'!$D$401</f>
        <v>#DIV/0!</v>
      </c>
      <c r="EJ398" s="376" t="e">
        <f>SUMPRODUCT('SERVIÇOS EXECUTADOS'!$D$15:$D$396,EJ15:EJ396)/'SERVIÇOS EXECUTADOS'!$D$401</f>
        <v>#DIV/0!</v>
      </c>
      <c r="EK398" s="376" t="e">
        <f>SUMPRODUCT('SERVIÇOS EXECUTADOS'!$D$15:$D$396,EK15:EK396)/'SERVIÇOS EXECUTADOS'!$D$401</f>
        <v>#DIV/0!</v>
      </c>
      <c r="EL398" s="376" t="e">
        <f>SUMPRODUCT('SERVIÇOS EXECUTADOS'!$D$15:$D$396,EL15:EL396)/'SERVIÇOS EXECUTADOS'!$D$401</f>
        <v>#DIV/0!</v>
      </c>
      <c r="EM398" s="376" t="e">
        <f>SUMPRODUCT('SERVIÇOS EXECUTADOS'!$D$15:$D$396,EM15:EM396)/'SERVIÇOS EXECUTADOS'!$D$401</f>
        <v>#DIV/0!</v>
      </c>
      <c r="EN398" s="376" t="e">
        <f>SUMPRODUCT('SERVIÇOS EXECUTADOS'!$D$15:$D$396,EN15:EN396)/'SERVIÇOS EXECUTADOS'!$D$401</f>
        <v>#DIV/0!</v>
      </c>
      <c r="EO398" s="376" t="e">
        <f>SUMPRODUCT('SERVIÇOS EXECUTADOS'!$D$15:$D$396,EO15:EO396)/'SERVIÇOS EXECUTADOS'!$D$401</f>
        <v>#DIV/0!</v>
      </c>
      <c r="EP398" s="376" t="e">
        <f>SUMPRODUCT('SERVIÇOS EXECUTADOS'!$D$15:$D$396,EP15:EP396)/'SERVIÇOS EXECUTADOS'!$D$401</f>
        <v>#DIV/0!</v>
      </c>
      <c r="EQ398" s="376" t="e">
        <f>SUMPRODUCT('SERVIÇOS EXECUTADOS'!$D$15:$D$396,EQ15:EQ396)/'SERVIÇOS EXECUTADOS'!$D$401</f>
        <v>#DIV/0!</v>
      </c>
      <c r="ER398" s="376" t="e">
        <f>SUMPRODUCT('SERVIÇOS EXECUTADOS'!$D$15:$D$396,ER15:ER396)/'SERVIÇOS EXECUTADOS'!$D$401</f>
        <v>#DIV/0!</v>
      </c>
      <c r="ES398" s="376" t="e">
        <f>SUMPRODUCT('SERVIÇOS EXECUTADOS'!$D$15:$D$396,ES15:ES396)/'SERVIÇOS EXECUTADOS'!$D$401</f>
        <v>#DIV/0!</v>
      </c>
      <c r="ET398" s="376" t="e">
        <f>SUMPRODUCT('SERVIÇOS EXECUTADOS'!$D$15:$D$396,ET15:ET396)/'SERVIÇOS EXECUTADOS'!$D$401</f>
        <v>#DIV/0!</v>
      </c>
      <c r="EU398" s="376" t="e">
        <f>SUMPRODUCT('SERVIÇOS EXECUTADOS'!$D$15:$D$396,EU15:EU396)/'SERVIÇOS EXECUTADOS'!$D$401</f>
        <v>#DIV/0!</v>
      </c>
      <c r="EV398" s="376" t="e">
        <f>SUMPRODUCT('SERVIÇOS EXECUTADOS'!$D$15:$D$396,EV15:EV396)/'SERVIÇOS EXECUTADOS'!$D$401</f>
        <v>#DIV/0!</v>
      </c>
      <c r="EW398" s="376" t="e">
        <f>SUMPRODUCT('SERVIÇOS EXECUTADOS'!$D$15:$D$396,EW15:EW396)/'SERVIÇOS EXECUTADOS'!$D$401</f>
        <v>#DIV/0!</v>
      </c>
    </row>
    <row r="399" spans="1:153" ht="13.5" customHeight="1" thickBot="1">
      <c r="A399" s="1"/>
      <c r="B399" s="1"/>
      <c r="C399" s="2"/>
      <c r="D399" s="24"/>
      <c r="E399" s="25"/>
      <c r="F399" s="25"/>
      <c r="G399" s="1"/>
      <c r="H399" s="1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  <c r="BM399" s="26"/>
      <c r="BN399" s="26"/>
      <c r="BO399" s="26"/>
      <c r="BP399" s="26"/>
      <c r="BQ399" s="26"/>
      <c r="BR399" s="26"/>
      <c r="BS399" s="26"/>
      <c r="BT399" s="26"/>
      <c r="BU399" s="26"/>
      <c r="BV399" s="26"/>
      <c r="BW399" s="26"/>
      <c r="BX399" s="26"/>
      <c r="BY399" s="26"/>
      <c r="BZ399" s="26"/>
      <c r="CA399" s="26"/>
      <c r="CB399" s="26"/>
      <c r="CC399" s="26"/>
      <c r="CD399" s="26"/>
      <c r="CE399" s="26"/>
      <c r="CF399" s="26"/>
      <c r="CG399" s="26"/>
      <c r="CH399" s="26"/>
      <c r="CI399" s="26"/>
      <c r="CJ399" s="26"/>
      <c r="CK399" s="26"/>
      <c r="CL399" s="26"/>
      <c r="CM399" s="26"/>
      <c r="CN399" s="26"/>
      <c r="CO399" s="26"/>
      <c r="CP399" s="26"/>
      <c r="CQ399" s="26"/>
      <c r="CR399" s="26"/>
      <c r="CS399" s="26"/>
      <c r="CT399" s="26"/>
      <c r="CU399" s="26"/>
      <c r="CV399" s="26"/>
      <c r="CW399" s="26"/>
      <c r="CX399" s="26"/>
      <c r="CY399" s="26"/>
      <c r="CZ399" s="26"/>
      <c r="DA399" s="26"/>
      <c r="DB399" s="26"/>
      <c r="DC399" s="26"/>
      <c r="DD399" s="26"/>
      <c r="DE399" s="26"/>
      <c r="DF399" s="26"/>
      <c r="DG399" s="26"/>
      <c r="DH399" s="26"/>
      <c r="DI399" s="27"/>
      <c r="DJ399" s="26"/>
      <c r="DK399" s="28"/>
      <c r="DL399" s="29"/>
      <c r="DM399" s="30"/>
      <c r="DN399" s="31"/>
      <c r="DO399" s="1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</row>
    <row r="400" spans="1:153" ht="15" customHeight="1" thickBot="1">
      <c r="A400" s="1"/>
      <c r="B400" s="32" t="s">
        <v>659</v>
      </c>
      <c r="C400" s="33"/>
      <c r="D400" s="34">
        <f>D13</f>
        <v>0</v>
      </c>
      <c r="E400" s="109" t="e">
        <f>D400/D402*100</f>
        <v>#DIV/0!</v>
      </c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  <c r="BX400" s="35"/>
      <c r="BY400" s="35"/>
      <c r="BZ400" s="35"/>
      <c r="CA400" s="35"/>
      <c r="CB400" s="35"/>
      <c r="CC400" s="35"/>
      <c r="CD400" s="35"/>
      <c r="CE400" s="35"/>
      <c r="CF400" s="35"/>
      <c r="CG400" s="35"/>
      <c r="CH400" s="35"/>
      <c r="CI400" s="35"/>
      <c r="CJ400" s="35"/>
      <c r="CK400" s="35"/>
      <c r="CL400" s="35"/>
      <c r="CM400" s="35"/>
      <c r="CN400" s="35"/>
      <c r="CO400" s="35"/>
      <c r="CP400" s="35"/>
      <c r="CQ400" s="35"/>
      <c r="CR400" s="35"/>
      <c r="CS400" s="35"/>
      <c r="CT400" s="35"/>
      <c r="CU400" s="35"/>
      <c r="CV400" s="35"/>
      <c r="CW400" s="35"/>
      <c r="CX400" s="35"/>
      <c r="CY400" s="35"/>
      <c r="CZ400" s="35"/>
      <c r="DA400" s="35"/>
      <c r="DB400" s="35"/>
      <c r="DC400" s="35"/>
      <c r="DD400" s="35"/>
      <c r="DE400" s="35"/>
      <c r="DF400" s="35"/>
      <c r="DG400" s="35"/>
      <c r="DH400" s="35"/>
      <c r="DI400" s="508" t="s">
        <v>660</v>
      </c>
      <c r="DJ400" s="508"/>
      <c r="DK400" s="508"/>
      <c r="DL400" s="509"/>
      <c r="DM400" s="504">
        <f>DN13</f>
        <v>0</v>
      </c>
      <c r="DN400" s="505"/>
      <c r="DO400" s="1"/>
      <c r="DQ400" s="189"/>
      <c r="DR400" s="189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</row>
    <row r="401" spans="1:153" ht="13.5" customHeight="1" thickBot="1">
      <c r="A401" s="1"/>
      <c r="B401" s="32" t="s">
        <v>661</v>
      </c>
      <c r="C401" s="33"/>
      <c r="D401" s="34">
        <f>D376+D352+D295+D15+D382+D384</f>
        <v>0</v>
      </c>
      <c r="E401" s="109" t="e">
        <f>D401/D402*100</f>
        <v>#DIV/0!</v>
      </c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  <c r="BX401" s="35"/>
      <c r="BY401" s="35"/>
      <c r="BZ401" s="35"/>
      <c r="CA401" s="35"/>
      <c r="CB401" s="35"/>
      <c r="CC401" s="35"/>
      <c r="CD401" s="35"/>
      <c r="CE401" s="35"/>
      <c r="CF401" s="35"/>
      <c r="CG401" s="35"/>
      <c r="CH401" s="35"/>
      <c r="CI401" s="35"/>
      <c r="CJ401" s="35"/>
      <c r="CK401" s="35"/>
      <c r="CL401" s="35"/>
      <c r="CM401" s="35"/>
      <c r="CN401" s="35"/>
      <c r="CO401" s="35"/>
      <c r="CP401" s="35"/>
      <c r="CQ401" s="35"/>
      <c r="CR401" s="35"/>
      <c r="CS401" s="35"/>
      <c r="CT401" s="35"/>
      <c r="CU401" s="35"/>
      <c r="CV401" s="35"/>
      <c r="CW401" s="35"/>
      <c r="CX401" s="35"/>
      <c r="CY401" s="35"/>
      <c r="CZ401" s="35"/>
      <c r="DA401" s="35"/>
      <c r="DB401" s="35"/>
      <c r="DC401" s="35"/>
      <c r="DD401" s="35"/>
      <c r="DE401" s="35"/>
      <c r="DF401" s="35"/>
      <c r="DG401" s="35"/>
      <c r="DH401" s="35"/>
      <c r="DI401" s="508" t="s">
        <v>662</v>
      </c>
      <c r="DJ401" s="508"/>
      <c r="DK401" s="508"/>
      <c r="DL401" s="509"/>
      <c r="DM401" s="504" t="e">
        <f>DN398*E401/100</f>
        <v>#DIV/0!</v>
      </c>
      <c r="DN401" s="505"/>
      <c r="DO401" s="1"/>
      <c r="DQ401" s="189"/>
      <c r="DR401" s="189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</row>
    <row r="402" spans="1:153" ht="15" customHeight="1" thickBot="1">
      <c r="A402" s="1"/>
      <c r="B402" s="32" t="s">
        <v>663</v>
      </c>
      <c r="C402" s="33"/>
      <c r="D402" s="34">
        <f>D401+D400</f>
        <v>0</v>
      </c>
      <c r="E402" s="109" t="e">
        <f>SUM(E400:E401)</f>
        <v>#DIV/0!</v>
      </c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  <c r="BX402" s="35"/>
      <c r="BY402" s="35"/>
      <c r="BZ402" s="35"/>
      <c r="CA402" s="35"/>
      <c r="CB402" s="35"/>
      <c r="CC402" s="35"/>
      <c r="CD402" s="35"/>
      <c r="CE402" s="35"/>
      <c r="CF402" s="35"/>
      <c r="CG402" s="35"/>
      <c r="CH402" s="35"/>
      <c r="CI402" s="35"/>
      <c r="CJ402" s="35"/>
      <c r="CK402" s="35"/>
      <c r="CL402" s="35"/>
      <c r="CM402" s="35"/>
      <c r="CN402" s="35"/>
      <c r="CO402" s="35"/>
      <c r="CP402" s="35"/>
      <c r="CQ402" s="35"/>
      <c r="CR402" s="35"/>
      <c r="CS402" s="35"/>
      <c r="CT402" s="35"/>
      <c r="CU402" s="35"/>
      <c r="CV402" s="35"/>
      <c r="CW402" s="35"/>
      <c r="CX402" s="35"/>
      <c r="CY402" s="35"/>
      <c r="CZ402" s="35"/>
      <c r="DA402" s="35"/>
      <c r="DB402" s="35"/>
      <c r="DC402" s="35"/>
      <c r="DD402" s="35"/>
      <c r="DE402" s="35"/>
      <c r="DF402" s="35"/>
      <c r="DG402" s="35"/>
      <c r="DH402" s="35"/>
      <c r="DI402" s="508" t="s">
        <v>664</v>
      </c>
      <c r="DJ402" s="508"/>
      <c r="DK402" s="508"/>
      <c r="DL402" s="509"/>
      <c r="DM402" s="504" t="e">
        <f>SUM(DM400:DN401)</f>
        <v>#DIV/0!</v>
      </c>
      <c r="DN402" s="505"/>
      <c r="DO402" s="1"/>
      <c r="DQ402" s="189"/>
      <c r="DR402" s="189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</row>
    <row r="403" spans="1:153" ht="6" customHeight="1" thickBo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3"/>
      <c r="DJ403" s="1"/>
      <c r="DK403" s="1"/>
      <c r="DL403" s="1"/>
      <c r="DM403" s="1"/>
      <c r="DN403" s="1"/>
      <c r="DO403" s="1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</row>
    <row r="404" spans="1:153" ht="12.75">
      <c r="A404" s="1"/>
      <c r="B404" s="6" t="s">
        <v>665</v>
      </c>
      <c r="C404" s="36"/>
      <c r="D404" s="9"/>
      <c r="E404" s="7"/>
      <c r="F404" s="7"/>
      <c r="G404" s="65"/>
      <c r="H404" s="128"/>
      <c r="I404" s="37"/>
      <c r="J404" s="38"/>
      <c r="K404" s="38"/>
      <c r="L404" s="38"/>
      <c r="M404" s="38"/>
      <c r="N404" s="38"/>
      <c r="O404" s="38"/>
      <c r="P404" s="38"/>
      <c r="Q404" s="39"/>
      <c r="R404" s="38"/>
      <c r="S404" s="38"/>
      <c r="T404" s="38"/>
      <c r="U404" s="38"/>
      <c r="V404" s="38"/>
      <c r="W404" s="38"/>
      <c r="X404" s="38"/>
      <c r="Y404" s="38"/>
      <c r="Z404" s="7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40"/>
      <c r="AU404" s="38"/>
      <c r="AV404" s="38"/>
      <c r="AW404" s="38"/>
      <c r="AX404" s="38"/>
      <c r="AY404" s="38"/>
      <c r="AZ404" s="38"/>
      <c r="BA404" s="38"/>
      <c r="BB404" s="39"/>
      <c r="BC404" s="38"/>
      <c r="BD404" s="38"/>
      <c r="BE404" s="38"/>
      <c r="BF404" s="38"/>
      <c r="BG404" s="38"/>
      <c r="BH404" s="38"/>
      <c r="BI404" s="38"/>
      <c r="BJ404" s="38"/>
      <c r="BK404" s="7"/>
      <c r="BL404" s="38"/>
      <c r="BM404" s="38"/>
      <c r="BN404" s="38"/>
      <c r="BO404" s="38"/>
      <c r="BP404" s="38"/>
      <c r="BQ404" s="38"/>
      <c r="BR404" s="38"/>
      <c r="BS404" s="38"/>
      <c r="BT404" s="38"/>
      <c r="BU404" s="38"/>
      <c r="BV404" s="38"/>
      <c r="BW404" s="38"/>
      <c r="BX404" s="38"/>
      <c r="BY404" s="38"/>
      <c r="BZ404" s="38"/>
      <c r="CA404" s="38"/>
      <c r="CB404" s="38"/>
      <c r="CC404" s="38"/>
      <c r="CD404" s="38"/>
      <c r="CE404" s="38"/>
      <c r="CF404" s="38"/>
      <c r="CG404" s="38"/>
      <c r="CH404" s="38"/>
      <c r="CI404" s="38"/>
      <c r="CJ404" s="38"/>
      <c r="CK404" s="7"/>
      <c r="CL404" s="38"/>
      <c r="CM404" s="38"/>
      <c r="CN404" s="38"/>
      <c r="CO404" s="38"/>
      <c r="CP404" s="38"/>
      <c r="CQ404" s="38"/>
      <c r="CR404" s="38"/>
      <c r="CS404" s="38"/>
      <c r="CT404" s="38"/>
      <c r="CU404" s="38"/>
      <c r="CV404" s="38"/>
      <c r="CW404" s="38"/>
      <c r="CX404" s="38"/>
      <c r="CY404" s="38"/>
      <c r="CZ404" s="38"/>
      <c r="DA404" s="38"/>
      <c r="DB404" s="38"/>
      <c r="DC404" s="38"/>
      <c r="DD404" s="38"/>
      <c r="DE404" s="38"/>
      <c r="DF404" s="38"/>
      <c r="DG404" s="38"/>
      <c r="DH404" s="38"/>
      <c r="DI404" s="41"/>
      <c r="DJ404" s="7"/>
      <c r="DK404" s="7"/>
      <c r="DL404" s="7"/>
      <c r="DM404" s="7"/>
      <c r="DN404" s="9"/>
      <c r="DO404" s="1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</row>
    <row r="405" spans="1:153" ht="12.75">
      <c r="A405" s="1"/>
      <c r="B405" s="42"/>
      <c r="C405" s="2"/>
      <c r="D405" s="43"/>
      <c r="E405" s="1"/>
      <c r="F405" s="1"/>
      <c r="G405" s="66"/>
      <c r="H405" s="129"/>
      <c r="I405" s="44"/>
      <c r="J405" s="45"/>
      <c r="K405" s="45"/>
      <c r="L405" s="45"/>
      <c r="M405" s="45"/>
      <c r="N405" s="45"/>
      <c r="O405" s="45"/>
      <c r="P405" s="45"/>
      <c r="Q405" s="11"/>
      <c r="R405" s="45"/>
      <c r="S405" s="45"/>
      <c r="T405" s="45"/>
      <c r="U405" s="45"/>
      <c r="V405" s="45"/>
      <c r="W405" s="45"/>
      <c r="X405" s="45"/>
      <c r="Y405" s="45"/>
      <c r="Z405" s="506"/>
      <c r="AA405" s="506"/>
      <c r="AB405" s="506"/>
      <c r="AC405" s="506"/>
      <c r="AD405" s="506"/>
      <c r="AE405" s="506"/>
      <c r="AF405" s="506"/>
      <c r="AG405" s="506"/>
      <c r="AH405" s="506"/>
      <c r="AI405" s="506"/>
      <c r="AJ405" s="506"/>
      <c r="AK405" s="506"/>
      <c r="AL405" s="506"/>
      <c r="AM405" s="506"/>
      <c r="AN405" s="506"/>
      <c r="AO405" s="506"/>
      <c r="AP405" s="506"/>
      <c r="AQ405" s="506"/>
      <c r="AR405" s="506"/>
      <c r="AS405" s="506"/>
      <c r="AT405" s="46"/>
      <c r="AU405" s="45"/>
      <c r="AV405" s="45"/>
      <c r="AW405" s="45"/>
      <c r="AX405" s="45"/>
      <c r="AY405" s="45"/>
      <c r="AZ405" s="45"/>
      <c r="BA405" s="45"/>
      <c r="BB405" s="11"/>
      <c r="BC405" s="45"/>
      <c r="BD405" s="45"/>
      <c r="BE405" s="45"/>
      <c r="BF405" s="45"/>
      <c r="BG405" s="45"/>
      <c r="BH405" s="45"/>
      <c r="BI405" s="45"/>
      <c r="BJ405" s="45"/>
      <c r="BK405" s="506"/>
      <c r="BL405" s="506"/>
      <c r="BM405" s="506"/>
      <c r="BN405" s="506"/>
      <c r="BO405" s="506"/>
      <c r="BP405" s="506"/>
      <c r="BQ405" s="506"/>
      <c r="BR405" s="506"/>
      <c r="BS405" s="506"/>
      <c r="BT405" s="506"/>
      <c r="BU405" s="506"/>
      <c r="BV405" s="506"/>
      <c r="BW405" s="506"/>
      <c r="BX405" s="506"/>
      <c r="BY405" s="506"/>
      <c r="BZ405" s="506"/>
      <c r="CA405" s="506"/>
      <c r="CB405" s="506"/>
      <c r="CC405" s="506"/>
      <c r="CD405" s="506"/>
      <c r="CE405" s="45"/>
      <c r="CF405" s="45"/>
      <c r="CG405" s="45"/>
      <c r="CH405" s="45"/>
      <c r="CI405" s="45"/>
      <c r="CJ405" s="45"/>
      <c r="CK405" s="506"/>
      <c r="CL405" s="506"/>
      <c r="CM405" s="506"/>
      <c r="CN405" s="506"/>
      <c r="CO405" s="506"/>
      <c r="CP405" s="506"/>
      <c r="CQ405" s="506"/>
      <c r="CR405" s="506"/>
      <c r="CS405" s="506"/>
      <c r="CT405" s="506"/>
      <c r="CU405" s="506"/>
      <c r="CV405" s="506"/>
      <c r="CW405" s="506"/>
      <c r="CX405" s="506"/>
      <c r="CY405" s="506"/>
      <c r="CZ405" s="506"/>
      <c r="DA405" s="506"/>
      <c r="DB405" s="506"/>
      <c r="DC405" s="506"/>
      <c r="DD405" s="506"/>
      <c r="DE405" s="506"/>
      <c r="DF405" s="506"/>
      <c r="DG405" s="506"/>
      <c r="DH405" s="506"/>
      <c r="DI405" s="5"/>
      <c r="DJ405" s="1"/>
      <c r="DK405" s="1"/>
      <c r="DL405" s="1"/>
      <c r="DM405" s="1"/>
      <c r="DN405" s="43"/>
      <c r="DO405" s="1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</row>
    <row r="406" spans="1:153" ht="12.75">
      <c r="A406" s="1"/>
      <c r="B406" s="42"/>
      <c r="C406" s="2"/>
      <c r="D406" s="43"/>
      <c r="E406" s="1"/>
      <c r="F406" s="1"/>
      <c r="G406" s="66"/>
      <c r="H406" s="129"/>
      <c r="I406" s="44"/>
      <c r="J406" s="45"/>
      <c r="K406" s="45"/>
      <c r="L406" s="45"/>
      <c r="M406" s="45"/>
      <c r="N406" s="45"/>
      <c r="O406" s="45"/>
      <c r="P406" s="45"/>
      <c r="Q406" s="42"/>
      <c r="R406" s="45"/>
      <c r="S406" s="45"/>
      <c r="T406" s="45"/>
      <c r="U406" s="45"/>
      <c r="V406" s="45"/>
      <c r="W406" s="45"/>
      <c r="X406" s="45"/>
      <c r="Y406" s="45"/>
      <c r="Z406" s="506"/>
      <c r="AA406" s="506"/>
      <c r="AB406" s="506"/>
      <c r="AC406" s="506"/>
      <c r="AD406" s="506"/>
      <c r="AE406" s="506"/>
      <c r="AF406" s="506"/>
      <c r="AG406" s="506"/>
      <c r="AH406" s="506"/>
      <c r="AI406" s="506"/>
      <c r="AJ406" s="506"/>
      <c r="AK406" s="506"/>
      <c r="AL406" s="506"/>
      <c r="AM406" s="506"/>
      <c r="AN406" s="506"/>
      <c r="AO406" s="506"/>
      <c r="AP406" s="506"/>
      <c r="AQ406" s="506"/>
      <c r="AR406" s="506"/>
      <c r="AS406" s="506"/>
      <c r="AT406" s="46"/>
      <c r="AU406" s="45"/>
      <c r="AV406" s="45"/>
      <c r="AW406" s="45"/>
      <c r="AX406" s="45"/>
      <c r="AY406" s="45"/>
      <c r="AZ406" s="45"/>
      <c r="BA406" s="45"/>
      <c r="BB406" s="42"/>
      <c r="BC406" s="45"/>
      <c r="BD406" s="45"/>
      <c r="BE406" s="45"/>
      <c r="BF406" s="45"/>
      <c r="BG406" s="45"/>
      <c r="BH406" s="45"/>
      <c r="BI406" s="45"/>
      <c r="BJ406" s="45"/>
      <c r="BK406" s="506"/>
      <c r="BL406" s="506"/>
      <c r="BM406" s="506"/>
      <c r="BN406" s="506"/>
      <c r="BO406" s="506"/>
      <c r="BP406" s="506"/>
      <c r="BQ406" s="506"/>
      <c r="BR406" s="506"/>
      <c r="BS406" s="506"/>
      <c r="BT406" s="506"/>
      <c r="BU406" s="506"/>
      <c r="BV406" s="506"/>
      <c r="BW406" s="506"/>
      <c r="BX406" s="506"/>
      <c r="BY406" s="506"/>
      <c r="BZ406" s="506"/>
      <c r="CA406" s="506"/>
      <c r="CB406" s="506"/>
      <c r="CC406" s="506"/>
      <c r="CD406" s="506"/>
      <c r="CE406" s="45"/>
      <c r="CF406" s="45"/>
      <c r="CG406" s="45"/>
      <c r="CH406" s="45"/>
      <c r="CI406" s="45"/>
      <c r="CJ406" s="45"/>
      <c r="CK406" s="506"/>
      <c r="CL406" s="506"/>
      <c r="CM406" s="506"/>
      <c r="CN406" s="506"/>
      <c r="CO406" s="506"/>
      <c r="CP406" s="506"/>
      <c r="CQ406" s="506"/>
      <c r="CR406" s="506"/>
      <c r="CS406" s="506"/>
      <c r="CT406" s="506"/>
      <c r="CU406" s="506"/>
      <c r="CV406" s="506"/>
      <c r="CW406" s="506"/>
      <c r="CX406" s="506"/>
      <c r="CY406" s="506"/>
      <c r="CZ406" s="506"/>
      <c r="DA406" s="506"/>
      <c r="DB406" s="506"/>
      <c r="DC406" s="506"/>
      <c r="DD406" s="506"/>
      <c r="DE406" s="506"/>
      <c r="DF406" s="506"/>
      <c r="DG406" s="506"/>
      <c r="DH406" s="506"/>
      <c r="DI406" s="3"/>
      <c r="DJ406" s="1"/>
      <c r="DK406" s="1"/>
      <c r="DL406" s="1"/>
      <c r="DM406" s="1"/>
      <c r="DN406" s="43"/>
      <c r="DO406" s="1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  <c r="EM406" s="4"/>
      <c r="EN406" s="4"/>
      <c r="EO406" s="4"/>
      <c r="EP406" s="4"/>
      <c r="EQ406" s="4"/>
      <c r="ER406" s="4"/>
      <c r="ES406" s="4"/>
    </row>
    <row r="407" spans="1:153" ht="20.25" customHeight="1" thickBot="1">
      <c r="A407" s="1"/>
      <c r="B407" s="47"/>
      <c r="C407" s="48"/>
      <c r="D407" s="49"/>
      <c r="E407" s="14"/>
      <c r="F407" s="14"/>
      <c r="G407" s="67"/>
      <c r="H407" s="130"/>
      <c r="I407" s="50"/>
      <c r="J407" s="51"/>
      <c r="K407" s="51"/>
      <c r="L407" s="51"/>
      <c r="M407" s="51"/>
      <c r="N407" s="51"/>
      <c r="O407" s="51"/>
      <c r="P407" s="51"/>
      <c r="Q407" s="47"/>
      <c r="R407" s="51"/>
      <c r="S407" s="51"/>
      <c r="T407" s="51"/>
      <c r="U407" s="51"/>
      <c r="V407" s="51"/>
      <c r="W407" s="51"/>
      <c r="X407" s="51"/>
      <c r="Y407" s="51"/>
      <c r="Z407" s="507"/>
      <c r="AA407" s="507"/>
      <c r="AB407" s="507"/>
      <c r="AC407" s="507"/>
      <c r="AD407" s="507"/>
      <c r="AE407" s="507"/>
      <c r="AF407" s="507"/>
      <c r="AG407" s="507"/>
      <c r="AH407" s="507"/>
      <c r="AI407" s="507"/>
      <c r="AJ407" s="507"/>
      <c r="AK407" s="507"/>
      <c r="AL407" s="507"/>
      <c r="AM407" s="507"/>
      <c r="AN407" s="507"/>
      <c r="AO407" s="507"/>
      <c r="AP407" s="507"/>
      <c r="AQ407" s="507"/>
      <c r="AR407" s="507"/>
      <c r="AS407" s="507"/>
      <c r="AT407" s="52"/>
      <c r="AU407" s="51"/>
      <c r="AV407" s="51"/>
      <c r="AW407" s="51"/>
      <c r="AX407" s="51"/>
      <c r="AY407" s="51"/>
      <c r="AZ407" s="51"/>
      <c r="BA407" s="51"/>
      <c r="BB407" s="47"/>
      <c r="BC407" s="51"/>
      <c r="BD407" s="51"/>
      <c r="BE407" s="51"/>
      <c r="BF407" s="51"/>
      <c r="BG407" s="51"/>
      <c r="BH407" s="51"/>
      <c r="BI407" s="51"/>
      <c r="BJ407" s="51"/>
      <c r="BK407" s="507"/>
      <c r="BL407" s="507"/>
      <c r="BM407" s="507"/>
      <c r="BN407" s="507"/>
      <c r="BO407" s="507"/>
      <c r="BP407" s="507"/>
      <c r="BQ407" s="507"/>
      <c r="BR407" s="507"/>
      <c r="BS407" s="507"/>
      <c r="BT407" s="507"/>
      <c r="BU407" s="507"/>
      <c r="BV407" s="507"/>
      <c r="BW407" s="507"/>
      <c r="BX407" s="507"/>
      <c r="BY407" s="507"/>
      <c r="BZ407" s="507"/>
      <c r="CA407" s="507"/>
      <c r="CB407" s="507"/>
      <c r="CC407" s="507"/>
      <c r="CD407" s="507"/>
      <c r="CE407" s="51"/>
      <c r="CF407" s="51"/>
      <c r="CG407" s="51"/>
      <c r="CH407" s="51"/>
      <c r="CI407" s="51"/>
      <c r="CJ407" s="51"/>
      <c r="CK407" s="507"/>
      <c r="CL407" s="507"/>
      <c r="CM407" s="507"/>
      <c r="CN407" s="507"/>
      <c r="CO407" s="507"/>
      <c r="CP407" s="507"/>
      <c r="CQ407" s="507"/>
      <c r="CR407" s="507"/>
      <c r="CS407" s="507"/>
      <c r="CT407" s="507"/>
      <c r="CU407" s="507"/>
      <c r="CV407" s="507"/>
      <c r="CW407" s="507"/>
      <c r="CX407" s="507"/>
      <c r="CY407" s="507"/>
      <c r="CZ407" s="507"/>
      <c r="DA407" s="507"/>
      <c r="DB407" s="507"/>
      <c r="DC407" s="507"/>
      <c r="DD407" s="507"/>
      <c r="DE407" s="507"/>
      <c r="DF407" s="507"/>
      <c r="DG407" s="507"/>
      <c r="DH407" s="507"/>
      <c r="DI407" s="15"/>
      <c r="DJ407" s="14"/>
      <c r="DK407" s="14"/>
      <c r="DL407" s="14"/>
      <c r="DM407" s="14"/>
      <c r="DN407" s="49"/>
      <c r="DO407" s="1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  <c r="EM407" s="4"/>
      <c r="EN407" s="4"/>
      <c r="EO407" s="4"/>
      <c r="EP407" s="4"/>
      <c r="EQ407" s="4"/>
      <c r="ER407" s="4"/>
      <c r="ES407" s="4"/>
    </row>
    <row r="408" spans="1:153" ht="12.75"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  <c r="EM408" s="4"/>
      <c r="EN408" s="4"/>
      <c r="EO408" s="4"/>
      <c r="EP408" s="4"/>
      <c r="EQ408" s="4"/>
      <c r="ER408" s="4"/>
      <c r="ES408" s="4"/>
    </row>
    <row r="409" spans="1:153" ht="13.5" thickBot="1">
      <c r="DP409" s="187"/>
      <c r="DS409" s="187">
        <v>0</v>
      </c>
      <c r="DT409" s="187">
        <v>1</v>
      </c>
      <c r="DU409" s="187">
        <v>2</v>
      </c>
      <c r="DV409" s="187">
        <v>3</v>
      </c>
      <c r="DW409" s="187">
        <v>4</v>
      </c>
      <c r="DX409" s="187">
        <v>5</v>
      </c>
      <c r="DY409" s="187">
        <v>6</v>
      </c>
      <c r="DZ409" s="187">
        <v>7</v>
      </c>
      <c r="EA409" s="187">
        <v>8</v>
      </c>
      <c r="EB409" s="187">
        <v>9</v>
      </c>
      <c r="EC409" s="187">
        <v>10</v>
      </c>
      <c r="ED409" s="187">
        <v>11</v>
      </c>
      <c r="EE409" s="187">
        <v>12</v>
      </c>
      <c r="EF409" s="187">
        <v>13</v>
      </c>
      <c r="EG409" s="187">
        <v>14</v>
      </c>
      <c r="EH409" s="187">
        <v>15</v>
      </c>
      <c r="EI409" s="187">
        <v>16</v>
      </c>
      <c r="EJ409" s="187">
        <v>17</v>
      </c>
      <c r="EK409" s="187">
        <v>18</v>
      </c>
      <c r="EL409" s="187">
        <v>19</v>
      </c>
      <c r="EM409" s="187">
        <v>20</v>
      </c>
      <c r="EN409" s="187">
        <v>21</v>
      </c>
      <c r="EO409" s="187">
        <v>22</v>
      </c>
      <c r="EP409" s="187">
        <v>23</v>
      </c>
      <c r="EQ409" s="187">
        <v>24</v>
      </c>
      <c r="ER409" s="187">
        <v>25</v>
      </c>
      <c r="ES409" s="187">
        <v>26</v>
      </c>
      <c r="ET409" s="187">
        <v>27</v>
      </c>
      <c r="EU409" s="187">
        <v>28</v>
      </c>
      <c r="EV409" s="187">
        <v>29</v>
      </c>
      <c r="EW409" s="187">
        <v>30</v>
      </c>
    </row>
    <row r="410" spans="1:153" ht="12.75">
      <c r="DP410" s="381" t="s">
        <v>43</v>
      </c>
      <c r="DQ410" s="498">
        <f>D15</f>
        <v>0</v>
      </c>
      <c r="DR410" s="500" t="e">
        <f>ROUND(DQ410/$DQ$422,4)</f>
        <v>#DIV/0!</v>
      </c>
      <c r="DS410" s="383" t="e">
        <f>ROUND(SUMPRODUCT(DS16:DS294,'SERVIÇOS EXECUTADOS'!$D$16:$D$294)/'SERVIÇOS EXECUTADOS'!$D$401/100,4)</f>
        <v>#DIV/0!</v>
      </c>
      <c r="DT410" s="384" t="e">
        <f>ROUND(SUMPRODUCT(DT16:DT294,'SERVIÇOS EXECUTADOS'!$D$16:$D$294)/'SERVIÇOS EXECUTADOS'!$D$401/100,4)</f>
        <v>#DIV/0!</v>
      </c>
      <c r="DU410" s="384" t="e">
        <f>ROUND(SUMPRODUCT(DU16:DU294,'SERVIÇOS EXECUTADOS'!$D$16:$D$294)/'SERVIÇOS EXECUTADOS'!$D$401/100,4)</f>
        <v>#DIV/0!</v>
      </c>
      <c r="DV410" s="384" t="e">
        <f>ROUND(SUMPRODUCT(DV16:DV294,'SERVIÇOS EXECUTADOS'!$D$16:$D$294)/'SERVIÇOS EXECUTADOS'!$D$401/100,4)</f>
        <v>#DIV/0!</v>
      </c>
      <c r="DW410" s="384" t="e">
        <f>ROUND(SUMPRODUCT(DW16:DW294,'SERVIÇOS EXECUTADOS'!$D$16:$D$294)/'SERVIÇOS EXECUTADOS'!$D$401/100,4)</f>
        <v>#DIV/0!</v>
      </c>
      <c r="DX410" s="384" t="e">
        <f>ROUND(SUMPRODUCT(DX16:DX294,'SERVIÇOS EXECUTADOS'!$D$16:$D$294)/'SERVIÇOS EXECUTADOS'!$D$401/100,4)</f>
        <v>#DIV/0!</v>
      </c>
      <c r="DY410" s="384" t="e">
        <f>ROUND(SUMPRODUCT(DY16:DY294,'SERVIÇOS EXECUTADOS'!$D$16:$D$294)/'SERVIÇOS EXECUTADOS'!$D$401/100,4)</f>
        <v>#DIV/0!</v>
      </c>
      <c r="DZ410" s="384" t="e">
        <f>ROUND(SUMPRODUCT(DZ16:DZ294,'SERVIÇOS EXECUTADOS'!$D$16:$D$294)/'SERVIÇOS EXECUTADOS'!$D$401/100,4)</f>
        <v>#DIV/0!</v>
      </c>
      <c r="EA410" s="384" t="e">
        <f>ROUND(SUMPRODUCT(EA16:EA294,'SERVIÇOS EXECUTADOS'!$D$16:$D$294)/'SERVIÇOS EXECUTADOS'!$D$401/100,4)</f>
        <v>#DIV/0!</v>
      </c>
      <c r="EB410" s="384" t="e">
        <f>ROUND(SUMPRODUCT(EB16:EB294,'SERVIÇOS EXECUTADOS'!$D$16:$D$294)/'SERVIÇOS EXECUTADOS'!$D$401/100,4)</f>
        <v>#DIV/0!</v>
      </c>
      <c r="EC410" s="384" t="e">
        <f>ROUND(SUMPRODUCT(EC16:EC294,'SERVIÇOS EXECUTADOS'!$D$16:$D$294)/'SERVIÇOS EXECUTADOS'!$D$401/100,4)</f>
        <v>#DIV/0!</v>
      </c>
      <c r="ED410" s="384" t="e">
        <f>ROUND(SUMPRODUCT(ED16:ED294,'SERVIÇOS EXECUTADOS'!$D$16:$D$294)/'SERVIÇOS EXECUTADOS'!$D$401/100,4)</f>
        <v>#DIV/0!</v>
      </c>
      <c r="EE410" s="384" t="e">
        <f>ROUND(SUMPRODUCT(EE16:EE294,'SERVIÇOS EXECUTADOS'!$D$16:$D$294)/'SERVIÇOS EXECUTADOS'!$D$401/100,4)</f>
        <v>#DIV/0!</v>
      </c>
      <c r="EF410" s="384" t="e">
        <f>ROUND(SUMPRODUCT(EF16:EF294,'SERVIÇOS EXECUTADOS'!$D$16:$D$294)/'SERVIÇOS EXECUTADOS'!$D$401/100,4)</f>
        <v>#DIV/0!</v>
      </c>
      <c r="EG410" s="384" t="e">
        <f>ROUND(SUMPRODUCT(EG16:EG294,'SERVIÇOS EXECUTADOS'!$D$16:$D$294)/'SERVIÇOS EXECUTADOS'!$D$401/100,4)</f>
        <v>#DIV/0!</v>
      </c>
      <c r="EH410" s="384" t="e">
        <f>ROUND(SUMPRODUCT(EH16:EH294,'SERVIÇOS EXECUTADOS'!$D$16:$D$294)/'SERVIÇOS EXECUTADOS'!$D$401/100,4)</f>
        <v>#DIV/0!</v>
      </c>
      <c r="EI410" s="384" t="e">
        <f>ROUND(SUMPRODUCT(EI16:EI294,'SERVIÇOS EXECUTADOS'!$D$16:$D$294)/'SERVIÇOS EXECUTADOS'!$D$401/100,4)</f>
        <v>#DIV/0!</v>
      </c>
      <c r="EJ410" s="384" t="e">
        <f>ROUND(SUMPRODUCT(EJ16:EJ294,'SERVIÇOS EXECUTADOS'!$D$16:$D$294)/'SERVIÇOS EXECUTADOS'!$D$401/100,4)</f>
        <v>#DIV/0!</v>
      </c>
      <c r="EK410" s="384" t="e">
        <f>ROUND(SUMPRODUCT(EK16:EK294,'SERVIÇOS EXECUTADOS'!$D$16:$D$294)/'SERVIÇOS EXECUTADOS'!$D$401/100,4)</f>
        <v>#DIV/0!</v>
      </c>
      <c r="EL410" s="384" t="e">
        <f>ROUND(SUMPRODUCT(EL16:EL294,'SERVIÇOS EXECUTADOS'!$D$16:$D$294)/'SERVIÇOS EXECUTADOS'!$D$401/100,4)</f>
        <v>#DIV/0!</v>
      </c>
      <c r="EM410" s="384" t="e">
        <f>ROUND(SUMPRODUCT(EM16:EM294,'SERVIÇOS EXECUTADOS'!$D$16:$D$294)/'SERVIÇOS EXECUTADOS'!$D$401/100,4)</f>
        <v>#DIV/0!</v>
      </c>
      <c r="EN410" s="384" t="e">
        <f>ROUND(SUMPRODUCT(EN16:EN294,'SERVIÇOS EXECUTADOS'!$D$16:$D$294)/'SERVIÇOS EXECUTADOS'!$D$401/100,4)</f>
        <v>#DIV/0!</v>
      </c>
      <c r="EO410" s="384" t="e">
        <f>ROUND(SUMPRODUCT(EO16:EO294,'SERVIÇOS EXECUTADOS'!$D$16:$D$294)/'SERVIÇOS EXECUTADOS'!$D$401/100,4)</f>
        <v>#DIV/0!</v>
      </c>
      <c r="EP410" s="384" t="e">
        <f>ROUND(SUMPRODUCT(EP16:EP294,'SERVIÇOS EXECUTADOS'!$D$16:$D$294)/'SERVIÇOS EXECUTADOS'!$D$401/100,4)</f>
        <v>#DIV/0!</v>
      </c>
      <c r="EQ410" s="384" t="e">
        <f>ROUND(SUMPRODUCT(EQ16:EQ294,'SERVIÇOS EXECUTADOS'!$D$16:$D$294)/'SERVIÇOS EXECUTADOS'!$D$401/100,4)</f>
        <v>#DIV/0!</v>
      </c>
      <c r="ER410" s="384" t="e">
        <f>ROUND(SUMPRODUCT(ER16:ER294,'SERVIÇOS EXECUTADOS'!$D$16:$D$294)/'SERVIÇOS EXECUTADOS'!$D$401/100,4)</f>
        <v>#DIV/0!</v>
      </c>
      <c r="ES410" s="384" t="e">
        <f>ROUND(SUMPRODUCT(ES16:ES294,'SERVIÇOS EXECUTADOS'!$D$16:$D$294)/'SERVIÇOS EXECUTADOS'!$D$401/100,4)</f>
        <v>#DIV/0!</v>
      </c>
      <c r="ET410" s="384" t="e">
        <f>ROUND(SUMPRODUCT(ET16:ET294,'SERVIÇOS EXECUTADOS'!$D$16:$D$294)/'SERVIÇOS EXECUTADOS'!$D$401/100,4)</f>
        <v>#DIV/0!</v>
      </c>
      <c r="EU410" s="384" t="e">
        <f>ROUND(SUMPRODUCT(EU16:EU294,'SERVIÇOS EXECUTADOS'!$D$16:$D$294)/'SERVIÇOS EXECUTADOS'!$D$401/100,4)</f>
        <v>#DIV/0!</v>
      </c>
      <c r="EV410" s="384" t="e">
        <f>ROUND(SUMPRODUCT(EV16:EV294,'SERVIÇOS EXECUTADOS'!$D$16:$D$294)/'SERVIÇOS EXECUTADOS'!$D$401/100,4)</f>
        <v>#DIV/0!</v>
      </c>
      <c r="EW410" s="385" t="e">
        <f>ROUND(SUMPRODUCT(EW16:EW294,'SERVIÇOS EXECUTADOS'!$D$16:$D$294)/'SERVIÇOS EXECUTADOS'!$D$401/100,4)</f>
        <v>#DIV/0!</v>
      </c>
    </row>
    <row r="411" spans="1:153" ht="13.5" thickBot="1">
      <c r="DP411" s="218"/>
      <c r="DQ411" s="499"/>
      <c r="DR411" s="501"/>
      <c r="DS411" s="250" t="e">
        <f>DS410</f>
        <v>#DIV/0!</v>
      </c>
      <c r="DT411" s="254" t="e">
        <f t="shared" ref="DT411:ER411" si="153">DT410+DS411</f>
        <v>#DIV/0!</v>
      </c>
      <c r="DU411" s="254" t="e">
        <f t="shared" si="153"/>
        <v>#DIV/0!</v>
      </c>
      <c r="DV411" s="254" t="e">
        <f t="shared" si="153"/>
        <v>#DIV/0!</v>
      </c>
      <c r="DW411" s="254" t="e">
        <f t="shared" si="153"/>
        <v>#DIV/0!</v>
      </c>
      <c r="DX411" s="254" t="e">
        <f t="shared" si="153"/>
        <v>#DIV/0!</v>
      </c>
      <c r="DY411" s="254" t="e">
        <f t="shared" si="153"/>
        <v>#DIV/0!</v>
      </c>
      <c r="DZ411" s="254" t="e">
        <f t="shared" si="153"/>
        <v>#DIV/0!</v>
      </c>
      <c r="EA411" s="254" t="e">
        <f t="shared" si="153"/>
        <v>#DIV/0!</v>
      </c>
      <c r="EB411" s="254" t="e">
        <f t="shared" si="153"/>
        <v>#DIV/0!</v>
      </c>
      <c r="EC411" s="254" t="e">
        <f t="shared" si="153"/>
        <v>#DIV/0!</v>
      </c>
      <c r="ED411" s="254" t="e">
        <f t="shared" si="153"/>
        <v>#DIV/0!</v>
      </c>
      <c r="EE411" s="254" t="e">
        <f t="shared" si="153"/>
        <v>#DIV/0!</v>
      </c>
      <c r="EF411" s="254" t="e">
        <f t="shared" si="153"/>
        <v>#DIV/0!</v>
      </c>
      <c r="EG411" s="254" t="e">
        <f t="shared" si="153"/>
        <v>#DIV/0!</v>
      </c>
      <c r="EH411" s="254" t="e">
        <f t="shared" si="153"/>
        <v>#DIV/0!</v>
      </c>
      <c r="EI411" s="254" t="e">
        <f t="shared" si="153"/>
        <v>#DIV/0!</v>
      </c>
      <c r="EJ411" s="254" t="e">
        <f t="shared" si="153"/>
        <v>#DIV/0!</v>
      </c>
      <c r="EK411" s="254" t="e">
        <f t="shared" si="153"/>
        <v>#DIV/0!</v>
      </c>
      <c r="EL411" s="254" t="e">
        <f t="shared" si="153"/>
        <v>#DIV/0!</v>
      </c>
      <c r="EM411" s="254" t="e">
        <f t="shared" si="153"/>
        <v>#DIV/0!</v>
      </c>
      <c r="EN411" s="254" t="e">
        <f t="shared" si="153"/>
        <v>#DIV/0!</v>
      </c>
      <c r="EO411" s="254" t="e">
        <f t="shared" si="153"/>
        <v>#DIV/0!</v>
      </c>
      <c r="EP411" s="254" t="e">
        <f t="shared" si="153"/>
        <v>#DIV/0!</v>
      </c>
      <c r="EQ411" s="254" t="e">
        <f t="shared" si="153"/>
        <v>#DIV/0!</v>
      </c>
      <c r="ER411" s="254" t="e">
        <f t="shared" si="153"/>
        <v>#DIV/0!</v>
      </c>
      <c r="ES411" s="254" t="e">
        <f t="shared" ref="ES411" si="154">ES410+ER411</f>
        <v>#DIV/0!</v>
      </c>
      <c r="ET411" s="254" t="e">
        <f t="shared" ref="ET411:EU411" si="155">ET410+ES411</f>
        <v>#DIV/0!</v>
      </c>
      <c r="EU411" s="254" t="e">
        <f t="shared" si="155"/>
        <v>#DIV/0!</v>
      </c>
      <c r="EV411" s="254" t="e">
        <f t="shared" ref="EV411" si="156">EV410+EU411</f>
        <v>#DIV/0!</v>
      </c>
      <c r="EW411" s="221" t="e">
        <f t="shared" ref="EW411" si="157">EW410+EV411</f>
        <v>#DIV/0!</v>
      </c>
    </row>
    <row r="412" spans="1:153" ht="12.75">
      <c r="DP412" s="382" t="s">
        <v>475</v>
      </c>
      <c r="DQ412" s="502">
        <f>D295</f>
        <v>0</v>
      </c>
      <c r="DR412" s="503" t="e">
        <f>ROUND(DQ412/$DQ$422,4)</f>
        <v>#DIV/0!</v>
      </c>
      <c r="DS412" s="386" t="e">
        <f>ROUND(SUMPRODUCT(DS296:DS351,'SERVIÇOS EXECUTADOS'!$D$296:$D$351)/'SERVIÇOS EXECUTADOS'!$D$401/100,4)</f>
        <v>#DIV/0!</v>
      </c>
      <c r="DT412" s="387" t="e">
        <f>ROUND(SUMPRODUCT(DT296:DT351,'SERVIÇOS EXECUTADOS'!$D$296:$D$351)/'SERVIÇOS EXECUTADOS'!$D$401/100,4)</f>
        <v>#DIV/0!</v>
      </c>
      <c r="DU412" s="387" t="e">
        <f>ROUND(SUMPRODUCT(DU296:DU351,'SERVIÇOS EXECUTADOS'!$D$296:$D$351)/'SERVIÇOS EXECUTADOS'!$D$401/100,4)</f>
        <v>#DIV/0!</v>
      </c>
      <c r="DV412" s="387" t="e">
        <f>ROUND(SUMPRODUCT(DV296:DV351,'SERVIÇOS EXECUTADOS'!$D$296:$D$351)/'SERVIÇOS EXECUTADOS'!$D$401/100,4)</f>
        <v>#DIV/0!</v>
      </c>
      <c r="DW412" s="387" t="e">
        <f>ROUND(SUMPRODUCT(DW296:DW351,'SERVIÇOS EXECUTADOS'!$D$296:$D$351)/'SERVIÇOS EXECUTADOS'!$D$401/100,4)</f>
        <v>#DIV/0!</v>
      </c>
      <c r="DX412" s="387" t="e">
        <f>ROUND(SUMPRODUCT(DX296:DX351,'SERVIÇOS EXECUTADOS'!$D$296:$D$351)/'SERVIÇOS EXECUTADOS'!$D$401/100,4)</f>
        <v>#DIV/0!</v>
      </c>
      <c r="DY412" s="387" t="e">
        <f>ROUND(SUMPRODUCT(DY296:DY351,'SERVIÇOS EXECUTADOS'!$D$296:$D$351)/'SERVIÇOS EXECUTADOS'!$D$401/100,4)</f>
        <v>#DIV/0!</v>
      </c>
      <c r="DZ412" s="387" t="e">
        <f>ROUND(SUMPRODUCT(DZ296:DZ351,'SERVIÇOS EXECUTADOS'!$D$296:$D$351)/'SERVIÇOS EXECUTADOS'!$D$401/100,4)</f>
        <v>#DIV/0!</v>
      </c>
      <c r="EA412" s="387" t="e">
        <f>ROUND(SUMPRODUCT(EA296:EA351,'SERVIÇOS EXECUTADOS'!$D$296:$D$351)/'SERVIÇOS EXECUTADOS'!$D$401/100,4)</f>
        <v>#DIV/0!</v>
      </c>
      <c r="EB412" s="387" t="e">
        <f>ROUND(SUMPRODUCT(EB296:EB351,'SERVIÇOS EXECUTADOS'!$D$296:$D$351)/'SERVIÇOS EXECUTADOS'!$D$401/100,4)</f>
        <v>#DIV/0!</v>
      </c>
      <c r="EC412" s="387" t="e">
        <f>ROUND(SUMPRODUCT(EC296:EC351,'SERVIÇOS EXECUTADOS'!$D$296:$D$351)/'SERVIÇOS EXECUTADOS'!$D$401/100,4)</f>
        <v>#DIV/0!</v>
      </c>
      <c r="ED412" s="387" t="e">
        <f>ROUND(SUMPRODUCT(ED296:ED351,'SERVIÇOS EXECUTADOS'!$D$296:$D$351)/'SERVIÇOS EXECUTADOS'!$D$401/100,4)</f>
        <v>#DIV/0!</v>
      </c>
      <c r="EE412" s="387" t="e">
        <f>ROUND(SUMPRODUCT(EE296:EE351,'SERVIÇOS EXECUTADOS'!$D$296:$D$351)/'SERVIÇOS EXECUTADOS'!$D$401/100,4)</f>
        <v>#DIV/0!</v>
      </c>
      <c r="EF412" s="387" t="e">
        <f>ROUND(SUMPRODUCT(EF296:EF351,'SERVIÇOS EXECUTADOS'!$D$296:$D$351)/'SERVIÇOS EXECUTADOS'!$D$401/100,4)</f>
        <v>#DIV/0!</v>
      </c>
      <c r="EG412" s="387" t="e">
        <f>ROUND(SUMPRODUCT(EG296:EG351,'SERVIÇOS EXECUTADOS'!$D$296:$D$351)/'SERVIÇOS EXECUTADOS'!$D$401/100,4)</f>
        <v>#DIV/0!</v>
      </c>
      <c r="EH412" s="387" t="e">
        <f>ROUND(SUMPRODUCT(EH296:EH351,'SERVIÇOS EXECUTADOS'!$D$296:$D$351)/'SERVIÇOS EXECUTADOS'!$D$401/100,4)</f>
        <v>#DIV/0!</v>
      </c>
      <c r="EI412" s="387" t="e">
        <f>ROUND(SUMPRODUCT(EI296:EI351,'SERVIÇOS EXECUTADOS'!$D$296:$D$351)/'SERVIÇOS EXECUTADOS'!$D$401/100,4)</f>
        <v>#DIV/0!</v>
      </c>
      <c r="EJ412" s="387" t="e">
        <f>ROUND(SUMPRODUCT(EJ296:EJ351,'SERVIÇOS EXECUTADOS'!$D$296:$D$351)/'SERVIÇOS EXECUTADOS'!$D$401/100,4)</f>
        <v>#DIV/0!</v>
      </c>
      <c r="EK412" s="387" t="e">
        <f>ROUND(SUMPRODUCT(EK296:EK351,'SERVIÇOS EXECUTADOS'!$D$296:$D$351)/'SERVIÇOS EXECUTADOS'!$D$401/100,4)</f>
        <v>#DIV/0!</v>
      </c>
      <c r="EL412" s="387" t="e">
        <f>ROUND(SUMPRODUCT(EL296:EL351,'SERVIÇOS EXECUTADOS'!$D$296:$D$351)/'SERVIÇOS EXECUTADOS'!$D$401/100,4)</f>
        <v>#DIV/0!</v>
      </c>
      <c r="EM412" s="387" t="e">
        <f>ROUND(SUMPRODUCT(EM296:EM351,'SERVIÇOS EXECUTADOS'!$D$296:$D$351)/'SERVIÇOS EXECUTADOS'!$D$401/100,4)</f>
        <v>#DIV/0!</v>
      </c>
      <c r="EN412" s="387" t="e">
        <f>ROUND(SUMPRODUCT(EN296:EN351,'SERVIÇOS EXECUTADOS'!$D$296:$D$351)/'SERVIÇOS EXECUTADOS'!$D$401/100,4)</f>
        <v>#DIV/0!</v>
      </c>
      <c r="EO412" s="387" t="e">
        <f>ROUND(SUMPRODUCT(EO296:EO351,'SERVIÇOS EXECUTADOS'!$D$296:$D$351)/'SERVIÇOS EXECUTADOS'!$D$401/100,4)</f>
        <v>#DIV/0!</v>
      </c>
      <c r="EP412" s="387" t="e">
        <f>ROUND(SUMPRODUCT(EP296:EP351,'SERVIÇOS EXECUTADOS'!$D$296:$D$351)/'SERVIÇOS EXECUTADOS'!$D$401/100,4)</f>
        <v>#DIV/0!</v>
      </c>
      <c r="EQ412" s="387" t="e">
        <f>ROUND(SUMPRODUCT(EQ296:EQ351,'SERVIÇOS EXECUTADOS'!$D$296:$D$351)/'SERVIÇOS EXECUTADOS'!$D$401/100,4)</f>
        <v>#DIV/0!</v>
      </c>
      <c r="ER412" s="387" t="e">
        <f>ROUND(SUMPRODUCT(ER296:ER351,'SERVIÇOS EXECUTADOS'!$D$296:$D$351)/'SERVIÇOS EXECUTADOS'!$D$401/100,4)</f>
        <v>#DIV/0!</v>
      </c>
      <c r="ES412" s="387" t="e">
        <f>ROUND(SUMPRODUCT(ES296:ES351,'SERVIÇOS EXECUTADOS'!$D$296:$D$351)/'SERVIÇOS EXECUTADOS'!$D$401/100,4)</f>
        <v>#DIV/0!</v>
      </c>
      <c r="ET412" s="387" t="e">
        <f>ROUND(SUMPRODUCT(ET296:ET351,'SERVIÇOS EXECUTADOS'!$D$296:$D$351)/'SERVIÇOS EXECUTADOS'!$D$401/100,4)</f>
        <v>#DIV/0!</v>
      </c>
      <c r="EU412" s="387" t="e">
        <f>ROUND(SUMPRODUCT(EU296:EU351,'SERVIÇOS EXECUTADOS'!$D$296:$D$351)/'SERVIÇOS EXECUTADOS'!$D$401/100,4)</f>
        <v>#DIV/0!</v>
      </c>
      <c r="EV412" s="387" t="e">
        <f>ROUND(SUMPRODUCT(EV296:EV351,'SERVIÇOS EXECUTADOS'!$D$296:$D$351)/'SERVIÇOS EXECUTADOS'!$D$401/100,4)</f>
        <v>#DIV/0!</v>
      </c>
      <c r="EW412" s="388" t="e">
        <f>ROUND(SUMPRODUCT(EW296:EW351,'SERVIÇOS EXECUTADOS'!$D$296:$D$351)/'SERVIÇOS EXECUTADOS'!$D$401/100,4)</f>
        <v>#DIV/0!</v>
      </c>
    </row>
    <row r="413" spans="1:153" ht="12.75">
      <c r="DP413" s="218"/>
      <c r="DQ413" s="493"/>
      <c r="DR413" s="495"/>
      <c r="DS413" s="220" t="e">
        <f>DS412</f>
        <v>#DIV/0!</v>
      </c>
      <c r="DT413" s="254" t="e">
        <f t="shared" ref="DT413:ER413" si="158">DT412+DS413</f>
        <v>#DIV/0!</v>
      </c>
      <c r="DU413" s="254" t="e">
        <f t="shared" si="158"/>
        <v>#DIV/0!</v>
      </c>
      <c r="DV413" s="254" t="e">
        <f t="shared" si="158"/>
        <v>#DIV/0!</v>
      </c>
      <c r="DW413" s="254" t="e">
        <f t="shared" si="158"/>
        <v>#DIV/0!</v>
      </c>
      <c r="DX413" s="254" t="e">
        <f t="shared" si="158"/>
        <v>#DIV/0!</v>
      </c>
      <c r="DY413" s="254" t="e">
        <f t="shared" si="158"/>
        <v>#DIV/0!</v>
      </c>
      <c r="DZ413" s="254" t="e">
        <f t="shared" si="158"/>
        <v>#DIV/0!</v>
      </c>
      <c r="EA413" s="254" t="e">
        <f t="shared" si="158"/>
        <v>#DIV/0!</v>
      </c>
      <c r="EB413" s="254" t="e">
        <f t="shared" si="158"/>
        <v>#DIV/0!</v>
      </c>
      <c r="EC413" s="254" t="e">
        <f t="shared" si="158"/>
        <v>#DIV/0!</v>
      </c>
      <c r="ED413" s="254" t="e">
        <f t="shared" si="158"/>
        <v>#DIV/0!</v>
      </c>
      <c r="EE413" s="254" t="e">
        <f t="shared" si="158"/>
        <v>#DIV/0!</v>
      </c>
      <c r="EF413" s="254" t="e">
        <f t="shared" si="158"/>
        <v>#DIV/0!</v>
      </c>
      <c r="EG413" s="254" t="e">
        <f t="shared" si="158"/>
        <v>#DIV/0!</v>
      </c>
      <c r="EH413" s="254" t="e">
        <f t="shared" si="158"/>
        <v>#DIV/0!</v>
      </c>
      <c r="EI413" s="254" t="e">
        <f t="shared" si="158"/>
        <v>#DIV/0!</v>
      </c>
      <c r="EJ413" s="254" t="e">
        <f t="shared" si="158"/>
        <v>#DIV/0!</v>
      </c>
      <c r="EK413" s="254" t="e">
        <f t="shared" si="158"/>
        <v>#DIV/0!</v>
      </c>
      <c r="EL413" s="254" t="e">
        <f t="shared" si="158"/>
        <v>#DIV/0!</v>
      </c>
      <c r="EM413" s="254" t="e">
        <f t="shared" si="158"/>
        <v>#DIV/0!</v>
      </c>
      <c r="EN413" s="254" t="e">
        <f t="shared" si="158"/>
        <v>#DIV/0!</v>
      </c>
      <c r="EO413" s="254" t="e">
        <f t="shared" si="158"/>
        <v>#DIV/0!</v>
      </c>
      <c r="EP413" s="254" t="e">
        <f t="shared" si="158"/>
        <v>#DIV/0!</v>
      </c>
      <c r="EQ413" s="254" t="e">
        <f t="shared" si="158"/>
        <v>#DIV/0!</v>
      </c>
      <c r="ER413" s="254" t="e">
        <f t="shared" si="158"/>
        <v>#DIV/0!</v>
      </c>
      <c r="ES413" s="254" t="e">
        <f t="shared" ref="ES413" si="159">ES412+ER413</f>
        <v>#DIV/0!</v>
      </c>
      <c r="ET413" s="254" t="e">
        <f t="shared" ref="ET413:EU413" si="160">ET412+ES413</f>
        <v>#DIV/0!</v>
      </c>
      <c r="EU413" s="254" t="e">
        <f t="shared" si="160"/>
        <v>#DIV/0!</v>
      </c>
      <c r="EV413" s="254" t="e">
        <f t="shared" ref="EV413" si="161">EV412+EU413</f>
        <v>#DIV/0!</v>
      </c>
      <c r="EW413" s="221" t="e">
        <f t="shared" ref="EW413" si="162">EW412+EV413</f>
        <v>#DIV/0!</v>
      </c>
    </row>
    <row r="414" spans="1:153" ht="12.75">
      <c r="DP414" s="382" t="s">
        <v>586</v>
      </c>
      <c r="DQ414" s="493">
        <f>D352</f>
        <v>0</v>
      </c>
      <c r="DR414" s="494" t="e">
        <f>ROUND(DQ414/$DQ$422,4)</f>
        <v>#DIV/0!</v>
      </c>
      <c r="DS414" s="389" t="e">
        <f>ROUND(SUMPRODUCT(DS353:DS375,'SERVIÇOS EXECUTADOS'!$D$353:$D$375)/100/'SERVIÇOS EXECUTADOS'!$D$401,4)</f>
        <v>#DIV/0!</v>
      </c>
      <c r="DT414" s="390" t="e">
        <f>ROUND(SUMPRODUCT(DT353:DT375,'SERVIÇOS EXECUTADOS'!$D$353:$D$375)/100/'SERVIÇOS EXECUTADOS'!$D$401,4)</f>
        <v>#DIV/0!</v>
      </c>
      <c r="DU414" s="390" t="e">
        <f>ROUND(SUMPRODUCT(DU353:DU375,'SERVIÇOS EXECUTADOS'!$D$353:$D$375)/100/'SERVIÇOS EXECUTADOS'!$D$401,4)</f>
        <v>#DIV/0!</v>
      </c>
      <c r="DV414" s="390" t="e">
        <f>ROUND(SUMPRODUCT(DV353:DV375,'SERVIÇOS EXECUTADOS'!$D$353:$D$375)/100/'SERVIÇOS EXECUTADOS'!$D$401,4)</f>
        <v>#DIV/0!</v>
      </c>
      <c r="DW414" s="390" t="e">
        <f>ROUND(SUMPRODUCT(DW353:DW375,'SERVIÇOS EXECUTADOS'!$D$353:$D$375)/100/'SERVIÇOS EXECUTADOS'!$D$401,4)</f>
        <v>#DIV/0!</v>
      </c>
      <c r="DX414" s="390" t="e">
        <f>ROUND(SUMPRODUCT(DX353:DX375,'SERVIÇOS EXECUTADOS'!$D$353:$D$375)/100/'SERVIÇOS EXECUTADOS'!$D$401,4)</f>
        <v>#DIV/0!</v>
      </c>
      <c r="DY414" s="390" t="e">
        <f>ROUND(SUMPRODUCT(DY353:DY375,'SERVIÇOS EXECUTADOS'!$D$353:$D$375)/100/'SERVIÇOS EXECUTADOS'!$D$401,4)</f>
        <v>#DIV/0!</v>
      </c>
      <c r="DZ414" s="390" t="e">
        <f>ROUND(SUMPRODUCT(DZ353:DZ375,'SERVIÇOS EXECUTADOS'!$D$353:$D$375)/100/'SERVIÇOS EXECUTADOS'!$D$401,4)</f>
        <v>#DIV/0!</v>
      </c>
      <c r="EA414" s="390" t="e">
        <f>ROUND(SUMPRODUCT(EA353:EA375,'SERVIÇOS EXECUTADOS'!$D$353:$D$375)/100/'SERVIÇOS EXECUTADOS'!$D$401,4)</f>
        <v>#DIV/0!</v>
      </c>
      <c r="EB414" s="390" t="e">
        <f>ROUND(SUMPRODUCT(EB353:EB375,'SERVIÇOS EXECUTADOS'!$D$353:$D$375)/100/'SERVIÇOS EXECUTADOS'!$D$401,4)</f>
        <v>#DIV/0!</v>
      </c>
      <c r="EC414" s="390" t="e">
        <f>ROUND(SUMPRODUCT(EC353:EC375,'SERVIÇOS EXECUTADOS'!$D$353:$D$375)/100/'SERVIÇOS EXECUTADOS'!$D$401,4)</f>
        <v>#DIV/0!</v>
      </c>
      <c r="ED414" s="390" t="e">
        <f>ROUND(SUMPRODUCT(ED353:ED375,'SERVIÇOS EXECUTADOS'!$D$353:$D$375)/100/'SERVIÇOS EXECUTADOS'!$D$401,4)</f>
        <v>#DIV/0!</v>
      </c>
      <c r="EE414" s="390" t="e">
        <f>ROUND(SUMPRODUCT(EE353:EE375,'SERVIÇOS EXECUTADOS'!$D$353:$D$375)/100/'SERVIÇOS EXECUTADOS'!$D$401,4)</f>
        <v>#DIV/0!</v>
      </c>
      <c r="EF414" s="390" t="e">
        <f>ROUND(SUMPRODUCT(EF353:EF375,'SERVIÇOS EXECUTADOS'!$D$353:$D$375)/100/'SERVIÇOS EXECUTADOS'!$D$401,4)</f>
        <v>#DIV/0!</v>
      </c>
      <c r="EG414" s="390" t="e">
        <f>ROUND(SUMPRODUCT(EG353:EG375,'SERVIÇOS EXECUTADOS'!$D$353:$D$375)/100/'SERVIÇOS EXECUTADOS'!$D$401,4)</f>
        <v>#DIV/0!</v>
      </c>
      <c r="EH414" s="390" t="e">
        <f>ROUND(SUMPRODUCT(EH353:EH375,'SERVIÇOS EXECUTADOS'!$D$353:$D$375)/100/'SERVIÇOS EXECUTADOS'!$D$401,4)</f>
        <v>#DIV/0!</v>
      </c>
      <c r="EI414" s="390" t="e">
        <f>ROUND(SUMPRODUCT(EI353:EI375,'SERVIÇOS EXECUTADOS'!$D$353:$D$375)/100/'SERVIÇOS EXECUTADOS'!$D$401,4)</f>
        <v>#DIV/0!</v>
      </c>
      <c r="EJ414" s="390" t="e">
        <f>ROUND(SUMPRODUCT(EJ353:EJ375,'SERVIÇOS EXECUTADOS'!$D$353:$D$375)/100/'SERVIÇOS EXECUTADOS'!$D$401,4)</f>
        <v>#DIV/0!</v>
      </c>
      <c r="EK414" s="390" t="e">
        <f>ROUND(SUMPRODUCT(EK353:EK375,'SERVIÇOS EXECUTADOS'!$D$353:$D$375)/100/'SERVIÇOS EXECUTADOS'!$D$401,4)</f>
        <v>#DIV/0!</v>
      </c>
      <c r="EL414" s="390" t="e">
        <f>ROUND(SUMPRODUCT(EL353:EL375,'SERVIÇOS EXECUTADOS'!$D$353:$D$375)/100/'SERVIÇOS EXECUTADOS'!$D$401,4)</f>
        <v>#DIV/0!</v>
      </c>
      <c r="EM414" s="390" t="e">
        <f>ROUND(SUMPRODUCT(EM353:EM375,'SERVIÇOS EXECUTADOS'!$D$353:$D$375)/100/'SERVIÇOS EXECUTADOS'!$D$401,4)</f>
        <v>#DIV/0!</v>
      </c>
      <c r="EN414" s="390" t="e">
        <f>ROUND(SUMPRODUCT(EN353:EN375,'SERVIÇOS EXECUTADOS'!$D$353:$D$375)/100/'SERVIÇOS EXECUTADOS'!$D$401,4)</f>
        <v>#DIV/0!</v>
      </c>
      <c r="EO414" s="390" t="e">
        <f>ROUND(SUMPRODUCT(EO353:EO375,'SERVIÇOS EXECUTADOS'!$D$353:$D$375)/100/'SERVIÇOS EXECUTADOS'!$D$401,4)</f>
        <v>#DIV/0!</v>
      </c>
      <c r="EP414" s="390" t="e">
        <f>ROUND(SUMPRODUCT(EP353:EP375,'SERVIÇOS EXECUTADOS'!$D$353:$D$375)/100/'SERVIÇOS EXECUTADOS'!$D$401,4)</f>
        <v>#DIV/0!</v>
      </c>
      <c r="EQ414" s="390" t="e">
        <f>ROUND(SUMPRODUCT(EQ353:EQ375,'SERVIÇOS EXECUTADOS'!$D$353:$D$375)/100/'SERVIÇOS EXECUTADOS'!$D$401,4)</f>
        <v>#DIV/0!</v>
      </c>
      <c r="ER414" s="390" t="e">
        <f>ROUND(SUMPRODUCT(ER353:ER375,'SERVIÇOS EXECUTADOS'!$D$353:$D$375)/100/'SERVIÇOS EXECUTADOS'!$D$401,4)</f>
        <v>#DIV/0!</v>
      </c>
      <c r="ES414" s="390" t="e">
        <f>ROUND(SUMPRODUCT(ES353:ES375,'SERVIÇOS EXECUTADOS'!$D$353:$D$375)/100/'SERVIÇOS EXECUTADOS'!$D$401,4)</f>
        <v>#DIV/0!</v>
      </c>
      <c r="ET414" s="390" t="e">
        <f>ROUND(SUMPRODUCT(ET353:ET375,'SERVIÇOS EXECUTADOS'!$D$353:$D$375)/100/'SERVIÇOS EXECUTADOS'!$D$401,4)</f>
        <v>#DIV/0!</v>
      </c>
      <c r="EU414" s="390" t="e">
        <f>ROUND(SUMPRODUCT(EU353:EU375,'SERVIÇOS EXECUTADOS'!$D$353:$D$375)/100/'SERVIÇOS EXECUTADOS'!$D$401,4)</f>
        <v>#DIV/0!</v>
      </c>
      <c r="EV414" s="390" t="e">
        <f>ROUND(SUMPRODUCT(EV353:EV375,'SERVIÇOS EXECUTADOS'!$D$353:$D$375)/100/'SERVIÇOS EXECUTADOS'!$D$401,4)</f>
        <v>#DIV/0!</v>
      </c>
      <c r="EW414" s="391" t="e">
        <f>ROUND(SUMPRODUCT(EW353:EW375,'SERVIÇOS EXECUTADOS'!$D$353:$D$375)/100/'SERVIÇOS EXECUTADOS'!$D$401,4)</f>
        <v>#DIV/0!</v>
      </c>
    </row>
    <row r="415" spans="1:153" ht="12.75">
      <c r="DP415" s="218"/>
      <c r="DQ415" s="493"/>
      <c r="DR415" s="495"/>
      <c r="DS415" s="220" t="e">
        <f>DS414</f>
        <v>#DIV/0!</v>
      </c>
      <c r="DT415" s="254" t="e">
        <f t="shared" ref="DT415:ER415" si="163">DT414+DS415</f>
        <v>#DIV/0!</v>
      </c>
      <c r="DU415" s="254" t="e">
        <f t="shared" si="163"/>
        <v>#DIV/0!</v>
      </c>
      <c r="DV415" s="254" t="e">
        <f t="shared" si="163"/>
        <v>#DIV/0!</v>
      </c>
      <c r="DW415" s="254" t="e">
        <f t="shared" si="163"/>
        <v>#DIV/0!</v>
      </c>
      <c r="DX415" s="254" t="e">
        <f t="shared" si="163"/>
        <v>#DIV/0!</v>
      </c>
      <c r="DY415" s="254" t="e">
        <f t="shared" si="163"/>
        <v>#DIV/0!</v>
      </c>
      <c r="DZ415" s="254" t="e">
        <f t="shared" si="163"/>
        <v>#DIV/0!</v>
      </c>
      <c r="EA415" s="254" t="e">
        <f t="shared" si="163"/>
        <v>#DIV/0!</v>
      </c>
      <c r="EB415" s="254" t="e">
        <f t="shared" si="163"/>
        <v>#DIV/0!</v>
      </c>
      <c r="EC415" s="254" t="e">
        <f t="shared" si="163"/>
        <v>#DIV/0!</v>
      </c>
      <c r="ED415" s="254" t="e">
        <f t="shared" si="163"/>
        <v>#DIV/0!</v>
      </c>
      <c r="EE415" s="254" t="e">
        <f t="shared" si="163"/>
        <v>#DIV/0!</v>
      </c>
      <c r="EF415" s="254" t="e">
        <f t="shared" si="163"/>
        <v>#DIV/0!</v>
      </c>
      <c r="EG415" s="254" t="e">
        <f t="shared" si="163"/>
        <v>#DIV/0!</v>
      </c>
      <c r="EH415" s="254" t="e">
        <f t="shared" si="163"/>
        <v>#DIV/0!</v>
      </c>
      <c r="EI415" s="254" t="e">
        <f t="shared" si="163"/>
        <v>#DIV/0!</v>
      </c>
      <c r="EJ415" s="254" t="e">
        <f t="shared" si="163"/>
        <v>#DIV/0!</v>
      </c>
      <c r="EK415" s="254" t="e">
        <f t="shared" si="163"/>
        <v>#DIV/0!</v>
      </c>
      <c r="EL415" s="254" t="e">
        <f t="shared" si="163"/>
        <v>#DIV/0!</v>
      </c>
      <c r="EM415" s="254" t="e">
        <f t="shared" si="163"/>
        <v>#DIV/0!</v>
      </c>
      <c r="EN415" s="254" t="e">
        <f t="shared" si="163"/>
        <v>#DIV/0!</v>
      </c>
      <c r="EO415" s="254" t="e">
        <f t="shared" si="163"/>
        <v>#DIV/0!</v>
      </c>
      <c r="EP415" s="254" t="e">
        <f t="shared" si="163"/>
        <v>#DIV/0!</v>
      </c>
      <c r="EQ415" s="254" t="e">
        <f t="shared" si="163"/>
        <v>#DIV/0!</v>
      </c>
      <c r="ER415" s="254" t="e">
        <f t="shared" si="163"/>
        <v>#DIV/0!</v>
      </c>
      <c r="ES415" s="254" t="e">
        <f t="shared" ref="ES415" si="164">ES414+ER415</f>
        <v>#DIV/0!</v>
      </c>
      <c r="ET415" s="254" t="e">
        <f t="shared" ref="ET415:EU415" si="165">ET414+ES415</f>
        <v>#DIV/0!</v>
      </c>
      <c r="EU415" s="254" t="e">
        <f t="shared" si="165"/>
        <v>#DIV/0!</v>
      </c>
      <c r="EV415" s="254" t="e">
        <f t="shared" ref="EV415" si="166">EV414+EU415</f>
        <v>#DIV/0!</v>
      </c>
      <c r="EW415" s="221" t="e">
        <f t="shared" ref="EW415" si="167">EW414+EV415</f>
        <v>#DIV/0!</v>
      </c>
    </row>
    <row r="416" spans="1:153" ht="12.75">
      <c r="DP416" s="382" t="s">
        <v>618</v>
      </c>
      <c r="DQ416" s="493">
        <f>D376</f>
        <v>0</v>
      </c>
      <c r="DR416" s="494" t="e">
        <f>ROUND(DQ416/$DQ$422,4)</f>
        <v>#DIV/0!</v>
      </c>
      <c r="DS416" s="392" t="e">
        <f>ROUND(SUMPRODUCT(DS377:DS381,'SERVIÇOS EXECUTADOS'!$D$377:$D$381)/'SERVIÇOS EXECUTADOS'!$D$401/100,4)</f>
        <v>#DIV/0!</v>
      </c>
      <c r="DT416" s="393" t="e">
        <f>ROUND(SUMPRODUCT(DT377:DT381,'SERVIÇOS EXECUTADOS'!$D$377:$D$381)/'SERVIÇOS EXECUTADOS'!$D$401/100,4)</f>
        <v>#DIV/0!</v>
      </c>
      <c r="DU416" s="393" t="e">
        <f>ROUND(SUMPRODUCT(DU377:DU381,'SERVIÇOS EXECUTADOS'!$D$377:$D$381)/'SERVIÇOS EXECUTADOS'!$D$401/100,4)</f>
        <v>#DIV/0!</v>
      </c>
      <c r="DV416" s="393" t="e">
        <f>ROUND(SUMPRODUCT(DV377:DV381,'SERVIÇOS EXECUTADOS'!$D$377:$D$381)/'SERVIÇOS EXECUTADOS'!$D$401/100,4)</f>
        <v>#DIV/0!</v>
      </c>
      <c r="DW416" s="393" t="e">
        <f>ROUND(SUMPRODUCT(DW377:DW381,'SERVIÇOS EXECUTADOS'!$D$377:$D$381)/'SERVIÇOS EXECUTADOS'!$D$401/100,4)</f>
        <v>#DIV/0!</v>
      </c>
      <c r="DX416" s="393" t="e">
        <f>ROUND(SUMPRODUCT(DX377:DX381,'SERVIÇOS EXECUTADOS'!$D$377:$D$381)/'SERVIÇOS EXECUTADOS'!$D$401/100,4)</f>
        <v>#DIV/0!</v>
      </c>
      <c r="DY416" s="393" t="e">
        <f>ROUND(SUMPRODUCT(DY377:DY381,'SERVIÇOS EXECUTADOS'!$D$377:$D$381)/'SERVIÇOS EXECUTADOS'!$D$401/100,4)</f>
        <v>#DIV/0!</v>
      </c>
      <c r="DZ416" s="393" t="e">
        <f>ROUND(SUMPRODUCT(DZ377:DZ381,'SERVIÇOS EXECUTADOS'!$D$377:$D$381)/'SERVIÇOS EXECUTADOS'!$D$401/100,4)</f>
        <v>#DIV/0!</v>
      </c>
      <c r="EA416" s="393" t="e">
        <f>ROUND(SUMPRODUCT(EA377:EA381,'SERVIÇOS EXECUTADOS'!$D$377:$D$381)/'SERVIÇOS EXECUTADOS'!$D$401/100,4)</f>
        <v>#DIV/0!</v>
      </c>
      <c r="EB416" s="393" t="e">
        <f>ROUND(SUMPRODUCT(EB377:EB381,'SERVIÇOS EXECUTADOS'!$D$377:$D$381)/'SERVIÇOS EXECUTADOS'!$D$401/100,4)</f>
        <v>#DIV/0!</v>
      </c>
      <c r="EC416" s="393" t="e">
        <f>ROUND(SUMPRODUCT(EC377:EC381,'SERVIÇOS EXECUTADOS'!$D$377:$D$381)/'SERVIÇOS EXECUTADOS'!$D$401/100,4)</f>
        <v>#DIV/0!</v>
      </c>
      <c r="ED416" s="393" t="e">
        <f>ROUND(SUMPRODUCT(ED377:ED381,'SERVIÇOS EXECUTADOS'!$D$377:$D$381)/'SERVIÇOS EXECUTADOS'!$D$401/100,4)</f>
        <v>#DIV/0!</v>
      </c>
      <c r="EE416" s="393" t="e">
        <f>ROUND(SUMPRODUCT(EE377:EE381,'SERVIÇOS EXECUTADOS'!$D$377:$D$381)/'SERVIÇOS EXECUTADOS'!$D$401/100,4)</f>
        <v>#DIV/0!</v>
      </c>
      <c r="EF416" s="393" t="e">
        <f>ROUND(SUMPRODUCT(EF377:EF381,'SERVIÇOS EXECUTADOS'!$D$377:$D$381)/'SERVIÇOS EXECUTADOS'!$D$401/100,4)</f>
        <v>#DIV/0!</v>
      </c>
      <c r="EG416" s="393" t="e">
        <f>ROUND(SUMPRODUCT(EG377:EG381,'SERVIÇOS EXECUTADOS'!$D$377:$D$381)/'SERVIÇOS EXECUTADOS'!$D$401/100,4)</f>
        <v>#DIV/0!</v>
      </c>
      <c r="EH416" s="393" t="e">
        <f>ROUND(SUMPRODUCT(EH377:EH381,'SERVIÇOS EXECUTADOS'!$D$377:$D$381)/'SERVIÇOS EXECUTADOS'!$D$401/100,4)</f>
        <v>#DIV/0!</v>
      </c>
      <c r="EI416" s="393" t="e">
        <f>ROUND(SUMPRODUCT(EI377:EI381,'SERVIÇOS EXECUTADOS'!$D$377:$D$381)/'SERVIÇOS EXECUTADOS'!$D$401/100,4)</f>
        <v>#DIV/0!</v>
      </c>
      <c r="EJ416" s="393" t="e">
        <f>ROUND(SUMPRODUCT(EJ377:EJ381,'SERVIÇOS EXECUTADOS'!$D$377:$D$381)/'SERVIÇOS EXECUTADOS'!$D$401/100,4)</f>
        <v>#DIV/0!</v>
      </c>
      <c r="EK416" s="393" t="e">
        <f>ROUND(SUMPRODUCT(EK377:EK381,'SERVIÇOS EXECUTADOS'!$D$377:$D$381)/'SERVIÇOS EXECUTADOS'!$D$401/100,4)</f>
        <v>#DIV/0!</v>
      </c>
      <c r="EL416" s="393" t="e">
        <f>ROUND(SUMPRODUCT(EL377:EL381,'SERVIÇOS EXECUTADOS'!$D$377:$D$381)/'SERVIÇOS EXECUTADOS'!$D$401/100,4)</f>
        <v>#DIV/0!</v>
      </c>
      <c r="EM416" s="393" t="e">
        <f>ROUND(SUMPRODUCT(EM377:EM381,'SERVIÇOS EXECUTADOS'!$D$377:$D$381)/'SERVIÇOS EXECUTADOS'!$D$401/100,4)</f>
        <v>#DIV/0!</v>
      </c>
      <c r="EN416" s="393" t="e">
        <f>ROUND(SUMPRODUCT(EN377:EN381,'SERVIÇOS EXECUTADOS'!$D$377:$D$381)/'SERVIÇOS EXECUTADOS'!$D$401/100,4)</f>
        <v>#DIV/0!</v>
      </c>
      <c r="EO416" s="393" t="e">
        <f>ROUND(SUMPRODUCT(EO377:EO381,'SERVIÇOS EXECUTADOS'!$D$377:$D$381)/'SERVIÇOS EXECUTADOS'!$D$401/100,4)</f>
        <v>#DIV/0!</v>
      </c>
      <c r="EP416" s="393" t="e">
        <f>ROUND(SUMPRODUCT(EP377:EP381,'SERVIÇOS EXECUTADOS'!$D$377:$D$381)/'SERVIÇOS EXECUTADOS'!$D$401/100,4)</f>
        <v>#DIV/0!</v>
      </c>
      <c r="EQ416" s="393" t="e">
        <f>ROUND(SUMPRODUCT(EQ377:EQ381,'SERVIÇOS EXECUTADOS'!$D$377:$D$381)/'SERVIÇOS EXECUTADOS'!$D$401/100,4)</f>
        <v>#DIV/0!</v>
      </c>
      <c r="ER416" s="393" t="e">
        <f>ROUND(SUMPRODUCT(ER377:ER381,'SERVIÇOS EXECUTADOS'!$D$377:$D$381)/'SERVIÇOS EXECUTADOS'!$D$401/100,4)</f>
        <v>#DIV/0!</v>
      </c>
      <c r="ES416" s="393" t="e">
        <f>ROUND(SUMPRODUCT(ES377:ES381,'SERVIÇOS EXECUTADOS'!$D$377:$D$381)/'SERVIÇOS EXECUTADOS'!$D$401/100,4)</f>
        <v>#DIV/0!</v>
      </c>
      <c r="ET416" s="393" t="e">
        <f>ROUND(SUMPRODUCT(ET377:ET381,'SERVIÇOS EXECUTADOS'!$D$377:$D$381)/'SERVIÇOS EXECUTADOS'!$D$401/100,4)</f>
        <v>#DIV/0!</v>
      </c>
      <c r="EU416" s="393" t="e">
        <f>ROUND(SUMPRODUCT(EU377:EU381,'SERVIÇOS EXECUTADOS'!$D$377:$D$381)/'SERVIÇOS EXECUTADOS'!$D$401/100,4)</f>
        <v>#DIV/0!</v>
      </c>
      <c r="EV416" s="393" t="e">
        <f>ROUND(SUMPRODUCT(EV377:EV381,'SERVIÇOS EXECUTADOS'!$D$377:$D$381)/'SERVIÇOS EXECUTADOS'!$D$401/100,4)</f>
        <v>#DIV/0!</v>
      </c>
      <c r="EW416" s="394" t="e">
        <f>ROUND(SUMPRODUCT(EW377:EW381,'SERVIÇOS EXECUTADOS'!$D$377:$D$381)/'SERVIÇOS EXECUTADOS'!$D$401/100,4)</f>
        <v>#DIV/0!</v>
      </c>
    </row>
    <row r="417" spans="120:153" ht="12.75">
      <c r="DP417" s="218"/>
      <c r="DQ417" s="493"/>
      <c r="DR417" s="495"/>
      <c r="DS417" s="220" t="e">
        <f>DS416</f>
        <v>#DIV/0!</v>
      </c>
      <c r="DT417" s="254" t="e">
        <f t="shared" ref="DT417:ER417" si="168">DT416+DS417</f>
        <v>#DIV/0!</v>
      </c>
      <c r="DU417" s="254" t="e">
        <f t="shared" si="168"/>
        <v>#DIV/0!</v>
      </c>
      <c r="DV417" s="254" t="e">
        <f t="shared" si="168"/>
        <v>#DIV/0!</v>
      </c>
      <c r="DW417" s="254" t="e">
        <f t="shared" si="168"/>
        <v>#DIV/0!</v>
      </c>
      <c r="DX417" s="254" t="e">
        <f t="shared" si="168"/>
        <v>#DIV/0!</v>
      </c>
      <c r="DY417" s="254" t="e">
        <f t="shared" si="168"/>
        <v>#DIV/0!</v>
      </c>
      <c r="DZ417" s="254" t="e">
        <f t="shared" si="168"/>
        <v>#DIV/0!</v>
      </c>
      <c r="EA417" s="254" t="e">
        <f t="shared" si="168"/>
        <v>#DIV/0!</v>
      </c>
      <c r="EB417" s="254" t="e">
        <f t="shared" si="168"/>
        <v>#DIV/0!</v>
      </c>
      <c r="EC417" s="254" t="e">
        <f t="shared" si="168"/>
        <v>#DIV/0!</v>
      </c>
      <c r="ED417" s="254" t="e">
        <f t="shared" si="168"/>
        <v>#DIV/0!</v>
      </c>
      <c r="EE417" s="254" t="e">
        <f t="shared" si="168"/>
        <v>#DIV/0!</v>
      </c>
      <c r="EF417" s="254" t="e">
        <f t="shared" si="168"/>
        <v>#DIV/0!</v>
      </c>
      <c r="EG417" s="254" t="e">
        <f t="shared" si="168"/>
        <v>#DIV/0!</v>
      </c>
      <c r="EH417" s="254" t="e">
        <f t="shared" si="168"/>
        <v>#DIV/0!</v>
      </c>
      <c r="EI417" s="254" t="e">
        <f t="shared" si="168"/>
        <v>#DIV/0!</v>
      </c>
      <c r="EJ417" s="254" t="e">
        <f t="shared" si="168"/>
        <v>#DIV/0!</v>
      </c>
      <c r="EK417" s="254" t="e">
        <f t="shared" si="168"/>
        <v>#DIV/0!</v>
      </c>
      <c r="EL417" s="254" t="e">
        <f t="shared" si="168"/>
        <v>#DIV/0!</v>
      </c>
      <c r="EM417" s="254" t="e">
        <f t="shared" si="168"/>
        <v>#DIV/0!</v>
      </c>
      <c r="EN417" s="254" t="e">
        <f t="shared" si="168"/>
        <v>#DIV/0!</v>
      </c>
      <c r="EO417" s="254" t="e">
        <f t="shared" si="168"/>
        <v>#DIV/0!</v>
      </c>
      <c r="EP417" s="254" t="e">
        <f t="shared" si="168"/>
        <v>#DIV/0!</v>
      </c>
      <c r="EQ417" s="254" t="e">
        <f t="shared" si="168"/>
        <v>#DIV/0!</v>
      </c>
      <c r="ER417" s="254" t="e">
        <f t="shared" si="168"/>
        <v>#DIV/0!</v>
      </c>
      <c r="ES417" s="254" t="e">
        <f t="shared" ref="ES417" si="169">ES416+ER417</f>
        <v>#DIV/0!</v>
      </c>
      <c r="ET417" s="254" t="e">
        <f t="shared" ref="ET417:EU417" si="170">ET416+ES417</f>
        <v>#DIV/0!</v>
      </c>
      <c r="EU417" s="254" t="e">
        <f t="shared" si="170"/>
        <v>#DIV/0!</v>
      </c>
      <c r="EV417" s="254" t="e">
        <f t="shared" ref="EV417" si="171">EV416+EU417</f>
        <v>#DIV/0!</v>
      </c>
      <c r="EW417" s="221" t="e">
        <f t="shared" ref="EW417" si="172">EW416+EV417</f>
        <v>#DIV/0!</v>
      </c>
    </row>
    <row r="418" spans="120:153" ht="12.75">
      <c r="DP418" s="382" t="s">
        <v>629</v>
      </c>
      <c r="DQ418" s="493">
        <f>D382</f>
        <v>0</v>
      </c>
      <c r="DR418" s="494" t="e">
        <f>ROUND(DQ418/$DQ$422,4)</f>
        <v>#DIV/0!</v>
      </c>
      <c r="DS418" s="389" t="e">
        <f>ROUND(SUMPRODUCT(DS382:DS383,'SERVIÇOS EXECUTADOS'!$D$382:$D$383)/'SERVIÇOS EXECUTADOS'!$D$401/100,4)</f>
        <v>#DIV/0!</v>
      </c>
      <c r="DT418" s="390" t="e">
        <f>ROUND(SUMPRODUCT(DT382:DT383,'SERVIÇOS EXECUTADOS'!$D$382:$D$383)/'SERVIÇOS EXECUTADOS'!$D$401/100,4)</f>
        <v>#DIV/0!</v>
      </c>
      <c r="DU418" s="390" t="e">
        <f>ROUND(SUMPRODUCT(DU382:DU383,'SERVIÇOS EXECUTADOS'!$D$382:$D$383)/'SERVIÇOS EXECUTADOS'!$D$401/100,4)</f>
        <v>#DIV/0!</v>
      </c>
      <c r="DV418" s="390" t="e">
        <f>ROUND(SUMPRODUCT(DV382:DV383,'SERVIÇOS EXECUTADOS'!$D$382:$D$383)/'SERVIÇOS EXECUTADOS'!$D$401/100,4)</f>
        <v>#DIV/0!</v>
      </c>
      <c r="DW418" s="390" t="e">
        <f>ROUND(SUMPRODUCT(DW382:DW383,'SERVIÇOS EXECUTADOS'!$D$382:$D$383)/'SERVIÇOS EXECUTADOS'!$D$401/100,4)</f>
        <v>#DIV/0!</v>
      </c>
      <c r="DX418" s="390" t="e">
        <f>ROUND(SUMPRODUCT(DX382:DX383,'SERVIÇOS EXECUTADOS'!$D$382:$D$383)/'SERVIÇOS EXECUTADOS'!$D$401/100,4)</f>
        <v>#DIV/0!</v>
      </c>
      <c r="DY418" s="390" t="e">
        <f>ROUND(SUMPRODUCT(DY382:DY383,'SERVIÇOS EXECUTADOS'!$D$382:$D$383)/'SERVIÇOS EXECUTADOS'!$D$401/100,4)</f>
        <v>#DIV/0!</v>
      </c>
      <c r="DZ418" s="390" t="e">
        <f>ROUND(SUMPRODUCT(DZ382:DZ383,'SERVIÇOS EXECUTADOS'!$D$382:$D$383)/'SERVIÇOS EXECUTADOS'!$D$401/100,4)</f>
        <v>#DIV/0!</v>
      </c>
      <c r="EA418" s="390" t="e">
        <f>ROUND(SUMPRODUCT(EA382:EA383,'SERVIÇOS EXECUTADOS'!$D$382:$D$383)/'SERVIÇOS EXECUTADOS'!$D$401/100,4)</f>
        <v>#DIV/0!</v>
      </c>
      <c r="EB418" s="390" t="e">
        <f>ROUND(SUMPRODUCT(EB382:EB383,'SERVIÇOS EXECUTADOS'!$D$382:$D$383)/'SERVIÇOS EXECUTADOS'!$D$401/100,4)</f>
        <v>#DIV/0!</v>
      </c>
      <c r="EC418" s="390" t="e">
        <f>ROUND(SUMPRODUCT(EC382:EC383,'SERVIÇOS EXECUTADOS'!$D$382:$D$383)/'SERVIÇOS EXECUTADOS'!$D$401/100,4)</f>
        <v>#DIV/0!</v>
      </c>
      <c r="ED418" s="390" t="e">
        <f>ROUND(SUMPRODUCT(ED382:ED383,'SERVIÇOS EXECUTADOS'!$D$382:$D$383)/'SERVIÇOS EXECUTADOS'!$D$401/100,4)</f>
        <v>#DIV/0!</v>
      </c>
      <c r="EE418" s="390" t="e">
        <f>ROUND(SUMPRODUCT(EE382:EE383,'SERVIÇOS EXECUTADOS'!$D$382:$D$383)/'SERVIÇOS EXECUTADOS'!$D$401/100,4)</f>
        <v>#DIV/0!</v>
      </c>
      <c r="EF418" s="390" t="e">
        <f>ROUND(SUMPRODUCT(EF382:EF383,'SERVIÇOS EXECUTADOS'!$D$382:$D$383)/'SERVIÇOS EXECUTADOS'!$D$401/100,4)</f>
        <v>#DIV/0!</v>
      </c>
      <c r="EG418" s="390" t="e">
        <f>ROUND(SUMPRODUCT(EG382:EG383,'SERVIÇOS EXECUTADOS'!$D$382:$D$383)/'SERVIÇOS EXECUTADOS'!$D$401/100,4)</f>
        <v>#DIV/0!</v>
      </c>
      <c r="EH418" s="390" t="e">
        <f>ROUND(SUMPRODUCT(EH382:EH383,'SERVIÇOS EXECUTADOS'!$D$382:$D$383)/'SERVIÇOS EXECUTADOS'!$D$401/100,4)</f>
        <v>#DIV/0!</v>
      </c>
      <c r="EI418" s="390" t="e">
        <f>ROUND(SUMPRODUCT(EI382:EI383,'SERVIÇOS EXECUTADOS'!$D$382:$D$383)/'SERVIÇOS EXECUTADOS'!$D$401/100,4)</f>
        <v>#DIV/0!</v>
      </c>
      <c r="EJ418" s="390" t="e">
        <f>ROUND(SUMPRODUCT(EJ382:EJ383,'SERVIÇOS EXECUTADOS'!$D$382:$D$383)/'SERVIÇOS EXECUTADOS'!$D$401/100,4)</f>
        <v>#DIV/0!</v>
      </c>
      <c r="EK418" s="390" t="e">
        <f>ROUND(SUMPRODUCT(EK382:EK383,'SERVIÇOS EXECUTADOS'!$D$382:$D$383)/'SERVIÇOS EXECUTADOS'!$D$401/100,4)</f>
        <v>#DIV/0!</v>
      </c>
      <c r="EL418" s="390" t="e">
        <f>ROUND(SUMPRODUCT(EL382:EL383,'SERVIÇOS EXECUTADOS'!$D$382:$D$383)/'SERVIÇOS EXECUTADOS'!$D$401/100,4)</f>
        <v>#DIV/0!</v>
      </c>
      <c r="EM418" s="390" t="e">
        <f>ROUND(SUMPRODUCT(EM382:EM383,'SERVIÇOS EXECUTADOS'!$D$382:$D$383)/'SERVIÇOS EXECUTADOS'!$D$401/100,4)</f>
        <v>#DIV/0!</v>
      </c>
      <c r="EN418" s="390" t="e">
        <f>ROUND(SUMPRODUCT(EN382:EN383,'SERVIÇOS EXECUTADOS'!$D$382:$D$383)/'SERVIÇOS EXECUTADOS'!$D$401/100,4)</f>
        <v>#DIV/0!</v>
      </c>
      <c r="EO418" s="390" t="e">
        <f>ROUND(SUMPRODUCT(EO382:EO383,'SERVIÇOS EXECUTADOS'!$D$382:$D$383)/'SERVIÇOS EXECUTADOS'!$D$401/100,4)</f>
        <v>#DIV/0!</v>
      </c>
      <c r="EP418" s="390" t="e">
        <f>ROUND(SUMPRODUCT(EP382:EP383,'SERVIÇOS EXECUTADOS'!$D$382:$D$383)/'SERVIÇOS EXECUTADOS'!$D$401/100,4)</f>
        <v>#DIV/0!</v>
      </c>
      <c r="EQ418" s="390" t="e">
        <f>ROUND(SUMPRODUCT(EQ382:EQ383,'SERVIÇOS EXECUTADOS'!$D$382:$D$383)/'SERVIÇOS EXECUTADOS'!$D$401/100,4)</f>
        <v>#DIV/0!</v>
      </c>
      <c r="ER418" s="390" t="e">
        <f>ROUND(SUMPRODUCT(ER382:ER383,'SERVIÇOS EXECUTADOS'!$D$382:$D$383)/'SERVIÇOS EXECUTADOS'!$D$401/100,4)</f>
        <v>#DIV/0!</v>
      </c>
      <c r="ES418" s="390" t="e">
        <f>ROUND(SUMPRODUCT(ES382:ES383,'SERVIÇOS EXECUTADOS'!$D$382:$D$383)/'SERVIÇOS EXECUTADOS'!$D$401/100,4)</f>
        <v>#DIV/0!</v>
      </c>
      <c r="ET418" s="390" t="e">
        <f>ROUND(SUMPRODUCT(ET382:ET383,'SERVIÇOS EXECUTADOS'!$D$382:$D$383)/'SERVIÇOS EXECUTADOS'!$D$401/100,4)</f>
        <v>#DIV/0!</v>
      </c>
      <c r="EU418" s="390" t="e">
        <f>ROUND(SUMPRODUCT(EU382:EU383,'SERVIÇOS EXECUTADOS'!$D$382:$D$383)/'SERVIÇOS EXECUTADOS'!$D$401/100,4)</f>
        <v>#DIV/0!</v>
      </c>
      <c r="EV418" s="390" t="e">
        <f>ROUND(SUMPRODUCT(EV382:EV383,'SERVIÇOS EXECUTADOS'!$D$382:$D$383)/'SERVIÇOS EXECUTADOS'!$D$401/100,4)</f>
        <v>#DIV/0!</v>
      </c>
      <c r="EW418" s="391" t="e">
        <f>ROUND(SUMPRODUCT(EW382:EW383,'SERVIÇOS EXECUTADOS'!$D$382:$D$383)/'SERVIÇOS EXECUTADOS'!$D$401/100,4)</f>
        <v>#DIV/0!</v>
      </c>
    </row>
    <row r="419" spans="120:153" ht="12.75">
      <c r="DP419" s="218"/>
      <c r="DQ419" s="493"/>
      <c r="DR419" s="495"/>
      <c r="DS419" s="220" t="e">
        <f>DS418</f>
        <v>#DIV/0!</v>
      </c>
      <c r="DT419" s="254" t="e">
        <f t="shared" ref="DT419:ER419" si="173">DT418+DS419</f>
        <v>#DIV/0!</v>
      </c>
      <c r="DU419" s="254" t="e">
        <f t="shared" si="173"/>
        <v>#DIV/0!</v>
      </c>
      <c r="DV419" s="254" t="e">
        <f t="shared" si="173"/>
        <v>#DIV/0!</v>
      </c>
      <c r="DW419" s="254" t="e">
        <f t="shared" si="173"/>
        <v>#DIV/0!</v>
      </c>
      <c r="DX419" s="254" t="e">
        <f t="shared" si="173"/>
        <v>#DIV/0!</v>
      </c>
      <c r="DY419" s="254" t="e">
        <f t="shared" si="173"/>
        <v>#DIV/0!</v>
      </c>
      <c r="DZ419" s="254" t="e">
        <f t="shared" si="173"/>
        <v>#DIV/0!</v>
      </c>
      <c r="EA419" s="254" t="e">
        <f t="shared" si="173"/>
        <v>#DIV/0!</v>
      </c>
      <c r="EB419" s="254" t="e">
        <f t="shared" si="173"/>
        <v>#DIV/0!</v>
      </c>
      <c r="EC419" s="254" t="e">
        <f t="shared" si="173"/>
        <v>#DIV/0!</v>
      </c>
      <c r="ED419" s="254" t="e">
        <f t="shared" si="173"/>
        <v>#DIV/0!</v>
      </c>
      <c r="EE419" s="254" t="e">
        <f t="shared" si="173"/>
        <v>#DIV/0!</v>
      </c>
      <c r="EF419" s="254" t="e">
        <f t="shared" si="173"/>
        <v>#DIV/0!</v>
      </c>
      <c r="EG419" s="254" t="e">
        <f t="shared" si="173"/>
        <v>#DIV/0!</v>
      </c>
      <c r="EH419" s="254" t="e">
        <f t="shared" si="173"/>
        <v>#DIV/0!</v>
      </c>
      <c r="EI419" s="254" t="e">
        <f t="shared" si="173"/>
        <v>#DIV/0!</v>
      </c>
      <c r="EJ419" s="254" t="e">
        <f t="shared" si="173"/>
        <v>#DIV/0!</v>
      </c>
      <c r="EK419" s="254" t="e">
        <f t="shared" si="173"/>
        <v>#DIV/0!</v>
      </c>
      <c r="EL419" s="254" t="e">
        <f t="shared" si="173"/>
        <v>#DIV/0!</v>
      </c>
      <c r="EM419" s="254" t="e">
        <f t="shared" si="173"/>
        <v>#DIV/0!</v>
      </c>
      <c r="EN419" s="254" t="e">
        <f t="shared" si="173"/>
        <v>#DIV/0!</v>
      </c>
      <c r="EO419" s="254" t="e">
        <f t="shared" si="173"/>
        <v>#DIV/0!</v>
      </c>
      <c r="EP419" s="254" t="e">
        <f t="shared" si="173"/>
        <v>#DIV/0!</v>
      </c>
      <c r="EQ419" s="254" t="e">
        <f t="shared" si="173"/>
        <v>#DIV/0!</v>
      </c>
      <c r="ER419" s="254" t="e">
        <f t="shared" si="173"/>
        <v>#DIV/0!</v>
      </c>
      <c r="ES419" s="254" t="e">
        <f t="shared" ref="ES419" si="174">ES418+ER419</f>
        <v>#DIV/0!</v>
      </c>
      <c r="ET419" s="254" t="e">
        <f t="shared" ref="ET419:EU419" si="175">ET418+ES419</f>
        <v>#DIV/0!</v>
      </c>
      <c r="EU419" s="254" t="e">
        <f t="shared" si="175"/>
        <v>#DIV/0!</v>
      </c>
      <c r="EV419" s="254" t="e">
        <f t="shared" ref="EV419" si="176">EV418+EU419</f>
        <v>#DIV/0!</v>
      </c>
      <c r="EW419" s="221" t="e">
        <f t="shared" ref="EW419" si="177">EW418+EV419</f>
        <v>#DIV/0!</v>
      </c>
    </row>
    <row r="420" spans="120:153" ht="12.75">
      <c r="DP420" s="382" t="s">
        <v>666</v>
      </c>
      <c r="DQ420" s="493">
        <f>D384</f>
        <v>0</v>
      </c>
      <c r="DR420" s="494" t="e">
        <f>ROUND(DQ420/$DQ$422,4)</f>
        <v>#DIV/0!</v>
      </c>
      <c r="DS420" s="395" t="e">
        <f>ROUND(SUMPRODUCT(DS384:DS397,'SERVIÇOS EXECUTADOS'!$D$384:$D$397)/'SERVIÇOS EXECUTADOS'!$D$401/100,4)</f>
        <v>#DIV/0!</v>
      </c>
      <c r="DT420" s="396" t="e">
        <f>ROUND(SUMPRODUCT(DT384:DT397,'SERVIÇOS EXECUTADOS'!$D$384:$D$397)/'SERVIÇOS EXECUTADOS'!$D$401/100,4)</f>
        <v>#DIV/0!</v>
      </c>
      <c r="DU420" s="396" t="e">
        <f>ROUND(SUMPRODUCT(DU384:DU397,'SERVIÇOS EXECUTADOS'!$D$384:$D$397)/'SERVIÇOS EXECUTADOS'!$D$401/100,4)</f>
        <v>#DIV/0!</v>
      </c>
      <c r="DV420" s="396" t="e">
        <f>ROUND(SUMPRODUCT(DV384:DV397,'SERVIÇOS EXECUTADOS'!$D$384:$D$397)/'SERVIÇOS EXECUTADOS'!$D$401/100,4)</f>
        <v>#DIV/0!</v>
      </c>
      <c r="DW420" s="396" t="e">
        <f>ROUND(SUMPRODUCT(DW384:DW397,'SERVIÇOS EXECUTADOS'!$D$384:$D$397)/'SERVIÇOS EXECUTADOS'!$D$401/100,4)</f>
        <v>#DIV/0!</v>
      </c>
      <c r="DX420" s="396" t="e">
        <f>ROUND(SUMPRODUCT(DX384:DX397,'SERVIÇOS EXECUTADOS'!$D$384:$D$397)/'SERVIÇOS EXECUTADOS'!$D$401/100,4)</f>
        <v>#DIV/0!</v>
      </c>
      <c r="DY420" s="396" t="e">
        <f>ROUND(SUMPRODUCT(DY384:DY397,'SERVIÇOS EXECUTADOS'!$D$384:$D$397)/'SERVIÇOS EXECUTADOS'!$D$401/100,4)</f>
        <v>#DIV/0!</v>
      </c>
      <c r="DZ420" s="396" t="e">
        <f>ROUND(SUMPRODUCT(DZ384:DZ397,'SERVIÇOS EXECUTADOS'!$D$384:$D$397)/'SERVIÇOS EXECUTADOS'!$D$401/100,4)</f>
        <v>#DIV/0!</v>
      </c>
      <c r="EA420" s="396" t="e">
        <f>ROUND(SUMPRODUCT(EA384:EA397,'SERVIÇOS EXECUTADOS'!$D$384:$D$397)/'SERVIÇOS EXECUTADOS'!$D$401/100,4)</f>
        <v>#DIV/0!</v>
      </c>
      <c r="EB420" s="396" t="e">
        <f>ROUND(SUMPRODUCT(EB384:EB397,'SERVIÇOS EXECUTADOS'!$D$384:$D$397)/'SERVIÇOS EXECUTADOS'!$D$401/100,4)</f>
        <v>#DIV/0!</v>
      </c>
      <c r="EC420" s="396" t="e">
        <f>ROUND(SUMPRODUCT(EC384:EC397,'SERVIÇOS EXECUTADOS'!$D$384:$D$397)/'SERVIÇOS EXECUTADOS'!$D$401/100,4)</f>
        <v>#DIV/0!</v>
      </c>
      <c r="ED420" s="396" t="e">
        <f>ROUND(SUMPRODUCT(ED384:ED397,'SERVIÇOS EXECUTADOS'!$D$384:$D$397)/'SERVIÇOS EXECUTADOS'!$D$401/100,4)</f>
        <v>#DIV/0!</v>
      </c>
      <c r="EE420" s="396" t="e">
        <f>ROUND(SUMPRODUCT(EE384:EE397,'SERVIÇOS EXECUTADOS'!$D$384:$D$397)/'SERVIÇOS EXECUTADOS'!$D$401/100,4)</f>
        <v>#DIV/0!</v>
      </c>
      <c r="EF420" s="396" t="e">
        <f>ROUND(SUMPRODUCT(EF384:EF397,'SERVIÇOS EXECUTADOS'!$D$384:$D$397)/'SERVIÇOS EXECUTADOS'!$D$401/100,4)</f>
        <v>#DIV/0!</v>
      </c>
      <c r="EG420" s="396" t="e">
        <f>ROUND(SUMPRODUCT(EG384:EG397,'SERVIÇOS EXECUTADOS'!$D$384:$D$397)/'SERVIÇOS EXECUTADOS'!$D$401/100,4)</f>
        <v>#DIV/0!</v>
      </c>
      <c r="EH420" s="396" t="e">
        <f>ROUND(SUMPRODUCT(EH384:EH397,'SERVIÇOS EXECUTADOS'!$D$384:$D$397)/'SERVIÇOS EXECUTADOS'!$D$401/100,4)</f>
        <v>#DIV/0!</v>
      </c>
      <c r="EI420" s="396" t="e">
        <f>ROUND(SUMPRODUCT(EI384:EI397,'SERVIÇOS EXECUTADOS'!$D$384:$D$397)/'SERVIÇOS EXECUTADOS'!$D$401/100,4)</f>
        <v>#DIV/0!</v>
      </c>
      <c r="EJ420" s="396" t="e">
        <f>ROUND(SUMPRODUCT(EJ384:EJ397,'SERVIÇOS EXECUTADOS'!$D$384:$D$397)/'SERVIÇOS EXECUTADOS'!$D$401/100,4)</f>
        <v>#DIV/0!</v>
      </c>
      <c r="EK420" s="396" t="e">
        <f>ROUND(SUMPRODUCT(EK384:EK397,'SERVIÇOS EXECUTADOS'!$D$384:$D$397)/'SERVIÇOS EXECUTADOS'!$D$401/100,4)</f>
        <v>#DIV/0!</v>
      </c>
      <c r="EL420" s="396" t="e">
        <f>ROUND(SUMPRODUCT(EL384:EL397,'SERVIÇOS EXECUTADOS'!$D$384:$D$397)/'SERVIÇOS EXECUTADOS'!$D$401/100,4)</f>
        <v>#DIV/0!</v>
      </c>
      <c r="EM420" s="396" t="e">
        <f>ROUND(SUMPRODUCT(EM384:EM397,'SERVIÇOS EXECUTADOS'!$D$384:$D$397)/'SERVIÇOS EXECUTADOS'!$D$401/100,4)</f>
        <v>#DIV/0!</v>
      </c>
      <c r="EN420" s="396" t="e">
        <f>ROUND(SUMPRODUCT(EN384:EN397,'SERVIÇOS EXECUTADOS'!$D$384:$D$397)/'SERVIÇOS EXECUTADOS'!$D$401/100,4)</f>
        <v>#DIV/0!</v>
      </c>
      <c r="EO420" s="396" t="e">
        <f>ROUND(SUMPRODUCT(EO384:EO397,'SERVIÇOS EXECUTADOS'!$D$384:$D$397)/'SERVIÇOS EXECUTADOS'!$D$401/100,4)</f>
        <v>#DIV/0!</v>
      </c>
      <c r="EP420" s="396" t="e">
        <f>ROUND(SUMPRODUCT(EP384:EP397,'SERVIÇOS EXECUTADOS'!$D$384:$D$397)/'SERVIÇOS EXECUTADOS'!$D$401/100,4)</f>
        <v>#DIV/0!</v>
      </c>
      <c r="EQ420" s="396" t="e">
        <f>ROUND(SUMPRODUCT(EQ384:EQ397,'SERVIÇOS EXECUTADOS'!$D$384:$D$397)/'SERVIÇOS EXECUTADOS'!$D$401/100,4)</f>
        <v>#DIV/0!</v>
      </c>
      <c r="ER420" s="396" t="e">
        <f>ROUND(SUMPRODUCT(ER384:ER397,'SERVIÇOS EXECUTADOS'!$D$384:$D$397)/'SERVIÇOS EXECUTADOS'!$D$401/100,4)</f>
        <v>#DIV/0!</v>
      </c>
      <c r="ES420" s="396" t="e">
        <f>ROUND(SUMPRODUCT(ES384:ES397,'SERVIÇOS EXECUTADOS'!$D$384:$D$397)/'SERVIÇOS EXECUTADOS'!$D$401/100,4)</f>
        <v>#DIV/0!</v>
      </c>
      <c r="ET420" s="396" t="e">
        <f>ROUND(SUMPRODUCT(ET384:ET397,'SERVIÇOS EXECUTADOS'!$D$384:$D$397)/'SERVIÇOS EXECUTADOS'!$D$401/100,4)</f>
        <v>#DIV/0!</v>
      </c>
      <c r="EU420" s="396" t="e">
        <f>ROUND(SUMPRODUCT(EU384:EU397,'SERVIÇOS EXECUTADOS'!$D$384:$D$397)/'SERVIÇOS EXECUTADOS'!$D$401/100,4)</f>
        <v>#DIV/0!</v>
      </c>
      <c r="EV420" s="396" t="e">
        <f>ROUND(SUMPRODUCT(EV384:EV397,'SERVIÇOS EXECUTADOS'!$D$384:$D$397)/'SERVIÇOS EXECUTADOS'!$D$401/100,4)</f>
        <v>#DIV/0!</v>
      </c>
      <c r="EW420" s="397" t="e">
        <f>ROUND(SUMPRODUCT(EW384:EW397,'SERVIÇOS EXECUTADOS'!$D$384:$D$397)/'SERVIÇOS EXECUTADOS'!$D$401/100,4)</f>
        <v>#DIV/0!</v>
      </c>
    </row>
    <row r="421" spans="120:153" ht="13.5" thickBot="1">
      <c r="DP421" s="219"/>
      <c r="DQ421" s="496"/>
      <c r="DR421" s="497"/>
      <c r="DS421" s="222" t="e">
        <f>DS420</f>
        <v>#DIV/0!</v>
      </c>
      <c r="DT421" s="255" t="e">
        <f t="shared" ref="DT421:ER421" si="178">DT420+DS421</f>
        <v>#DIV/0!</v>
      </c>
      <c r="DU421" s="255" t="e">
        <f t="shared" si="178"/>
        <v>#DIV/0!</v>
      </c>
      <c r="DV421" s="255" t="e">
        <f t="shared" si="178"/>
        <v>#DIV/0!</v>
      </c>
      <c r="DW421" s="255" t="e">
        <f t="shared" si="178"/>
        <v>#DIV/0!</v>
      </c>
      <c r="DX421" s="255" t="e">
        <f t="shared" si="178"/>
        <v>#DIV/0!</v>
      </c>
      <c r="DY421" s="255" t="e">
        <f t="shared" si="178"/>
        <v>#DIV/0!</v>
      </c>
      <c r="DZ421" s="255" t="e">
        <f t="shared" si="178"/>
        <v>#DIV/0!</v>
      </c>
      <c r="EA421" s="255" t="e">
        <f t="shared" si="178"/>
        <v>#DIV/0!</v>
      </c>
      <c r="EB421" s="255" t="e">
        <f t="shared" si="178"/>
        <v>#DIV/0!</v>
      </c>
      <c r="EC421" s="255" t="e">
        <f t="shared" si="178"/>
        <v>#DIV/0!</v>
      </c>
      <c r="ED421" s="255" t="e">
        <f t="shared" si="178"/>
        <v>#DIV/0!</v>
      </c>
      <c r="EE421" s="255" t="e">
        <f t="shared" si="178"/>
        <v>#DIV/0!</v>
      </c>
      <c r="EF421" s="255" t="e">
        <f t="shared" si="178"/>
        <v>#DIV/0!</v>
      </c>
      <c r="EG421" s="255" t="e">
        <f t="shared" si="178"/>
        <v>#DIV/0!</v>
      </c>
      <c r="EH421" s="255" t="e">
        <f t="shared" si="178"/>
        <v>#DIV/0!</v>
      </c>
      <c r="EI421" s="255" t="e">
        <f t="shared" si="178"/>
        <v>#DIV/0!</v>
      </c>
      <c r="EJ421" s="255" t="e">
        <f t="shared" si="178"/>
        <v>#DIV/0!</v>
      </c>
      <c r="EK421" s="255" t="e">
        <f t="shared" si="178"/>
        <v>#DIV/0!</v>
      </c>
      <c r="EL421" s="255" t="e">
        <f t="shared" si="178"/>
        <v>#DIV/0!</v>
      </c>
      <c r="EM421" s="255" t="e">
        <f t="shared" si="178"/>
        <v>#DIV/0!</v>
      </c>
      <c r="EN421" s="255" t="e">
        <f t="shared" si="178"/>
        <v>#DIV/0!</v>
      </c>
      <c r="EO421" s="255" t="e">
        <f t="shared" si="178"/>
        <v>#DIV/0!</v>
      </c>
      <c r="EP421" s="255" t="e">
        <f t="shared" si="178"/>
        <v>#DIV/0!</v>
      </c>
      <c r="EQ421" s="255" t="e">
        <f t="shared" si="178"/>
        <v>#DIV/0!</v>
      </c>
      <c r="ER421" s="255" t="e">
        <f t="shared" si="178"/>
        <v>#DIV/0!</v>
      </c>
      <c r="ES421" s="255" t="e">
        <f t="shared" ref="ES421" si="179">ES420+ER421</f>
        <v>#DIV/0!</v>
      </c>
      <c r="ET421" s="255" t="e">
        <f t="shared" ref="ET421:EU421" si="180">ET420+ES421</f>
        <v>#DIV/0!</v>
      </c>
      <c r="EU421" s="255" t="e">
        <f t="shared" si="180"/>
        <v>#DIV/0!</v>
      </c>
      <c r="EV421" s="255" t="e">
        <f t="shared" ref="EV421" si="181">EV420+EU421</f>
        <v>#DIV/0!</v>
      </c>
      <c r="EW421" s="223" t="e">
        <f t="shared" ref="EW421" si="182">EW420+EV421</f>
        <v>#DIV/0!</v>
      </c>
    </row>
    <row r="422" spans="120:153" ht="14.25" thickTop="1" thickBot="1">
      <c r="DP422" s="405" t="s">
        <v>667</v>
      </c>
      <c r="DQ422" s="406">
        <f>SUM(DQ410:DQ421)</f>
        <v>0</v>
      </c>
      <c r="DR422" s="407" t="e">
        <f>SUM(DR410:DR421)</f>
        <v>#DIV/0!</v>
      </c>
      <c r="DS422" s="398" t="e">
        <f t="shared" ref="DS422:ER422" si="183">DS420+DS418+DS416+DS414+DS412+DS410</f>
        <v>#DIV/0!</v>
      </c>
      <c r="DT422" s="399" t="e">
        <f t="shared" si="183"/>
        <v>#DIV/0!</v>
      </c>
      <c r="DU422" s="399" t="e">
        <f t="shared" si="183"/>
        <v>#DIV/0!</v>
      </c>
      <c r="DV422" s="399" t="e">
        <f t="shared" si="183"/>
        <v>#DIV/0!</v>
      </c>
      <c r="DW422" s="399" t="e">
        <f>DW420+DW418+DW416+DW414+DW412+DW410</f>
        <v>#DIV/0!</v>
      </c>
      <c r="DX422" s="399" t="e">
        <f t="shared" si="183"/>
        <v>#DIV/0!</v>
      </c>
      <c r="DY422" s="399" t="e">
        <f t="shared" si="183"/>
        <v>#DIV/0!</v>
      </c>
      <c r="DZ422" s="399" t="e">
        <f t="shared" si="183"/>
        <v>#DIV/0!</v>
      </c>
      <c r="EA422" s="399" t="e">
        <f t="shared" si="183"/>
        <v>#DIV/0!</v>
      </c>
      <c r="EB422" s="399" t="e">
        <f t="shared" si="183"/>
        <v>#DIV/0!</v>
      </c>
      <c r="EC422" s="399" t="e">
        <f t="shared" si="183"/>
        <v>#DIV/0!</v>
      </c>
      <c r="ED422" s="399" t="e">
        <f t="shared" si="183"/>
        <v>#DIV/0!</v>
      </c>
      <c r="EE422" s="399" t="e">
        <f t="shared" si="183"/>
        <v>#DIV/0!</v>
      </c>
      <c r="EF422" s="399" t="e">
        <f t="shared" si="183"/>
        <v>#DIV/0!</v>
      </c>
      <c r="EG422" s="399" t="e">
        <f t="shared" si="183"/>
        <v>#DIV/0!</v>
      </c>
      <c r="EH422" s="399" t="e">
        <f t="shared" si="183"/>
        <v>#DIV/0!</v>
      </c>
      <c r="EI422" s="399" t="e">
        <f t="shared" si="183"/>
        <v>#DIV/0!</v>
      </c>
      <c r="EJ422" s="399" t="e">
        <f t="shared" si="183"/>
        <v>#DIV/0!</v>
      </c>
      <c r="EK422" s="399" t="e">
        <f t="shared" si="183"/>
        <v>#DIV/0!</v>
      </c>
      <c r="EL422" s="399" t="e">
        <f t="shared" si="183"/>
        <v>#DIV/0!</v>
      </c>
      <c r="EM422" s="400" t="e">
        <f t="shared" si="183"/>
        <v>#DIV/0!</v>
      </c>
      <c r="EN422" s="400" t="e">
        <f t="shared" si="183"/>
        <v>#DIV/0!</v>
      </c>
      <c r="EO422" s="400" t="e">
        <f t="shared" si="183"/>
        <v>#DIV/0!</v>
      </c>
      <c r="EP422" s="400" t="e">
        <f t="shared" si="183"/>
        <v>#DIV/0!</v>
      </c>
      <c r="EQ422" s="400" t="e">
        <f t="shared" si="183"/>
        <v>#DIV/0!</v>
      </c>
      <c r="ER422" s="400" t="e">
        <f t="shared" si="183"/>
        <v>#DIV/0!</v>
      </c>
      <c r="ES422" s="400" t="e">
        <f t="shared" ref="ES422:EV422" si="184">ES420+ES418+ES416+ES414+ES412+ES410</f>
        <v>#DIV/0!</v>
      </c>
      <c r="ET422" s="400" t="e">
        <f t="shared" si="184"/>
        <v>#DIV/0!</v>
      </c>
      <c r="EU422" s="400" t="e">
        <f t="shared" si="184"/>
        <v>#DIV/0!</v>
      </c>
      <c r="EV422" s="400" t="e">
        <f t="shared" si="184"/>
        <v>#DIV/0!</v>
      </c>
      <c r="EW422" s="400" t="e">
        <f t="shared" ref="EW422" si="185">EW420+EW418+EW416+EW414+EW412+EW410</f>
        <v>#DIV/0!</v>
      </c>
    </row>
    <row r="423" spans="120:153" ht="5.25" customHeight="1" thickBot="1">
      <c r="DS423" s="249"/>
      <c r="DT423" s="249"/>
      <c r="DU423" s="249"/>
      <c r="DV423" s="249"/>
      <c r="DW423" s="249"/>
      <c r="DX423" s="249"/>
      <c r="DY423" s="249"/>
      <c r="DZ423" s="249"/>
      <c r="EA423" s="249"/>
      <c r="EB423" s="249"/>
      <c r="EC423" s="249"/>
      <c r="ED423" s="249"/>
      <c r="EE423" s="249"/>
      <c r="EF423" s="249"/>
      <c r="EG423" s="249"/>
      <c r="EH423" s="249"/>
      <c r="EI423" s="249"/>
      <c r="EJ423" s="249"/>
      <c r="EK423" s="249"/>
      <c r="EL423" s="249"/>
      <c r="EM423" s="249"/>
      <c r="EN423" s="249"/>
      <c r="EO423" s="249"/>
      <c r="EP423" s="249"/>
      <c r="EQ423" s="249"/>
      <c r="ER423" s="249"/>
      <c r="ES423" s="249"/>
      <c r="ET423" s="249"/>
      <c r="EU423" s="249"/>
      <c r="EV423" s="249"/>
      <c r="EW423" s="249"/>
    </row>
    <row r="424" spans="120:153" ht="13.5" thickBot="1">
      <c r="DP424" s="401" t="s">
        <v>668</v>
      </c>
      <c r="DQ424" s="401"/>
      <c r="DR424" s="401"/>
      <c r="DS424" s="402" t="e">
        <f>DS422</f>
        <v>#DIV/0!</v>
      </c>
      <c r="DT424" s="403" t="e">
        <f t="shared" ref="DT424:ER424" si="186">DS424+DT422</f>
        <v>#DIV/0!</v>
      </c>
      <c r="DU424" s="403" t="e">
        <f t="shared" si="186"/>
        <v>#DIV/0!</v>
      </c>
      <c r="DV424" s="403" t="e">
        <f t="shared" si="186"/>
        <v>#DIV/0!</v>
      </c>
      <c r="DW424" s="403" t="e">
        <f t="shared" si="186"/>
        <v>#DIV/0!</v>
      </c>
      <c r="DX424" s="403" t="e">
        <f t="shared" si="186"/>
        <v>#DIV/0!</v>
      </c>
      <c r="DY424" s="403" t="e">
        <f t="shared" si="186"/>
        <v>#DIV/0!</v>
      </c>
      <c r="DZ424" s="403" t="e">
        <f t="shared" si="186"/>
        <v>#DIV/0!</v>
      </c>
      <c r="EA424" s="403" t="e">
        <f t="shared" si="186"/>
        <v>#DIV/0!</v>
      </c>
      <c r="EB424" s="403" t="e">
        <f t="shared" si="186"/>
        <v>#DIV/0!</v>
      </c>
      <c r="EC424" s="403" t="e">
        <f t="shared" si="186"/>
        <v>#DIV/0!</v>
      </c>
      <c r="ED424" s="403" t="e">
        <f t="shared" si="186"/>
        <v>#DIV/0!</v>
      </c>
      <c r="EE424" s="403" t="e">
        <f t="shared" si="186"/>
        <v>#DIV/0!</v>
      </c>
      <c r="EF424" s="403" t="e">
        <f t="shared" si="186"/>
        <v>#DIV/0!</v>
      </c>
      <c r="EG424" s="403" t="e">
        <f t="shared" si="186"/>
        <v>#DIV/0!</v>
      </c>
      <c r="EH424" s="403" t="e">
        <f t="shared" si="186"/>
        <v>#DIV/0!</v>
      </c>
      <c r="EI424" s="403" t="e">
        <f t="shared" si="186"/>
        <v>#DIV/0!</v>
      </c>
      <c r="EJ424" s="403" t="e">
        <f t="shared" si="186"/>
        <v>#DIV/0!</v>
      </c>
      <c r="EK424" s="403" t="e">
        <f t="shared" si="186"/>
        <v>#DIV/0!</v>
      </c>
      <c r="EL424" s="403" t="e">
        <f t="shared" si="186"/>
        <v>#DIV/0!</v>
      </c>
      <c r="EM424" s="404" t="e">
        <f t="shared" si="186"/>
        <v>#DIV/0!</v>
      </c>
      <c r="EN424" s="404" t="e">
        <f t="shared" si="186"/>
        <v>#DIV/0!</v>
      </c>
      <c r="EO424" s="404" t="e">
        <f t="shared" si="186"/>
        <v>#DIV/0!</v>
      </c>
      <c r="EP424" s="404" t="e">
        <f t="shared" si="186"/>
        <v>#DIV/0!</v>
      </c>
      <c r="EQ424" s="404" t="e">
        <f t="shared" si="186"/>
        <v>#DIV/0!</v>
      </c>
      <c r="ER424" s="404" t="e">
        <f t="shared" si="186"/>
        <v>#DIV/0!</v>
      </c>
      <c r="ES424" s="404" t="e">
        <f t="shared" ref="ES424" si="187">ER424+ES422</f>
        <v>#DIV/0!</v>
      </c>
      <c r="ET424" s="404" t="e">
        <f t="shared" ref="ET424:EU424" si="188">ES424+ET422</f>
        <v>#DIV/0!</v>
      </c>
      <c r="EU424" s="404" t="e">
        <f t="shared" si="188"/>
        <v>#DIV/0!</v>
      </c>
      <c r="EV424" s="404" t="e">
        <f t="shared" ref="EV424" si="189">EU424+EV422</f>
        <v>#DIV/0!</v>
      </c>
      <c r="EW424" s="404" t="e">
        <f t="shared" ref="EW424" si="190">EV424+EW422</f>
        <v>#DIV/0!</v>
      </c>
    </row>
  </sheetData>
  <autoFilter ref="A12:DQ400" xr:uid="{00000000-0009-0000-0000-000000000000}"/>
  <mergeCells count="33">
    <mergeCell ref="C2:D2"/>
    <mergeCell ref="C3:D3"/>
    <mergeCell ref="C4:D4"/>
    <mergeCell ref="C5:D5"/>
    <mergeCell ref="C6:D6"/>
    <mergeCell ref="I8:AS8"/>
    <mergeCell ref="AT8:DH8"/>
    <mergeCell ref="DI10:DI11"/>
    <mergeCell ref="DJ10:DJ11"/>
    <mergeCell ref="DK10:DK11"/>
    <mergeCell ref="I11:AS11"/>
    <mergeCell ref="AT11:DH11"/>
    <mergeCell ref="DM400:DN400"/>
    <mergeCell ref="Z405:AS407"/>
    <mergeCell ref="BK405:CD407"/>
    <mergeCell ref="CK405:DH407"/>
    <mergeCell ref="DM401:DN401"/>
    <mergeCell ref="DM402:DN402"/>
    <mergeCell ref="DI400:DL400"/>
    <mergeCell ref="DI401:DL401"/>
    <mergeCell ref="DI402:DL402"/>
    <mergeCell ref="DQ410:DQ411"/>
    <mergeCell ref="DR410:DR411"/>
    <mergeCell ref="DQ412:DQ413"/>
    <mergeCell ref="DR412:DR413"/>
    <mergeCell ref="DQ414:DQ415"/>
    <mergeCell ref="DR414:DR415"/>
    <mergeCell ref="DQ416:DQ417"/>
    <mergeCell ref="DR416:DR417"/>
    <mergeCell ref="DQ418:DQ419"/>
    <mergeCell ref="DR418:DR419"/>
    <mergeCell ref="DQ420:DQ421"/>
    <mergeCell ref="DR420:DR421"/>
  </mergeCells>
  <phoneticPr fontId="15" type="noConversion"/>
  <conditionalFormatting sqref="DM159:DM168 DM14:DM24 DM27:DM36 DM44:DM52 DM72:DM82 DM61:DM67 DM92:DM95 DM104:DM107 DM117:DM119 DM125:DM127 DM130:DM133 DM142:DM144 DM173:DM177 DM189:DM194 DM212:DM215 DM232:DM238 DM266:DM282 DM287:DM397">
    <cfRule type="cellIs" dxfId="62" priority="320" operator="greaterThan">
      <formula>100</formula>
    </cfRule>
  </conditionalFormatting>
  <conditionalFormatting sqref="DM145">
    <cfRule type="cellIs" dxfId="61" priority="129" operator="greaterThan">
      <formula>100</formula>
    </cfRule>
  </conditionalFormatting>
  <conditionalFormatting sqref="DM146">
    <cfRule type="cellIs" dxfId="60" priority="127" operator="greaterThan">
      <formula>100</formula>
    </cfRule>
  </conditionalFormatting>
  <conditionalFormatting sqref="DM147">
    <cfRule type="cellIs" dxfId="59" priority="125" operator="greaterThan">
      <formula>100</formula>
    </cfRule>
  </conditionalFormatting>
  <conditionalFormatting sqref="DM25:DM26">
    <cfRule type="cellIs" dxfId="58" priority="123" operator="greaterThan">
      <formula>100</formula>
    </cfRule>
  </conditionalFormatting>
  <conditionalFormatting sqref="DM37:DM42">
    <cfRule type="cellIs" dxfId="57" priority="121" operator="greaterThan">
      <formula>100</formula>
    </cfRule>
  </conditionalFormatting>
  <conditionalFormatting sqref="DM43">
    <cfRule type="cellIs" dxfId="56" priority="119" operator="greaterThan">
      <formula>100</formula>
    </cfRule>
  </conditionalFormatting>
  <conditionalFormatting sqref="DM68:DM70">
    <cfRule type="cellIs" dxfId="55" priority="116" operator="greaterThan">
      <formula>100</formula>
    </cfRule>
  </conditionalFormatting>
  <conditionalFormatting sqref="DM71">
    <cfRule type="cellIs" dxfId="54" priority="114" operator="greaterThan">
      <formula>100</formula>
    </cfRule>
  </conditionalFormatting>
  <conditionalFormatting sqref="DM53:DM60">
    <cfRule type="cellIs" dxfId="53" priority="112" operator="greaterThan">
      <formula>100</formula>
    </cfRule>
  </conditionalFormatting>
  <conditionalFormatting sqref="DM83:DM85">
    <cfRule type="cellIs" dxfId="52" priority="111" operator="greaterThan">
      <formula>100</formula>
    </cfRule>
  </conditionalFormatting>
  <conditionalFormatting sqref="DM86:DM88">
    <cfRule type="cellIs" dxfId="51" priority="109" operator="greaterThan">
      <formula>100</formula>
    </cfRule>
  </conditionalFormatting>
  <conditionalFormatting sqref="DM89:DM91">
    <cfRule type="cellIs" dxfId="50" priority="107" operator="greaterThan">
      <formula>100</formula>
    </cfRule>
  </conditionalFormatting>
  <conditionalFormatting sqref="DM96:DM97 DM103">
    <cfRule type="cellIs" dxfId="49" priority="105" operator="greaterThan">
      <formula>100</formula>
    </cfRule>
  </conditionalFormatting>
  <conditionalFormatting sqref="DM98:DM100">
    <cfRule type="cellIs" dxfId="48" priority="103" operator="greaterThan">
      <formula>100</formula>
    </cfRule>
  </conditionalFormatting>
  <conditionalFormatting sqref="DM101:DM102">
    <cfRule type="cellIs" dxfId="47" priority="101" operator="greaterThan">
      <formula>100</formula>
    </cfRule>
  </conditionalFormatting>
  <conditionalFormatting sqref="DM108:DM110">
    <cfRule type="cellIs" dxfId="46" priority="99" operator="greaterThan">
      <formula>100</formula>
    </cfRule>
  </conditionalFormatting>
  <conditionalFormatting sqref="DM111:DM113">
    <cfRule type="cellIs" dxfId="45" priority="97" operator="greaterThan">
      <formula>100</formula>
    </cfRule>
  </conditionalFormatting>
  <conditionalFormatting sqref="DM114:DM116">
    <cfRule type="cellIs" dxfId="44" priority="95" operator="greaterThan">
      <formula>100</formula>
    </cfRule>
  </conditionalFormatting>
  <conditionalFormatting sqref="DM120 DM124">
    <cfRule type="cellIs" dxfId="43" priority="93" operator="greaterThan">
      <formula>100</formula>
    </cfRule>
  </conditionalFormatting>
  <conditionalFormatting sqref="DM121:DM122">
    <cfRule type="cellIs" dxfId="42" priority="91" operator="greaterThan">
      <formula>100</formula>
    </cfRule>
  </conditionalFormatting>
  <conditionalFormatting sqref="DM123">
    <cfRule type="cellIs" dxfId="41" priority="89" operator="greaterThan">
      <formula>100</formula>
    </cfRule>
  </conditionalFormatting>
  <conditionalFormatting sqref="DM128:DM129">
    <cfRule type="cellIs" dxfId="40" priority="87" operator="greaterThan">
      <formula>100</formula>
    </cfRule>
  </conditionalFormatting>
  <conditionalFormatting sqref="DM134:DM135 DM141">
    <cfRule type="cellIs" dxfId="39" priority="85" operator="greaterThan">
      <formula>100</formula>
    </cfRule>
  </conditionalFormatting>
  <conditionalFormatting sqref="DM136:DM138">
    <cfRule type="cellIs" dxfId="38" priority="83" operator="greaterThan">
      <formula>100</formula>
    </cfRule>
  </conditionalFormatting>
  <conditionalFormatting sqref="DM139:DM140">
    <cfRule type="cellIs" dxfId="37" priority="81" operator="greaterThan">
      <formula>100</formula>
    </cfRule>
  </conditionalFormatting>
  <conditionalFormatting sqref="DM148">
    <cfRule type="cellIs" dxfId="36" priority="78" operator="greaterThan">
      <formula>100</formula>
    </cfRule>
  </conditionalFormatting>
  <conditionalFormatting sqref="DM149">
    <cfRule type="cellIs" dxfId="35" priority="77" operator="greaterThan">
      <formula>100</formula>
    </cfRule>
  </conditionalFormatting>
  <conditionalFormatting sqref="DM150">
    <cfRule type="cellIs" dxfId="34" priority="75" operator="greaterThan">
      <formula>100</formula>
    </cfRule>
  </conditionalFormatting>
  <conditionalFormatting sqref="DM158">
    <cfRule type="cellIs" dxfId="33" priority="73" operator="greaterThan">
      <formula>100</formula>
    </cfRule>
  </conditionalFormatting>
  <conditionalFormatting sqref="DM151">
    <cfRule type="cellIs" dxfId="32" priority="70" operator="greaterThan">
      <formula>100</formula>
    </cfRule>
  </conditionalFormatting>
  <conditionalFormatting sqref="DM152">
    <cfRule type="cellIs" dxfId="31" priority="69" operator="greaterThan">
      <formula>100</formula>
    </cfRule>
  </conditionalFormatting>
  <conditionalFormatting sqref="DM153">
    <cfRule type="cellIs" dxfId="30" priority="67" operator="greaterThan">
      <formula>100</formula>
    </cfRule>
  </conditionalFormatting>
  <conditionalFormatting sqref="DM154">
    <cfRule type="cellIs" dxfId="29" priority="65" operator="greaterThan">
      <formula>100</formula>
    </cfRule>
  </conditionalFormatting>
  <conditionalFormatting sqref="DM155">
    <cfRule type="cellIs" dxfId="28" priority="62" operator="greaterThan">
      <formula>100</formula>
    </cfRule>
  </conditionalFormatting>
  <conditionalFormatting sqref="DM156">
    <cfRule type="cellIs" dxfId="27" priority="61" operator="greaterThan">
      <formula>100</formula>
    </cfRule>
  </conditionalFormatting>
  <conditionalFormatting sqref="DM157">
    <cfRule type="cellIs" dxfId="26" priority="59" operator="greaterThan">
      <formula>100</formula>
    </cfRule>
  </conditionalFormatting>
  <conditionalFormatting sqref="DM169:DM172">
    <cfRule type="cellIs" dxfId="25" priority="57" operator="greaterThan">
      <formula>100</formula>
    </cfRule>
  </conditionalFormatting>
  <conditionalFormatting sqref="DM178:DM180 DM188">
    <cfRule type="cellIs" dxfId="24" priority="55" operator="greaterThan">
      <formula>100</formula>
    </cfRule>
  </conditionalFormatting>
  <conditionalFormatting sqref="DM181:DM184">
    <cfRule type="cellIs" dxfId="23" priority="53" operator="greaterThan">
      <formula>100</formula>
    </cfRule>
  </conditionalFormatting>
  <conditionalFormatting sqref="DM185:DM187">
    <cfRule type="cellIs" dxfId="22" priority="51" operator="greaterThan">
      <formula>100</formula>
    </cfRule>
  </conditionalFormatting>
  <conditionalFormatting sqref="DM195:DM198">
    <cfRule type="cellIs" dxfId="21" priority="49" operator="greaterThan">
      <formula>100</formula>
    </cfRule>
  </conditionalFormatting>
  <conditionalFormatting sqref="DM199:DM200 DM211">
    <cfRule type="cellIs" dxfId="20" priority="47" operator="greaterThan">
      <formula>100</formula>
    </cfRule>
  </conditionalFormatting>
  <conditionalFormatting sqref="DM201:DM204">
    <cfRule type="cellIs" dxfId="19" priority="43" operator="greaterThan">
      <formula>100</formula>
    </cfRule>
  </conditionalFormatting>
  <conditionalFormatting sqref="DM205:DM208">
    <cfRule type="cellIs" dxfId="18" priority="41" operator="greaterThan">
      <formula>100</formula>
    </cfRule>
  </conditionalFormatting>
  <conditionalFormatting sqref="DM209:DM210">
    <cfRule type="cellIs" dxfId="17" priority="39" operator="greaterThan">
      <formula>100</formula>
    </cfRule>
  </conditionalFormatting>
  <conditionalFormatting sqref="DM216:DM218">
    <cfRule type="cellIs" dxfId="16" priority="36" operator="greaterThan">
      <formula>100</formula>
    </cfRule>
  </conditionalFormatting>
  <conditionalFormatting sqref="DM219:DM221">
    <cfRule type="cellIs" dxfId="15" priority="34" operator="greaterThan">
      <formula>100</formula>
    </cfRule>
  </conditionalFormatting>
  <conditionalFormatting sqref="DM222">
    <cfRule type="cellIs" dxfId="14" priority="32" operator="greaterThan">
      <formula>100</formula>
    </cfRule>
  </conditionalFormatting>
  <conditionalFormatting sqref="DM223:DM225">
    <cfRule type="cellIs" dxfId="13" priority="30" operator="greaterThan">
      <formula>100</formula>
    </cfRule>
  </conditionalFormatting>
  <conditionalFormatting sqref="DM226:DM228">
    <cfRule type="cellIs" dxfId="12" priority="28" operator="greaterThan">
      <formula>100</formula>
    </cfRule>
  </conditionalFormatting>
  <conditionalFormatting sqref="DM229:DM231">
    <cfRule type="cellIs" dxfId="11" priority="26" operator="greaterThan">
      <formula>100</formula>
    </cfRule>
  </conditionalFormatting>
  <conditionalFormatting sqref="DM239:DM244">
    <cfRule type="cellIs" dxfId="10" priority="23" operator="greaterThan">
      <formula>100</formula>
    </cfRule>
  </conditionalFormatting>
  <conditionalFormatting sqref="DM245:DM248 DM264:DM265">
    <cfRule type="cellIs" dxfId="9" priority="21" operator="greaterThan">
      <formula>100</formula>
    </cfRule>
  </conditionalFormatting>
  <conditionalFormatting sqref="DM249:DM254">
    <cfRule type="cellIs" dxfId="8" priority="17" operator="greaterThan">
      <formula>100</formula>
    </cfRule>
  </conditionalFormatting>
  <conditionalFormatting sqref="DM255:DM260">
    <cfRule type="cellIs" dxfId="7" priority="15" operator="greaterThan">
      <formula>100</formula>
    </cfRule>
  </conditionalFormatting>
  <conditionalFormatting sqref="DM261:DM263">
    <cfRule type="cellIs" dxfId="6" priority="13" operator="greaterThan">
      <formula>100</formula>
    </cfRule>
  </conditionalFormatting>
  <conditionalFormatting sqref="DM283:DM286">
    <cfRule type="cellIs" dxfId="5" priority="11" operator="greaterThan">
      <formula>100</formula>
    </cfRule>
  </conditionalFormatting>
  <conditionalFormatting sqref="DM13">
    <cfRule type="cellIs" dxfId="4" priority="8" operator="greaterThan">
      <formula>100</formula>
    </cfRule>
  </conditionalFormatting>
  <conditionalFormatting sqref="H13:H397">
    <cfRule type="cellIs" dxfId="3" priority="7" operator="greaterThan">
      <formula>100</formula>
    </cfRule>
  </conditionalFormatting>
  <conditionalFormatting sqref="I14:DH14 I290:DH294 I306:DH306 I308:DH309 I311:DH312 I314:DH319 I321:DH326 I328:DH329 I331:DH331 I333:DH333 I335:DH339 I341:DH341 I343:DH347 I349:DH351 I377:DH381 I73:DH78 I270:DH276 I297:DH299 I301:DH304 I354:DH359 I361:DH366 I368:DH373 I375:DH375 I383:DH383 I17:DH26 I28:DH43 I62:DH71 I45:DH60 I80:DH91 I93:DH103 I105:DH116 I118:DH124 I126:DH129 I131:DH172 I174:DH189 I191:DH211 I213:DH231 I233:DH268 I278:DH288 I385:DH397">
    <cfRule type="cellIs" dxfId="2" priority="414" stopIfTrue="1" operator="equal">
      <formula>$G$2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28" orientation="landscape" r:id="rId1"/>
  <headerFooter alignWithMargins="0"/>
  <rowBreaks count="2" manualBreakCount="2">
    <brk id="130" max="116" man="1"/>
    <brk id="289" max="116" man="1"/>
  </rowBreaks>
  <colBreaks count="1" manualBreakCount="1">
    <brk id="11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B1:K46"/>
  <sheetViews>
    <sheetView showGridLines="0" view="pageBreakPreview" zoomScale="70" zoomScaleNormal="70" zoomScaleSheetLayoutView="70" workbookViewId="0">
      <selection activeCell="K14" sqref="K14:K19"/>
    </sheetView>
  </sheetViews>
  <sheetFormatPr defaultColWidth="9.140625" defaultRowHeight="12.75"/>
  <cols>
    <col min="1" max="2" width="2.28515625" style="73" customWidth="1"/>
    <col min="3" max="3" width="12.140625" style="73" customWidth="1"/>
    <col min="4" max="4" width="62.85546875" style="73" customWidth="1"/>
    <col min="5" max="5" width="34" style="73" customWidth="1"/>
    <col min="6" max="6" width="24.42578125" style="73" customWidth="1"/>
    <col min="7" max="7" width="26.85546875" style="73" customWidth="1"/>
    <col min="8" max="8" width="24.85546875" style="73" customWidth="1"/>
    <col min="9" max="9" width="27.7109375" style="74" customWidth="1"/>
    <col min="10" max="10" width="28.7109375" style="74" customWidth="1"/>
    <col min="11" max="11" width="6.140625" style="74" customWidth="1"/>
    <col min="12" max="16384" width="9.140625" style="73"/>
  </cols>
  <sheetData>
    <row r="1" spans="2:11" ht="13.5" thickBot="1"/>
    <row r="2" spans="2:11" ht="63.75" customHeight="1" thickBot="1">
      <c r="B2" s="111"/>
      <c r="C2" s="532" t="s">
        <v>669</v>
      </c>
      <c r="D2" s="533"/>
      <c r="E2" s="533"/>
      <c r="F2" s="533"/>
      <c r="G2" s="533"/>
      <c r="H2" s="533"/>
      <c r="I2" s="533"/>
      <c r="J2" s="118"/>
      <c r="K2" s="119"/>
    </row>
    <row r="3" spans="2:11" ht="26.1" customHeight="1">
      <c r="C3" s="539" t="str">
        <f>CONCATENATE("EMPREENDIMENTO:"," ",'SERVIÇOS EXECUTADOS'!C2)</f>
        <v xml:space="preserve">EMPREENDIMENTO: </v>
      </c>
      <c r="D3" s="540"/>
      <c r="E3" s="409"/>
      <c r="F3" s="410"/>
      <c r="G3" s="410"/>
      <c r="H3" s="411"/>
      <c r="I3" s="412" t="s">
        <v>2</v>
      </c>
      <c r="J3" s="413">
        <f>'SERVIÇOS EXECUTADOS'!G2</f>
        <v>0</v>
      </c>
      <c r="K3" s="73"/>
    </row>
    <row r="4" spans="2:11" ht="26.1" customHeight="1">
      <c r="C4" s="414" t="str">
        <f>CONCATENATE("LOCALIZAÇÃO:"," ",'SERVIÇOS EXECUTADOS'!C3)</f>
        <v xml:space="preserve">LOCALIZAÇÃO: </v>
      </c>
      <c r="D4" s="415"/>
      <c r="E4" s="416"/>
      <c r="F4" s="417"/>
      <c r="G4" s="417"/>
      <c r="H4" s="418"/>
      <c r="I4" s="419" t="s">
        <v>4</v>
      </c>
      <c r="J4" s="420" t="str">
        <f>'SERVIÇOS EXECUTADOS'!G3</f>
        <v>01/01/1900 a 01/01/2000</v>
      </c>
      <c r="K4" s="73"/>
    </row>
    <row r="5" spans="2:11" ht="26.1" customHeight="1">
      <c r="C5" s="414" t="str">
        <f>CONCATENATE("AGENTE PROMOTOR:"," ",'SERVIÇOS EXECUTADOS'!C4)</f>
        <v xml:space="preserve">AGENTE PROMOTOR: </v>
      </c>
      <c r="D5" s="415"/>
      <c r="E5" s="421"/>
      <c r="F5" s="417"/>
      <c r="G5" s="417"/>
      <c r="H5" s="418"/>
      <c r="I5" s="419" t="s">
        <v>7</v>
      </c>
      <c r="J5" s="422">
        <f>'SERVIÇOS EXECUTADOS'!G2</f>
        <v>0</v>
      </c>
      <c r="K5" s="73"/>
    </row>
    <row r="6" spans="2:11" ht="26.1" customHeight="1">
      <c r="C6" s="541" t="str">
        <f>CONCATENATE("COD. DO EMPREEND.:"," ",'SERVIÇOS EXECUTADOS'!C5)</f>
        <v xml:space="preserve">COD. DO EMPREEND.: </v>
      </c>
      <c r="D6" s="542"/>
      <c r="E6" s="421"/>
      <c r="F6" s="417"/>
      <c r="G6" s="417"/>
      <c r="H6" s="418"/>
      <c r="I6" s="419" t="s">
        <v>9</v>
      </c>
      <c r="J6" s="423" t="str">
        <f>'SERVIÇOS EXECUTADOS'!G5</f>
        <v>18 meses</v>
      </c>
      <c r="K6" s="73"/>
    </row>
    <row r="7" spans="2:11" ht="26.1" customHeight="1" thickBot="1">
      <c r="C7" s="543" t="str">
        <f>CONCATENATE("COD. SH.:"," ",'SERVIÇOS EXECUTADOS'!C6)</f>
        <v xml:space="preserve">COD. SH.: </v>
      </c>
      <c r="D7" s="544"/>
      <c r="E7" s="424"/>
      <c r="F7" s="425"/>
      <c r="G7" s="426"/>
      <c r="H7" s="427"/>
      <c r="I7" s="428" t="s">
        <v>12</v>
      </c>
      <c r="J7" s="429">
        <f>'SERVIÇOS EXECUTADOS'!G6</f>
        <v>44593</v>
      </c>
      <c r="K7" s="73"/>
    </row>
    <row r="8" spans="2:11" ht="9.75" customHeight="1" thickBot="1">
      <c r="C8" s="112"/>
      <c r="D8" s="112"/>
      <c r="E8" s="112"/>
      <c r="F8" s="112"/>
      <c r="G8" s="112"/>
      <c r="H8" s="112"/>
      <c r="I8" s="113"/>
      <c r="J8" s="113"/>
    </row>
    <row r="9" spans="2:11" ht="32.25" thickBot="1">
      <c r="C9" s="546">
        <v>0</v>
      </c>
      <c r="D9" s="548" t="s">
        <v>39</v>
      </c>
      <c r="E9" s="430" t="s">
        <v>670</v>
      </c>
      <c r="F9" s="431" t="s">
        <v>671</v>
      </c>
      <c r="G9" s="431" t="s">
        <v>672</v>
      </c>
      <c r="H9" s="432" t="s">
        <v>673</v>
      </c>
      <c r="I9" s="432" t="s">
        <v>674</v>
      </c>
      <c r="J9" s="433" t="s">
        <v>675</v>
      </c>
    </row>
    <row r="10" spans="2:11" s="114" customFormat="1" ht="32.25" customHeight="1" thickBot="1">
      <c r="C10" s="547"/>
      <c r="D10" s="549"/>
      <c r="E10" s="120">
        <f>'SERVIÇOS EXECUTADOS'!D14</f>
        <v>0</v>
      </c>
      <c r="F10" s="121" t="str">
        <f>IF(E10&gt;0,100%,"-")</f>
        <v>-</v>
      </c>
      <c r="G10" s="122">
        <f>-H10+I10</f>
        <v>0</v>
      </c>
      <c r="H10" s="123">
        <f>'SERVIÇOS EXECUTADOS'!DL14/100</f>
        <v>0</v>
      </c>
      <c r="I10" s="123">
        <f>'SERVIÇOS EXECUTADOS'!DM14/100</f>
        <v>0</v>
      </c>
      <c r="J10" s="124" t="e">
        <f>F10-I10</f>
        <v>#VALUE!</v>
      </c>
    </row>
    <row r="11" spans="2:11" ht="15.75" customHeight="1" thickBot="1"/>
    <row r="12" spans="2:11" ht="21.75" customHeight="1">
      <c r="C12" s="526" t="s">
        <v>676</v>
      </c>
      <c r="D12" s="527"/>
      <c r="E12" s="434" t="s">
        <v>670</v>
      </c>
      <c r="F12" s="522" t="s">
        <v>677</v>
      </c>
      <c r="G12" s="530" t="s">
        <v>678</v>
      </c>
      <c r="H12" s="522" t="s">
        <v>679</v>
      </c>
      <c r="I12" s="522" t="s">
        <v>680</v>
      </c>
      <c r="J12" s="524" t="s">
        <v>681</v>
      </c>
      <c r="K12" s="545"/>
    </row>
    <row r="13" spans="2:11" s="115" customFormat="1" ht="15.75" customHeight="1" thickBot="1">
      <c r="C13" s="528"/>
      <c r="D13" s="529"/>
      <c r="E13" s="435" t="s">
        <v>682</v>
      </c>
      <c r="F13" s="529"/>
      <c r="G13" s="531"/>
      <c r="H13" s="529"/>
      <c r="I13" s="523"/>
      <c r="J13" s="525"/>
      <c r="K13" s="545"/>
    </row>
    <row r="14" spans="2:11" ht="26.1" customHeight="1">
      <c r="C14" s="242">
        <v>1</v>
      </c>
      <c r="D14" s="243" t="s">
        <v>43</v>
      </c>
      <c r="E14" s="251">
        <f>VLOOKUP(C14,'SERVIÇOS EXECUTADOS'!B14:DP400,3,FALSE)</f>
        <v>0</v>
      </c>
      <c r="F14" s="226" t="str">
        <f>IFERROR(ROUND(E14/$E$20,4),"-")</f>
        <v>-</v>
      </c>
      <c r="G14" s="227">
        <f>IFERROR(ROUND(IF($J$3=0,0,HLOOKUP($J$3-1,'SERVIÇOS EXECUTADOS'!$DS$409:$EP$421,3,FALSE)),4),"")</f>
        <v>0</v>
      </c>
      <c r="H14" s="227" t="str">
        <f>IFERROR(ROUND(HLOOKUP($J$3,'SERVIÇOS EXECUTADOS'!$DS$409:$EM$421,2,FALSE),4),"")</f>
        <v/>
      </c>
      <c r="I14" s="228" t="str">
        <f>IFERROR(G14+H14,"")</f>
        <v/>
      </c>
      <c r="J14" s="228" t="str">
        <f>IFERROR(F14-I14,"")</f>
        <v/>
      </c>
      <c r="K14" s="534"/>
    </row>
    <row r="15" spans="2:11" ht="26.1" customHeight="1">
      <c r="C15" s="242">
        <v>2</v>
      </c>
      <c r="D15" s="244" t="s">
        <v>475</v>
      </c>
      <c r="E15" s="251">
        <f>VLOOKUP(C15,'SERVIÇOS EXECUTADOS'!B15:DP403,3,FALSE)*1</f>
        <v>0</v>
      </c>
      <c r="F15" s="226" t="str">
        <f t="shared" ref="F15:F20" si="0">IFERROR(ROUND(E15/$E$20,4),"-")</f>
        <v>-</v>
      </c>
      <c r="G15" s="227">
        <f>IFERROR(ROUND(IF($J$3=0,0,HLOOKUP($J$3-1,'SERVIÇOS EXECUTADOS'!$DS$409:$EP$421,5,FALSE)),4),"")</f>
        <v>0</v>
      </c>
      <c r="H15" s="227" t="str">
        <f>IFERROR(ROUND(HLOOKUP($J$3,'SERVIÇOS EXECUTADOS'!$DS$409:$EM$421,4,FALSE),4),"")</f>
        <v/>
      </c>
      <c r="I15" s="229" t="str">
        <f t="shared" ref="I15:I19" si="1">IFERROR(G15+H15,"")</f>
        <v/>
      </c>
      <c r="J15" s="229" t="str">
        <f t="shared" ref="J15:J19" si="2">IFERROR(F15-I15,"")</f>
        <v/>
      </c>
      <c r="K15" s="534"/>
    </row>
    <row r="16" spans="2:11" ht="26.1" customHeight="1">
      <c r="C16" s="242">
        <v>3</v>
      </c>
      <c r="D16" s="244" t="s">
        <v>586</v>
      </c>
      <c r="E16" s="251">
        <f>VLOOKUP(C16,'SERVIÇOS EXECUTADOS'!B16:DP404,3,FALSE)*1</f>
        <v>0</v>
      </c>
      <c r="F16" s="226" t="str">
        <f t="shared" si="0"/>
        <v>-</v>
      </c>
      <c r="G16" s="227">
        <f>IFERROR(ROUND(IF($J$3=0,0,HLOOKUP($J$3-1,'SERVIÇOS EXECUTADOS'!$DS$409:$EP$421,7,FALSE)),4),"")</f>
        <v>0</v>
      </c>
      <c r="H16" s="227" t="str">
        <f>IFERROR(ROUND(HLOOKUP($J$3,'SERVIÇOS EXECUTADOS'!$DS$409:$EM$421,6,FALSE),4),"")</f>
        <v/>
      </c>
      <c r="I16" s="229" t="str">
        <f t="shared" si="1"/>
        <v/>
      </c>
      <c r="J16" s="229" t="str">
        <f t="shared" si="2"/>
        <v/>
      </c>
      <c r="K16" s="534"/>
    </row>
    <row r="17" spans="3:11" ht="26.1" customHeight="1">
      <c r="C17" s="242">
        <v>4</v>
      </c>
      <c r="D17" s="244" t="s">
        <v>618</v>
      </c>
      <c r="E17" s="251">
        <f>VLOOKUP(C17,'SERVIÇOS EXECUTADOS'!B17:DP405,3,FALSE)</f>
        <v>0</v>
      </c>
      <c r="F17" s="226" t="str">
        <f t="shared" si="0"/>
        <v>-</v>
      </c>
      <c r="G17" s="227">
        <f>IFERROR(ROUND(IF($J$3=0,0,HLOOKUP($J$3-1,'SERVIÇOS EXECUTADOS'!$DS$409:$EP$421,9,FALSE)),4),"")</f>
        <v>0</v>
      </c>
      <c r="H17" s="227" t="str">
        <f>IFERROR(ROUND(HLOOKUP($J$3,'SERVIÇOS EXECUTADOS'!$DS$409:$EM$421,8,FALSE),4),"")</f>
        <v/>
      </c>
      <c r="I17" s="229" t="str">
        <f t="shared" si="1"/>
        <v/>
      </c>
      <c r="J17" s="229" t="str">
        <f t="shared" si="2"/>
        <v/>
      </c>
      <c r="K17" s="534"/>
    </row>
    <row r="18" spans="3:11" ht="26.1" customHeight="1">
      <c r="C18" s="245">
        <v>5</v>
      </c>
      <c r="D18" s="246" t="s">
        <v>629</v>
      </c>
      <c r="E18" s="251">
        <f>VLOOKUP(C18,'SERVIÇOS EXECUTADOS'!B19:DP407,3,FALSE)</f>
        <v>0</v>
      </c>
      <c r="F18" s="226" t="str">
        <f t="shared" si="0"/>
        <v>-</v>
      </c>
      <c r="G18" s="230">
        <f>IFERROR(ROUND(IF($J$3=0,0,HLOOKUP($J$3-1,'SERVIÇOS EXECUTADOS'!$DS$409:$EP$421,11,FALSE)),4),"")</f>
        <v>0</v>
      </c>
      <c r="H18" s="230" t="str">
        <f>IFERROR(ROUND(HLOOKUP($J$3,'SERVIÇOS EXECUTADOS'!$DS$409:$EM$421,10,FALSE),4),"")</f>
        <v/>
      </c>
      <c r="I18" s="231" t="str">
        <f t="shared" si="1"/>
        <v/>
      </c>
      <c r="J18" s="231" t="str">
        <f t="shared" si="2"/>
        <v/>
      </c>
      <c r="K18" s="534"/>
    </row>
    <row r="19" spans="3:11" ht="26.1" customHeight="1" thickBot="1">
      <c r="C19" s="247">
        <v>6</v>
      </c>
      <c r="D19" s="248" t="s">
        <v>666</v>
      </c>
      <c r="E19" s="251">
        <f>VLOOKUP(C19,'SERVIÇOS EXECUTADOS'!B20:DP408,3,FALSE)</f>
        <v>0</v>
      </c>
      <c r="F19" s="232" t="str">
        <f t="shared" si="0"/>
        <v>-</v>
      </c>
      <c r="G19" s="233">
        <f>IFERROR(ROUND(IF($J$3=0,0,HLOOKUP($J$3-1,'SERVIÇOS EXECUTADOS'!$DS$409:$EP$421,13,FALSE)),4),"")</f>
        <v>0</v>
      </c>
      <c r="H19" s="233" t="str">
        <f>IFERROR(ROUND(HLOOKUP($J$3,'SERVIÇOS EXECUTADOS'!$DS$409:$EM$421,12,FALSE),4),"")</f>
        <v/>
      </c>
      <c r="I19" s="234" t="str">
        <f t="shared" si="1"/>
        <v/>
      </c>
      <c r="J19" s="234" t="str">
        <f t="shared" si="2"/>
        <v/>
      </c>
      <c r="K19" s="534"/>
    </row>
    <row r="20" spans="3:11" ht="39" customHeight="1" thickBot="1">
      <c r="C20" s="535" t="s">
        <v>683</v>
      </c>
      <c r="D20" s="536"/>
      <c r="E20" s="436">
        <f>ROUND(E14+E15+E16+E17+E18+E19,2)</f>
        <v>0</v>
      </c>
      <c r="F20" s="437" t="str">
        <f t="shared" si="0"/>
        <v>-</v>
      </c>
      <c r="G20" s="438">
        <f>IFERROR(ROUND(SUM(G14:G19),4),"")</f>
        <v>0</v>
      </c>
      <c r="H20" s="439">
        <f>SUM(H14:H19)</f>
        <v>0</v>
      </c>
      <c r="I20" s="439">
        <f>SUM(I14:I19)</f>
        <v>0</v>
      </c>
      <c r="J20" s="440">
        <f>SUM(J14:J19)</f>
        <v>0</v>
      </c>
      <c r="K20" s="116"/>
    </row>
    <row r="21" spans="3:11" ht="12.75" customHeight="1">
      <c r="C21" s="201"/>
      <c r="D21" s="201"/>
      <c r="E21" s="202"/>
      <c r="F21" s="203"/>
      <c r="G21" s="204"/>
      <c r="H21" s="204"/>
      <c r="I21" s="204"/>
      <c r="J21" s="205"/>
      <c r="K21" s="205"/>
    </row>
    <row r="22" spans="3:11" ht="24.95" customHeight="1">
      <c r="C22" s="206"/>
      <c r="D22" s="207" t="s">
        <v>684</v>
      </c>
      <c r="E22" s="202"/>
      <c r="F22" s="203"/>
      <c r="G22" s="204"/>
      <c r="H22" s="204"/>
      <c r="I22" s="204"/>
      <c r="J22" s="205"/>
      <c r="K22" s="205"/>
    </row>
    <row r="23" spans="3:11" ht="24.95" customHeight="1">
      <c r="C23" s="206"/>
      <c r="D23" s="207" t="s">
        <v>685</v>
      </c>
      <c r="E23" s="202"/>
      <c r="F23" s="203"/>
      <c r="G23" s="204"/>
      <c r="H23" s="204"/>
      <c r="I23" s="204"/>
      <c r="J23" s="205"/>
      <c r="K23" s="205"/>
    </row>
    <row r="24" spans="3:11" ht="51.75" customHeight="1">
      <c r="C24" s="538" t="s">
        <v>686</v>
      </c>
      <c r="D24" s="538"/>
      <c r="E24" s="538"/>
      <c r="F24" s="538"/>
      <c r="G24" s="538"/>
      <c r="H24" s="538"/>
      <c r="I24" s="538"/>
      <c r="J24" s="538"/>
      <c r="K24" s="208"/>
    </row>
    <row r="25" spans="3:11" ht="20.25" customHeight="1">
      <c r="C25" s="236" t="e">
        <f>HLOOKUP($J$3,'ACOMP. TECNICO'!$C$15:$AA$21,4,FALSE)</f>
        <v>#N/A</v>
      </c>
      <c r="D25" s="550" t="s">
        <v>687</v>
      </c>
      <c r="E25" s="550"/>
      <c r="F25" s="550"/>
      <c r="G25" s="550"/>
      <c r="H25" s="550"/>
      <c r="I25" s="550"/>
      <c r="J25" s="551"/>
      <c r="K25" s="209"/>
    </row>
    <row r="26" spans="3:11" ht="20.25" customHeight="1">
      <c r="C26" s="237" t="str">
        <f>HLOOKUP($J$3,'ACOMP. TECNICO'!$C$15:$AA$21,6,FALSE)</f>
        <v/>
      </c>
      <c r="D26" s="211" t="s">
        <v>688</v>
      </c>
      <c r="E26" s="211"/>
      <c r="F26" s="211"/>
      <c r="G26" s="211"/>
      <c r="H26" s="211"/>
      <c r="I26" s="211"/>
      <c r="J26" s="235"/>
      <c r="K26" s="209"/>
    </row>
    <row r="27" spans="3:11" ht="20.25" customHeight="1">
      <c r="C27" s="238" t="str">
        <f>HLOOKUP($J$3,'ACOMP. TECNICO'!$C$15:$AA$21,7,FALSE)</f>
        <v/>
      </c>
      <c r="D27" s="211" t="str">
        <f>IF(C27&gt;=0,"Atende ao cronograma previsto","Defasagem em relação ao Cronograma Previsto")</f>
        <v>Atende ao cronograma previsto</v>
      </c>
      <c r="E27" s="211"/>
      <c r="F27" s="211"/>
      <c r="G27" s="211"/>
      <c r="H27" s="211"/>
      <c r="I27" s="211"/>
      <c r="J27" s="235"/>
      <c r="K27" s="209"/>
    </row>
    <row r="28" spans="3:11" ht="20.25" customHeight="1">
      <c r="C28" s="552" t="s">
        <v>689</v>
      </c>
      <c r="D28" s="553"/>
      <c r="E28" s="553"/>
      <c r="F28" s="553"/>
      <c r="G28" s="553"/>
      <c r="H28" s="553"/>
      <c r="I28" s="553"/>
      <c r="J28" s="554"/>
      <c r="K28" s="209"/>
    </row>
    <row r="29" spans="3:11" ht="20.25" customHeight="1">
      <c r="C29" s="552"/>
      <c r="D29" s="553"/>
      <c r="E29" s="553"/>
      <c r="F29" s="553"/>
      <c r="G29" s="553"/>
      <c r="H29" s="553"/>
      <c r="I29" s="553"/>
      <c r="J29" s="554"/>
      <c r="K29" s="209"/>
    </row>
    <row r="30" spans="3:11" ht="20.25" customHeight="1">
      <c r="C30" s="552"/>
      <c r="D30" s="553"/>
      <c r="E30" s="553"/>
      <c r="F30" s="553"/>
      <c r="G30" s="553"/>
      <c r="H30" s="553"/>
      <c r="I30" s="553"/>
      <c r="J30" s="554"/>
      <c r="K30" s="209"/>
    </row>
    <row r="31" spans="3:11" ht="20.25" customHeight="1">
      <c r="C31" s="552"/>
      <c r="D31" s="553"/>
      <c r="E31" s="553"/>
      <c r="F31" s="553"/>
      <c r="G31" s="553"/>
      <c r="H31" s="553"/>
      <c r="I31" s="553"/>
      <c r="J31" s="554"/>
      <c r="K31" s="209"/>
    </row>
    <row r="32" spans="3:11" ht="20.25" customHeight="1">
      <c r="C32" s="552"/>
      <c r="D32" s="553"/>
      <c r="E32" s="553"/>
      <c r="F32" s="553"/>
      <c r="G32" s="553"/>
      <c r="H32" s="553"/>
      <c r="I32" s="553"/>
      <c r="J32" s="554"/>
      <c r="K32" s="209"/>
    </row>
    <row r="33" spans="3:11" ht="20.25" customHeight="1">
      <c r="C33" s="552"/>
      <c r="D33" s="553"/>
      <c r="E33" s="553"/>
      <c r="F33" s="553"/>
      <c r="G33" s="553"/>
      <c r="H33" s="553"/>
      <c r="I33" s="553"/>
      <c r="J33" s="554"/>
      <c r="K33" s="209"/>
    </row>
    <row r="34" spans="3:11" ht="20.25" customHeight="1">
      <c r="C34" s="552"/>
      <c r="D34" s="553"/>
      <c r="E34" s="553"/>
      <c r="F34" s="553"/>
      <c r="G34" s="553"/>
      <c r="H34" s="553"/>
      <c r="I34" s="553"/>
      <c r="J34" s="554"/>
      <c r="K34" s="209"/>
    </row>
    <row r="35" spans="3:11" ht="20.25" customHeight="1">
      <c r="C35" s="555"/>
      <c r="D35" s="556"/>
      <c r="E35" s="556"/>
      <c r="F35" s="556"/>
      <c r="G35" s="556"/>
      <c r="H35" s="556"/>
      <c r="I35" s="556"/>
      <c r="J35" s="557"/>
      <c r="K35" s="209"/>
    </row>
    <row r="36" spans="3:11" ht="24.75" customHeight="1">
      <c r="C36" s="201"/>
      <c r="D36" s="210"/>
      <c r="E36" s="211"/>
      <c r="F36" s="211"/>
      <c r="G36" s="211"/>
      <c r="H36" s="211"/>
      <c r="I36" s="211"/>
      <c r="J36" s="211"/>
      <c r="K36" s="211"/>
    </row>
    <row r="37" spans="3:11" ht="24" customHeight="1">
      <c r="C37" s="201"/>
      <c r="D37" s="209"/>
      <c r="E37" s="209"/>
      <c r="F37" s="209"/>
      <c r="G37" s="209"/>
      <c r="H37" s="209"/>
      <c r="I37" s="209"/>
      <c r="J37" s="209"/>
      <c r="K37" s="209"/>
    </row>
    <row r="38" spans="3:11" ht="69.75" customHeight="1">
      <c r="C38" s="201"/>
      <c r="D38" s="209"/>
      <c r="E38" s="209"/>
      <c r="F38" s="209"/>
      <c r="G38" s="209"/>
      <c r="H38" s="209"/>
      <c r="I38" s="209"/>
      <c r="J38" s="209"/>
      <c r="K38" s="209"/>
    </row>
    <row r="39" spans="3:11" ht="39.75" customHeight="1">
      <c r="C39" s="201"/>
      <c r="D39" s="212" t="s">
        <v>690</v>
      </c>
      <c r="E39" s="213"/>
      <c r="F39" s="537" t="s">
        <v>691</v>
      </c>
      <c r="G39" s="537"/>
      <c r="H39" s="209"/>
      <c r="I39" s="537" t="s">
        <v>692</v>
      </c>
      <c r="J39" s="537"/>
      <c r="K39" s="209"/>
    </row>
    <row r="43" spans="3:11">
      <c r="C43" s="117" t="s">
        <v>693</v>
      </c>
    </row>
    <row r="44" spans="3:11" ht="15">
      <c r="C44" s="117" t="s">
        <v>694</v>
      </c>
      <c r="J44" s="215"/>
      <c r="K44" s="215"/>
    </row>
    <row r="45" spans="3:11" ht="15">
      <c r="C45" s="117" t="s">
        <v>695</v>
      </c>
      <c r="J45" s="215"/>
      <c r="K45" s="215"/>
    </row>
    <row r="46" spans="3:11">
      <c r="C46" s="117" t="s">
        <v>696</v>
      </c>
    </row>
  </sheetData>
  <mergeCells count="27">
    <mergeCell ref="C35:J35"/>
    <mergeCell ref="C30:J30"/>
    <mergeCell ref="C31:J31"/>
    <mergeCell ref="C32:J32"/>
    <mergeCell ref="C33:J33"/>
    <mergeCell ref="C2:I2"/>
    <mergeCell ref="K14:K19"/>
    <mergeCell ref="C20:D20"/>
    <mergeCell ref="F39:G39"/>
    <mergeCell ref="I39:J39"/>
    <mergeCell ref="C24:J24"/>
    <mergeCell ref="C3:D3"/>
    <mergeCell ref="C6:D6"/>
    <mergeCell ref="C7:D7"/>
    <mergeCell ref="K12:K13"/>
    <mergeCell ref="C9:C10"/>
    <mergeCell ref="D9:D10"/>
    <mergeCell ref="D25:J25"/>
    <mergeCell ref="C28:J28"/>
    <mergeCell ref="C29:J29"/>
    <mergeCell ref="C34:J34"/>
    <mergeCell ref="I12:I13"/>
    <mergeCell ref="J12:J13"/>
    <mergeCell ref="C12:D13"/>
    <mergeCell ref="F12:F13"/>
    <mergeCell ref="G12:G13"/>
    <mergeCell ref="H12:H13"/>
  </mergeCells>
  <conditionalFormatting sqref="J14:J20">
    <cfRule type="cellIs" dxfId="1" priority="2" operator="lessThan">
      <formula>0</formula>
    </cfRule>
  </conditionalFormatting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55" orientation="landscape" r:id="rId1"/>
  <ignoredErrors>
    <ignoredError sqref="C3:D3 J4 D6 D4 D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85725</xdr:rowOff>
                  </from>
                  <to>
                    <xdr:col>2</xdr:col>
                    <xdr:colOff>466725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>
                  <from>
                    <xdr:col>2</xdr:col>
                    <xdr:colOff>180975</xdr:colOff>
                    <xdr:row>22</xdr:row>
                    <xdr:rowOff>28575</xdr:rowOff>
                  </from>
                  <to>
                    <xdr:col>2</xdr:col>
                    <xdr:colOff>695325</xdr:colOff>
                    <xdr:row>23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  <pageSetUpPr fitToPage="1"/>
  </sheetPr>
  <dimension ref="B1:AU63"/>
  <sheetViews>
    <sheetView showGridLines="0" view="pageBreakPreview" zoomScale="70" zoomScaleNormal="80" zoomScaleSheetLayoutView="70" workbookViewId="0">
      <selection activeCell="D13" sqref="D13"/>
    </sheetView>
  </sheetViews>
  <sheetFormatPr defaultRowHeight="15"/>
  <cols>
    <col min="1" max="1" width="3.28515625" customWidth="1"/>
    <col min="2" max="2" width="25.5703125" customWidth="1"/>
    <col min="3" max="3" width="12.5703125" bestFit="1" customWidth="1"/>
    <col min="4" max="4" width="12.5703125" customWidth="1"/>
    <col min="5" max="21" width="12.140625" bestFit="1" customWidth="1"/>
    <col min="22" max="23" width="12.140625" customWidth="1"/>
    <col min="24" max="25" width="12.140625" bestFit="1" customWidth="1"/>
    <col min="26" max="26" width="12.140625" customWidth="1"/>
    <col min="27" max="27" width="13" customWidth="1"/>
    <col min="28" max="28" width="8.140625" customWidth="1"/>
    <col min="29" max="29" width="24.85546875" customWidth="1"/>
    <col min="30" max="30" width="25.28515625" customWidth="1"/>
    <col min="32" max="32" width="19.28515625" customWidth="1"/>
    <col min="33" max="33" width="18.28515625" bestFit="1" customWidth="1"/>
    <col min="34" max="34" width="16.7109375" customWidth="1"/>
    <col min="35" max="35" width="15.85546875" bestFit="1" customWidth="1"/>
    <col min="36" max="36" width="15.85546875" customWidth="1"/>
    <col min="37" max="37" width="15.85546875" bestFit="1" customWidth="1"/>
    <col min="38" max="38" width="9.85546875" bestFit="1" customWidth="1"/>
    <col min="39" max="39" width="15.85546875" bestFit="1" customWidth="1"/>
    <col min="41" max="41" width="14.7109375" customWidth="1"/>
    <col min="43" max="43" width="11.7109375" bestFit="1" customWidth="1"/>
    <col min="44" max="45" width="10.7109375" bestFit="1" customWidth="1"/>
  </cols>
  <sheetData>
    <row r="1" spans="2:47" ht="6.75" customHeight="1">
      <c r="C1" s="134"/>
      <c r="D1" s="134"/>
      <c r="E1" s="134"/>
      <c r="F1" s="134"/>
      <c r="G1" s="134"/>
      <c r="H1" s="134"/>
      <c r="I1" s="135"/>
      <c r="K1" s="134"/>
      <c r="L1" s="134"/>
      <c r="M1" s="135"/>
      <c r="O1" s="134"/>
      <c r="P1" s="134"/>
      <c r="Q1" s="135"/>
      <c r="S1" s="134"/>
      <c r="T1" s="134"/>
      <c r="U1" s="134"/>
      <c r="V1" s="134"/>
      <c r="W1" s="134"/>
      <c r="X1" s="135"/>
    </row>
    <row r="2" spans="2:47" ht="63" customHeight="1" thickBot="1">
      <c r="B2" s="558" t="s">
        <v>697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59"/>
    </row>
    <row r="3" spans="2:47" ht="26.1" customHeight="1">
      <c r="B3" s="441" t="str">
        <f>'ATESTE TECNICO'!C3</f>
        <v xml:space="preserve">EMPREENDIMENTO: </v>
      </c>
      <c r="C3" s="408"/>
      <c r="D3" s="442"/>
      <c r="E3" s="442"/>
      <c r="F3" s="442"/>
      <c r="G3" s="443"/>
      <c r="H3" s="443"/>
      <c r="I3" s="444"/>
      <c r="J3" s="444"/>
      <c r="K3" s="442"/>
      <c r="L3" s="442"/>
      <c r="M3" s="444"/>
      <c r="N3" s="444"/>
      <c r="O3" s="442"/>
      <c r="P3" s="442"/>
      <c r="Q3" s="444"/>
      <c r="R3" s="444"/>
      <c r="S3" s="442"/>
      <c r="T3" s="442"/>
      <c r="U3" s="442"/>
      <c r="V3" s="442"/>
      <c r="W3" s="442"/>
      <c r="X3" s="445" t="s">
        <v>2</v>
      </c>
      <c r="Y3" s="560">
        <f>'SERVIÇOS EXECUTADOS'!G2</f>
        <v>0</v>
      </c>
      <c r="Z3" s="560"/>
      <c r="AA3" s="561"/>
      <c r="AC3" s="136"/>
      <c r="AD3" s="137"/>
      <c r="AF3" s="138"/>
      <c r="AG3" s="139"/>
      <c r="AH3" s="140"/>
      <c r="AI3" s="140"/>
      <c r="AJ3" s="140"/>
      <c r="AK3" s="140"/>
      <c r="AL3" s="140"/>
      <c r="AM3" s="140"/>
      <c r="AN3" s="141"/>
      <c r="AU3" s="142" t="s">
        <v>698</v>
      </c>
    </row>
    <row r="4" spans="2:47" ht="26.1" customHeight="1">
      <c r="B4" s="414" t="str">
        <f>'ATESTE TECNICO'!C4</f>
        <v xml:space="preserve">LOCALIZAÇÃO: </v>
      </c>
      <c r="C4" s="446"/>
      <c r="D4" s="447"/>
      <c r="E4" s="447"/>
      <c r="F4" s="447"/>
      <c r="G4" s="448"/>
      <c r="H4" s="448"/>
      <c r="I4" s="449"/>
      <c r="J4" s="449"/>
      <c r="K4" s="447"/>
      <c r="L4" s="447"/>
      <c r="M4" s="449"/>
      <c r="N4" s="449"/>
      <c r="O4" s="447"/>
      <c r="P4" s="447"/>
      <c r="Q4" s="449"/>
      <c r="R4" s="449"/>
      <c r="S4" s="447"/>
      <c r="T4" s="447"/>
      <c r="U4" s="447"/>
      <c r="V4" s="447"/>
      <c r="W4" s="447"/>
      <c r="X4" s="450" t="s">
        <v>4</v>
      </c>
      <c r="Y4" s="562" t="str">
        <f>'ATESTE TECNICO'!J4</f>
        <v>01/01/1900 a 01/01/2000</v>
      </c>
      <c r="Z4" s="562"/>
      <c r="AA4" s="563"/>
      <c r="AC4" s="136"/>
      <c r="AD4" s="137"/>
      <c r="AF4" s="138"/>
      <c r="AG4" s="139"/>
      <c r="AH4" s="140"/>
      <c r="AI4" s="140"/>
      <c r="AJ4" s="140"/>
      <c r="AK4" s="140"/>
      <c r="AL4" s="140"/>
      <c r="AM4" s="140"/>
      <c r="AN4" s="141"/>
      <c r="AU4" s="142"/>
    </row>
    <row r="5" spans="2:47" ht="26.1" customHeight="1">
      <c r="B5" s="414" t="str">
        <f>'ATESTE TECNICO'!C5</f>
        <v xml:space="preserve">AGENTE PROMOTOR: </v>
      </c>
      <c r="C5" s="451"/>
      <c r="D5" s="447"/>
      <c r="E5" s="447"/>
      <c r="F5" s="447"/>
      <c r="G5" s="448"/>
      <c r="H5" s="448"/>
      <c r="I5" s="452"/>
      <c r="J5" s="452"/>
      <c r="K5" s="447"/>
      <c r="L5" s="447"/>
      <c r="M5" s="452"/>
      <c r="N5" s="452"/>
      <c r="O5" s="447"/>
      <c r="P5" s="447"/>
      <c r="Q5" s="452"/>
      <c r="R5" s="452"/>
      <c r="S5" s="447"/>
      <c r="T5" s="447"/>
      <c r="U5" s="447"/>
      <c r="V5" s="447"/>
      <c r="W5" s="447"/>
      <c r="X5" s="448" t="s">
        <v>699</v>
      </c>
      <c r="Y5" s="564">
        <f>'ATESTE TECNICO'!J5</f>
        <v>0</v>
      </c>
      <c r="Z5" s="564"/>
      <c r="AA5" s="565"/>
      <c r="AC5" s="143"/>
      <c r="AD5" s="143"/>
      <c r="AG5" s="143"/>
      <c r="AU5" s="142" t="e">
        <f>#REF!-#REF!-#REF!-#REF!</f>
        <v>#REF!</v>
      </c>
    </row>
    <row r="6" spans="2:47" ht="26.1" customHeight="1">
      <c r="B6" s="414" t="str">
        <f>'ATESTE TECNICO'!C6</f>
        <v xml:space="preserve">COD. DO EMPREEND.: </v>
      </c>
      <c r="C6" s="451"/>
      <c r="D6" s="447"/>
      <c r="E6" s="447"/>
      <c r="F6" s="447"/>
      <c r="G6" s="448"/>
      <c r="H6" s="448"/>
      <c r="I6" s="453"/>
      <c r="J6" s="453"/>
      <c r="K6" s="447"/>
      <c r="L6" s="447"/>
      <c r="M6" s="453"/>
      <c r="N6" s="453"/>
      <c r="O6" s="447"/>
      <c r="P6" s="447"/>
      <c r="Q6" s="453"/>
      <c r="R6" s="453"/>
      <c r="S6" s="447"/>
      <c r="T6" s="447"/>
      <c r="U6" s="447"/>
      <c r="V6" s="447"/>
      <c r="W6" s="447"/>
      <c r="X6" s="454" t="s">
        <v>9</v>
      </c>
      <c r="Y6" s="569" t="str">
        <f>'ATESTE TECNICO'!J6</f>
        <v>18 meses</v>
      </c>
      <c r="Z6" s="569"/>
      <c r="AA6" s="570"/>
      <c r="AC6" s="143"/>
      <c r="AD6" s="143"/>
      <c r="AG6" s="143"/>
      <c r="AU6" s="142"/>
    </row>
    <row r="7" spans="2:47" ht="26.1" customHeight="1" thickBot="1">
      <c r="B7" s="455" t="str">
        <f>'ATESTE TECNICO'!C7</f>
        <v xml:space="preserve">COD. SH.: </v>
      </c>
      <c r="C7" s="456"/>
      <c r="D7" s="456"/>
      <c r="E7" s="457"/>
      <c r="F7" s="458"/>
      <c r="G7" s="459"/>
      <c r="H7" s="459"/>
      <c r="I7" s="460"/>
      <c r="J7" s="460"/>
      <c r="K7" s="461"/>
      <c r="L7" s="457"/>
      <c r="M7" s="460"/>
      <c r="N7" s="460"/>
      <c r="O7" s="461"/>
      <c r="P7" s="457"/>
      <c r="Q7" s="460"/>
      <c r="R7" s="460"/>
      <c r="S7" s="461"/>
      <c r="T7" s="457"/>
      <c r="U7" s="458"/>
      <c r="V7" s="458"/>
      <c r="W7" s="458"/>
      <c r="X7" s="458" t="s">
        <v>12</v>
      </c>
      <c r="Y7" s="571">
        <v>44593</v>
      </c>
      <c r="Z7" s="571"/>
      <c r="AA7" s="572"/>
      <c r="AC7" s="143"/>
      <c r="AD7" s="143"/>
      <c r="AG7" s="143"/>
      <c r="AU7" s="142"/>
    </row>
    <row r="8" spans="2:47" ht="3" customHeight="1">
      <c r="B8" s="144"/>
      <c r="C8" s="145"/>
      <c r="D8" s="146"/>
      <c r="E8" s="146"/>
      <c r="F8" s="147"/>
      <c r="G8" s="147"/>
      <c r="H8" s="139"/>
      <c r="I8" s="139"/>
      <c r="J8" s="143"/>
      <c r="K8" s="146"/>
      <c r="L8" s="146"/>
      <c r="M8" s="139"/>
      <c r="N8" s="143"/>
      <c r="O8" s="146"/>
      <c r="P8" s="146"/>
      <c r="Q8" s="139"/>
      <c r="R8" s="143"/>
      <c r="S8" s="146"/>
      <c r="T8" s="146"/>
      <c r="U8" s="147"/>
      <c r="V8" s="147"/>
      <c r="W8" s="147"/>
      <c r="X8" s="139"/>
      <c r="Y8" s="143"/>
      <c r="AA8" s="143"/>
      <c r="AB8" s="143"/>
      <c r="AC8" s="143"/>
      <c r="AD8" s="143"/>
      <c r="AG8" s="143"/>
      <c r="AU8" s="142"/>
    </row>
    <row r="9" spans="2:47" ht="15" customHeight="1" thickBot="1">
      <c r="AT9" s="142"/>
    </row>
    <row r="10" spans="2:47" ht="25.5" customHeight="1">
      <c r="B10" s="148" t="s">
        <v>700</v>
      </c>
      <c r="C10" s="149">
        <v>0</v>
      </c>
      <c r="D10" s="150">
        <v>1</v>
      </c>
      <c r="E10" s="150">
        <v>2</v>
      </c>
      <c r="F10" s="150">
        <v>3</v>
      </c>
      <c r="G10" s="150">
        <v>4</v>
      </c>
      <c r="H10" s="150">
        <v>5</v>
      </c>
      <c r="I10" s="150">
        <v>6</v>
      </c>
      <c r="J10" s="150">
        <v>7</v>
      </c>
      <c r="K10" s="150">
        <v>8</v>
      </c>
      <c r="L10" s="150">
        <v>9</v>
      </c>
      <c r="M10" s="150">
        <v>10</v>
      </c>
      <c r="N10" s="150">
        <v>11</v>
      </c>
      <c r="O10" s="150">
        <v>12</v>
      </c>
      <c r="P10" s="150">
        <v>13</v>
      </c>
      <c r="Q10" s="150">
        <v>14</v>
      </c>
      <c r="R10" s="150">
        <v>15</v>
      </c>
      <c r="S10" s="150">
        <v>16</v>
      </c>
      <c r="T10" s="150">
        <v>17</v>
      </c>
      <c r="U10" s="150">
        <v>18</v>
      </c>
      <c r="V10" s="150">
        <v>19</v>
      </c>
      <c r="W10" s="150">
        <v>20</v>
      </c>
      <c r="X10" s="150">
        <v>21</v>
      </c>
      <c r="Y10" s="150">
        <v>22</v>
      </c>
      <c r="Z10" s="150">
        <v>23</v>
      </c>
      <c r="AA10" s="151">
        <v>24</v>
      </c>
      <c r="AQ10" s="142"/>
    </row>
    <row r="11" spans="2:47" s="153" customFormat="1" ht="25.5" customHeight="1">
      <c r="B11" s="152"/>
      <c r="C11" s="239" t="str">
        <f>IF(B11="","",B11)</f>
        <v/>
      </c>
      <c r="D11" s="240" t="str">
        <f>IFERROR(EDATE(C11,1),"")</f>
        <v/>
      </c>
      <c r="E11" s="240" t="str">
        <f t="shared" ref="E11:AA11" si="0">IFERROR(EDATE(D11,1),"")</f>
        <v/>
      </c>
      <c r="F11" s="240" t="str">
        <f t="shared" si="0"/>
        <v/>
      </c>
      <c r="G11" s="240" t="str">
        <f t="shared" si="0"/>
        <v/>
      </c>
      <c r="H11" s="240" t="str">
        <f t="shared" si="0"/>
        <v/>
      </c>
      <c r="I11" s="240" t="str">
        <f t="shared" si="0"/>
        <v/>
      </c>
      <c r="J11" s="240" t="str">
        <f t="shared" si="0"/>
        <v/>
      </c>
      <c r="K11" s="240" t="str">
        <f t="shared" si="0"/>
        <v/>
      </c>
      <c r="L11" s="240" t="str">
        <f t="shared" si="0"/>
        <v/>
      </c>
      <c r="M11" s="240" t="str">
        <f t="shared" si="0"/>
        <v/>
      </c>
      <c r="N11" s="240" t="str">
        <f t="shared" si="0"/>
        <v/>
      </c>
      <c r="O11" s="240" t="str">
        <f t="shared" si="0"/>
        <v/>
      </c>
      <c r="P11" s="240" t="str">
        <f t="shared" si="0"/>
        <v/>
      </c>
      <c r="Q11" s="240" t="str">
        <f t="shared" si="0"/>
        <v/>
      </c>
      <c r="R11" s="240" t="str">
        <f t="shared" si="0"/>
        <v/>
      </c>
      <c r="S11" s="240" t="str">
        <f t="shared" si="0"/>
        <v/>
      </c>
      <c r="T11" s="240" t="str">
        <f t="shared" si="0"/>
        <v/>
      </c>
      <c r="U11" s="240" t="str">
        <f t="shared" si="0"/>
        <v/>
      </c>
      <c r="V11" s="240" t="str">
        <f t="shared" si="0"/>
        <v/>
      </c>
      <c r="W11" s="240" t="str">
        <f t="shared" si="0"/>
        <v/>
      </c>
      <c r="X11" s="240" t="str">
        <f t="shared" si="0"/>
        <v/>
      </c>
      <c r="Y11" s="240" t="str">
        <f t="shared" si="0"/>
        <v/>
      </c>
      <c r="Z11" s="240" t="str">
        <f t="shared" si="0"/>
        <v/>
      </c>
      <c r="AA11" s="241" t="str">
        <f t="shared" si="0"/>
        <v/>
      </c>
      <c r="AQ11" s="154"/>
    </row>
    <row r="12" spans="2:47" ht="25.5" customHeight="1">
      <c r="B12" s="467" t="s">
        <v>701</v>
      </c>
      <c r="C12" s="468"/>
      <c r="D12" s="469"/>
      <c r="E12" s="469"/>
      <c r="F12" s="469"/>
      <c r="G12" s="469"/>
      <c r="H12" s="469"/>
      <c r="I12" s="469"/>
      <c r="J12" s="469"/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70"/>
      <c r="AQ12" s="142"/>
    </row>
    <row r="13" spans="2:47" ht="25.5" customHeight="1" thickBot="1">
      <c r="B13" s="155" t="s">
        <v>702</v>
      </c>
      <c r="C13" s="156" t="str">
        <f>IFERROR(IF(C62=C63,1/'SERVIÇOS EXECUTADOS'!$F$14,""),"")</f>
        <v/>
      </c>
      <c r="D13" s="157" t="str">
        <f>IFERROR(IF(D62=D63,1/'SERVIÇOS EXECUTADOS'!$F$14,""),"")</f>
        <v/>
      </c>
      <c r="E13" s="157" t="str">
        <f>IFERROR(IF(E62=E63,1/'SERVIÇOS EXECUTADOS'!$F$14,""),"")</f>
        <v/>
      </c>
      <c r="F13" s="157" t="str">
        <f>IFERROR(IF(F62=F63,1/'SERVIÇOS EXECUTADOS'!$F$14,""),"")</f>
        <v/>
      </c>
      <c r="G13" s="157" t="str">
        <f>IFERROR(IF(G62=G63,1/'SERVIÇOS EXECUTADOS'!$F$14,""),"")</f>
        <v/>
      </c>
      <c r="H13" s="157" t="str">
        <f>IFERROR(IF(H62=H63,1/'SERVIÇOS EXECUTADOS'!$F$14,""),"")</f>
        <v/>
      </c>
      <c r="I13" s="157" t="str">
        <f>IFERROR(IF(I62=I63,1/'SERVIÇOS EXECUTADOS'!$F$14,""),"")</f>
        <v/>
      </c>
      <c r="J13" s="157" t="str">
        <f>IFERROR(IF(J62=J63,1/'SERVIÇOS EXECUTADOS'!$F$14,""),"")</f>
        <v/>
      </c>
      <c r="K13" s="157" t="str">
        <f>IFERROR(IF(K62=K63,1/'SERVIÇOS EXECUTADOS'!$F$14,""),"")</f>
        <v/>
      </c>
      <c r="L13" s="157" t="str">
        <f>IFERROR(IF(L62=L63,1/'SERVIÇOS EXECUTADOS'!$F$14,""),"")</f>
        <v/>
      </c>
      <c r="M13" s="157" t="str">
        <f>IFERROR(IF(M62=M63,1/'SERVIÇOS EXECUTADOS'!$F$14,""),"")</f>
        <v/>
      </c>
      <c r="N13" s="157" t="str">
        <f>IFERROR(IF(N62=N63,1/'SERVIÇOS EXECUTADOS'!$F$14,""),"")</f>
        <v/>
      </c>
      <c r="O13" s="157" t="str">
        <f>IFERROR(IF(O62=O63,1/'SERVIÇOS EXECUTADOS'!$F$14,""),"")</f>
        <v/>
      </c>
      <c r="P13" s="157" t="str">
        <f>IFERROR(IF(P62=P63,1/'SERVIÇOS EXECUTADOS'!$F$14,""),"")</f>
        <v/>
      </c>
      <c r="Q13" s="157" t="str">
        <f>IFERROR(IF(Q62=Q63,1/'SERVIÇOS EXECUTADOS'!$F$14,""),"")</f>
        <v/>
      </c>
      <c r="R13" s="157" t="str">
        <f>IFERROR(IF(R62=R63,1/'SERVIÇOS EXECUTADOS'!$F$14,""),"")</f>
        <v/>
      </c>
      <c r="S13" s="157" t="str">
        <f>IFERROR(IF(S62=S63,1/'SERVIÇOS EXECUTADOS'!$F$14,""),"")</f>
        <v/>
      </c>
      <c r="T13" s="157" t="str">
        <f>IFERROR(IF(T62=T63,1/'SERVIÇOS EXECUTADOS'!$F$14,""),"")</f>
        <v/>
      </c>
      <c r="U13" s="157" t="str">
        <f>IFERROR(IF(U62=U63,1/'SERVIÇOS EXECUTADOS'!$F$14,""),"")</f>
        <v/>
      </c>
      <c r="V13" s="157" t="str">
        <f>IFERROR(IF(V62=V63,1/'SERVIÇOS EXECUTADOS'!$F$14,""),"")</f>
        <v/>
      </c>
      <c r="W13" s="157" t="str">
        <f>IFERROR(IF(W62=W63,1/'SERVIÇOS EXECUTADOS'!$F$14,""),"")</f>
        <v/>
      </c>
      <c r="X13" s="157" t="str">
        <f>IFERROR(IF(X62=X63,1/'SERVIÇOS EXECUTADOS'!$F$14,""),"")</f>
        <v/>
      </c>
      <c r="Y13" s="157" t="str">
        <f>IFERROR(IF(Y62=Y63,1/'SERVIÇOS EXECUTADOS'!$F$14,""),"")</f>
        <v/>
      </c>
      <c r="Z13" s="157" t="str">
        <f>IFERROR(IF(Z62=Z63,1/'SERVIÇOS EXECUTADOS'!$F$14,""),"")</f>
        <v/>
      </c>
      <c r="AA13" s="158" t="str">
        <f>IFERROR(IF(AA62=AA63,1/'SERVIÇOS EXECUTADOS'!$F$14,""),"")</f>
        <v/>
      </c>
      <c r="AQ13" s="142"/>
    </row>
    <row r="14" spans="2:47" ht="57" customHeight="1" thickBot="1">
      <c r="B14" s="159" t="s">
        <v>703</v>
      </c>
      <c r="AU14" s="142"/>
    </row>
    <row r="15" spans="2:47" ht="25.5" customHeight="1">
      <c r="B15" s="148" t="s">
        <v>700</v>
      </c>
      <c r="C15" s="149">
        <v>0</v>
      </c>
      <c r="D15" s="150">
        <v>1</v>
      </c>
      <c r="E15" s="150">
        <v>2</v>
      </c>
      <c r="F15" s="150">
        <v>3</v>
      </c>
      <c r="G15" s="150">
        <v>4</v>
      </c>
      <c r="H15" s="150">
        <v>5</v>
      </c>
      <c r="I15" s="150">
        <v>6</v>
      </c>
      <c r="J15" s="150">
        <v>7</v>
      </c>
      <c r="K15" s="150">
        <v>8</v>
      </c>
      <c r="L15" s="150">
        <v>9</v>
      </c>
      <c r="M15" s="150">
        <v>10</v>
      </c>
      <c r="N15" s="150">
        <v>11</v>
      </c>
      <c r="O15" s="150">
        <v>12</v>
      </c>
      <c r="P15" s="150">
        <v>13</v>
      </c>
      <c r="Q15" s="150">
        <v>14</v>
      </c>
      <c r="R15" s="150">
        <v>15</v>
      </c>
      <c r="S15" s="150">
        <v>16</v>
      </c>
      <c r="T15" s="150">
        <v>17</v>
      </c>
      <c r="U15" s="150">
        <v>18</v>
      </c>
      <c r="V15" s="150">
        <v>19</v>
      </c>
      <c r="W15" s="150">
        <v>20</v>
      </c>
      <c r="X15" s="150">
        <v>21</v>
      </c>
      <c r="Y15" s="150">
        <v>22</v>
      </c>
      <c r="Z15" s="150">
        <v>23</v>
      </c>
      <c r="AA15" s="151">
        <v>24</v>
      </c>
      <c r="AQ15" s="142"/>
    </row>
    <row r="16" spans="2:47" s="153" customFormat="1" ht="25.5" customHeight="1">
      <c r="B16" s="152" t="str">
        <f>IF(B11="","",B11)</f>
        <v/>
      </c>
      <c r="C16" s="239" t="str">
        <f>B16</f>
        <v/>
      </c>
      <c r="D16" s="240" t="str">
        <f>IFERROR(EDATE(C16,1),"")</f>
        <v/>
      </c>
      <c r="E16" s="240" t="str">
        <f t="shared" ref="E16:AA16" si="1">IFERROR(EDATE(D16,1),"")</f>
        <v/>
      </c>
      <c r="F16" s="240" t="str">
        <f t="shared" si="1"/>
        <v/>
      </c>
      <c r="G16" s="240" t="str">
        <f t="shared" si="1"/>
        <v/>
      </c>
      <c r="H16" s="240" t="str">
        <f t="shared" si="1"/>
        <v/>
      </c>
      <c r="I16" s="240" t="str">
        <f t="shared" si="1"/>
        <v/>
      </c>
      <c r="J16" s="240" t="str">
        <f t="shared" si="1"/>
        <v/>
      </c>
      <c r="K16" s="240" t="str">
        <f t="shared" si="1"/>
        <v/>
      </c>
      <c r="L16" s="240" t="str">
        <f t="shared" si="1"/>
        <v/>
      </c>
      <c r="M16" s="240" t="str">
        <f t="shared" si="1"/>
        <v/>
      </c>
      <c r="N16" s="240" t="str">
        <f t="shared" si="1"/>
        <v/>
      </c>
      <c r="O16" s="240" t="str">
        <f t="shared" si="1"/>
        <v/>
      </c>
      <c r="P16" s="240" t="str">
        <f t="shared" si="1"/>
        <v/>
      </c>
      <c r="Q16" s="240" t="str">
        <f t="shared" si="1"/>
        <v/>
      </c>
      <c r="R16" s="240" t="str">
        <f t="shared" si="1"/>
        <v/>
      </c>
      <c r="S16" s="240" t="str">
        <f t="shared" si="1"/>
        <v/>
      </c>
      <c r="T16" s="240" t="str">
        <f t="shared" si="1"/>
        <v/>
      </c>
      <c r="U16" s="240" t="str">
        <f t="shared" si="1"/>
        <v/>
      </c>
      <c r="V16" s="240" t="str">
        <f t="shared" si="1"/>
        <v/>
      </c>
      <c r="W16" s="240" t="str">
        <f t="shared" si="1"/>
        <v/>
      </c>
      <c r="X16" s="240" t="str">
        <f t="shared" si="1"/>
        <v/>
      </c>
      <c r="Y16" s="240" t="str">
        <f t="shared" si="1"/>
        <v/>
      </c>
      <c r="Z16" s="240" t="str">
        <f t="shared" si="1"/>
        <v/>
      </c>
      <c r="AA16" s="241" t="str">
        <f t="shared" si="1"/>
        <v/>
      </c>
      <c r="AQ16" s="154"/>
    </row>
    <row r="17" spans="2:30" ht="30.75" customHeight="1">
      <c r="B17" s="471" t="s">
        <v>704</v>
      </c>
      <c r="C17" s="468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  <c r="W17" s="469"/>
      <c r="X17" s="469"/>
      <c r="Y17" s="469"/>
      <c r="Z17" s="469"/>
      <c r="AA17" s="470"/>
      <c r="AB17" s="160"/>
      <c r="AC17" s="573"/>
    </row>
    <row r="18" spans="2:30" s="163" customFormat="1" ht="30.75" customHeight="1" thickBot="1">
      <c r="B18" s="161" t="s">
        <v>705</v>
      </c>
      <c r="C18" s="224" t="e">
        <f>IF(C17="",NA(),C17)</f>
        <v>#N/A</v>
      </c>
      <c r="D18" s="225" t="e">
        <f>IF(D17="",NA(),D17+C18)</f>
        <v>#N/A</v>
      </c>
      <c r="E18" s="225" t="e">
        <f t="shared" ref="E18:AA18" si="2">IF(E17="",NA(),E17+D18)</f>
        <v>#N/A</v>
      </c>
      <c r="F18" s="225" t="e">
        <f t="shared" si="2"/>
        <v>#N/A</v>
      </c>
      <c r="G18" s="225" t="e">
        <f t="shared" si="2"/>
        <v>#N/A</v>
      </c>
      <c r="H18" s="225" t="e">
        <f t="shared" si="2"/>
        <v>#N/A</v>
      </c>
      <c r="I18" s="225" t="e">
        <f t="shared" si="2"/>
        <v>#N/A</v>
      </c>
      <c r="J18" s="225" t="e">
        <f t="shared" si="2"/>
        <v>#N/A</v>
      </c>
      <c r="K18" s="225" t="e">
        <f t="shared" si="2"/>
        <v>#N/A</v>
      </c>
      <c r="L18" s="225" t="e">
        <f t="shared" si="2"/>
        <v>#N/A</v>
      </c>
      <c r="M18" s="225" t="e">
        <f t="shared" si="2"/>
        <v>#N/A</v>
      </c>
      <c r="N18" s="225" t="e">
        <f t="shared" si="2"/>
        <v>#N/A</v>
      </c>
      <c r="O18" s="225" t="e">
        <f t="shared" si="2"/>
        <v>#N/A</v>
      </c>
      <c r="P18" s="225" t="e">
        <f t="shared" si="2"/>
        <v>#N/A</v>
      </c>
      <c r="Q18" s="225" t="e">
        <f t="shared" si="2"/>
        <v>#N/A</v>
      </c>
      <c r="R18" s="225" t="e">
        <f t="shared" si="2"/>
        <v>#N/A</v>
      </c>
      <c r="S18" s="225" t="e">
        <f t="shared" si="2"/>
        <v>#N/A</v>
      </c>
      <c r="T18" s="225" t="e">
        <f t="shared" si="2"/>
        <v>#N/A</v>
      </c>
      <c r="U18" s="225" t="e">
        <f t="shared" si="2"/>
        <v>#N/A</v>
      </c>
      <c r="V18" s="225" t="e">
        <f t="shared" si="2"/>
        <v>#N/A</v>
      </c>
      <c r="W18" s="225" t="e">
        <f t="shared" si="2"/>
        <v>#N/A</v>
      </c>
      <c r="X18" s="225" t="e">
        <f t="shared" si="2"/>
        <v>#N/A</v>
      </c>
      <c r="Y18" s="225" t="e">
        <f t="shared" si="2"/>
        <v>#N/A</v>
      </c>
      <c r="Z18" s="225" t="e">
        <f t="shared" si="2"/>
        <v>#N/A</v>
      </c>
      <c r="AA18" s="225" t="e">
        <f t="shared" si="2"/>
        <v>#N/A</v>
      </c>
      <c r="AB18" s="162"/>
      <c r="AC18" s="573"/>
    </row>
    <row r="19" spans="2:30" s="163" customFormat="1" ht="30" customHeight="1">
      <c r="B19" s="472" t="s">
        <v>706</v>
      </c>
      <c r="C19" s="473" t="str">
        <f>IFERROR(C56,"")</f>
        <v/>
      </c>
      <c r="D19" s="474" t="str">
        <f t="shared" ref="D19:Z19" si="3">IFERROR(D56,"")</f>
        <v/>
      </c>
      <c r="E19" s="474" t="str">
        <f t="shared" si="3"/>
        <v/>
      </c>
      <c r="F19" s="474" t="str">
        <f t="shared" si="3"/>
        <v/>
      </c>
      <c r="G19" s="474" t="str">
        <f t="shared" si="3"/>
        <v/>
      </c>
      <c r="H19" s="474" t="str">
        <f t="shared" si="3"/>
        <v/>
      </c>
      <c r="I19" s="474" t="str">
        <f t="shared" si="3"/>
        <v/>
      </c>
      <c r="J19" s="474" t="str">
        <f t="shared" si="3"/>
        <v/>
      </c>
      <c r="K19" s="474" t="str">
        <f t="shared" si="3"/>
        <v/>
      </c>
      <c r="L19" s="474" t="str">
        <f t="shared" si="3"/>
        <v/>
      </c>
      <c r="M19" s="474" t="str">
        <f t="shared" si="3"/>
        <v/>
      </c>
      <c r="N19" s="474" t="str">
        <f t="shared" si="3"/>
        <v/>
      </c>
      <c r="O19" s="474" t="str">
        <f t="shared" si="3"/>
        <v/>
      </c>
      <c r="P19" s="474" t="str">
        <f t="shared" ref="P19:S19" si="4">IFERROR(P56,"")</f>
        <v/>
      </c>
      <c r="Q19" s="474" t="str">
        <f t="shared" si="4"/>
        <v/>
      </c>
      <c r="R19" s="474" t="str">
        <f t="shared" si="4"/>
        <v/>
      </c>
      <c r="S19" s="474" t="str">
        <f t="shared" si="4"/>
        <v/>
      </c>
      <c r="T19" s="474" t="str">
        <f t="shared" si="3"/>
        <v/>
      </c>
      <c r="U19" s="474" t="str">
        <f t="shared" si="3"/>
        <v/>
      </c>
      <c r="V19" s="474" t="str">
        <f t="shared" si="3"/>
        <v/>
      </c>
      <c r="W19" s="474" t="str">
        <f t="shared" si="3"/>
        <v/>
      </c>
      <c r="X19" s="474" t="str">
        <f t="shared" si="3"/>
        <v/>
      </c>
      <c r="Y19" s="474" t="str">
        <f t="shared" si="3"/>
        <v/>
      </c>
      <c r="Z19" s="474" t="str">
        <f t="shared" si="3"/>
        <v/>
      </c>
      <c r="AA19" s="475" t="str">
        <f>IFERROR(AA56,"")</f>
        <v/>
      </c>
      <c r="AB19" s="164"/>
      <c r="AC19" s="165">
        <v>0.03</v>
      </c>
      <c r="AD19" s="163">
        <v>0.15268477587647217</v>
      </c>
    </row>
    <row r="20" spans="2:30" ht="35.25" customHeight="1" thickBot="1">
      <c r="B20" s="166" t="s">
        <v>707</v>
      </c>
      <c r="C20" s="167" t="str">
        <f>C19</f>
        <v/>
      </c>
      <c r="D20" s="168" t="str">
        <f t="shared" ref="D20:O20" si="5">IF(D19="","",C20+D19)</f>
        <v/>
      </c>
      <c r="E20" s="168" t="str">
        <f t="shared" si="5"/>
        <v/>
      </c>
      <c r="F20" s="168" t="str">
        <f t="shared" si="5"/>
        <v/>
      </c>
      <c r="G20" s="168" t="str">
        <f t="shared" si="5"/>
        <v/>
      </c>
      <c r="H20" s="168" t="str">
        <f t="shared" si="5"/>
        <v/>
      </c>
      <c r="I20" s="168" t="str">
        <f t="shared" si="5"/>
        <v/>
      </c>
      <c r="J20" s="168" t="str">
        <f t="shared" si="5"/>
        <v/>
      </c>
      <c r="K20" s="168" t="str">
        <f t="shared" si="5"/>
        <v/>
      </c>
      <c r="L20" s="168" t="str">
        <f t="shared" si="5"/>
        <v/>
      </c>
      <c r="M20" s="168" t="str">
        <f t="shared" si="5"/>
        <v/>
      </c>
      <c r="N20" s="168" t="str">
        <f t="shared" si="5"/>
        <v/>
      </c>
      <c r="O20" s="168" t="str">
        <f t="shared" si="5"/>
        <v/>
      </c>
      <c r="P20" s="168" t="str">
        <f t="shared" ref="P20" si="6">IF(P19="","",O20+P19)</f>
        <v/>
      </c>
      <c r="Q20" s="168" t="str">
        <f t="shared" ref="Q20" si="7">IF(Q19="","",P20+Q19)</f>
        <v/>
      </c>
      <c r="R20" s="168" t="str">
        <f t="shared" ref="R20" si="8">IF(R19="","",Q20+R19)</f>
        <v/>
      </c>
      <c r="S20" s="168" t="str">
        <f t="shared" ref="S20" si="9">IF(S19="","",R20+S19)</f>
        <v/>
      </c>
      <c r="T20" s="168" t="str">
        <f t="shared" ref="T20" si="10">IF(T19="","",S20+T19)</f>
        <v/>
      </c>
      <c r="U20" s="168" t="str">
        <f t="shared" ref="U20" si="11">IF(U19="","",T20+U19)</f>
        <v/>
      </c>
      <c r="V20" s="168" t="str">
        <f t="shared" ref="V20" si="12">IF(V19="","",U20+V19)</f>
        <v/>
      </c>
      <c r="W20" s="168" t="str">
        <f t="shared" ref="W20" si="13">IF(W19="","",V20+W19)</f>
        <v/>
      </c>
      <c r="X20" s="168" t="str">
        <f t="shared" ref="X20" si="14">IF(X19="","",W20+X19)</f>
        <v/>
      </c>
      <c r="Y20" s="168" t="str">
        <f t="shared" ref="Y20" si="15">IF(Y19="","",X20+Y19)</f>
        <v/>
      </c>
      <c r="Z20" s="168" t="str">
        <f t="shared" ref="Z20" si="16">IF(Z19="","",Y20+Z19)</f>
        <v/>
      </c>
      <c r="AA20" s="169" t="str">
        <f t="shared" ref="AA20" si="17">IF(AA19="","",Z20+AA19)</f>
        <v/>
      </c>
      <c r="AB20" s="170"/>
      <c r="AC20" s="171">
        <v>0.3</v>
      </c>
      <c r="AD20">
        <v>0.18229712007264728</v>
      </c>
    </row>
    <row r="21" spans="2:30" ht="35.25" customHeight="1" thickBot="1">
      <c r="B21" s="462" t="s">
        <v>708</v>
      </c>
      <c r="C21" s="463" t="str">
        <f t="shared" ref="C21:AA21" si="18">IFERROR(C20-C18,"")</f>
        <v/>
      </c>
      <c r="D21" s="464" t="str">
        <f t="shared" si="18"/>
        <v/>
      </c>
      <c r="E21" s="464" t="str">
        <f t="shared" si="18"/>
        <v/>
      </c>
      <c r="F21" s="464" t="str">
        <f t="shared" si="18"/>
        <v/>
      </c>
      <c r="G21" s="464" t="str">
        <f t="shared" si="18"/>
        <v/>
      </c>
      <c r="H21" s="464" t="str">
        <f t="shared" si="18"/>
        <v/>
      </c>
      <c r="I21" s="465" t="str">
        <f t="shared" si="18"/>
        <v/>
      </c>
      <c r="J21" s="464" t="str">
        <f t="shared" si="18"/>
        <v/>
      </c>
      <c r="K21" s="464" t="str">
        <f t="shared" si="18"/>
        <v/>
      </c>
      <c r="L21" s="464" t="str">
        <f t="shared" si="18"/>
        <v/>
      </c>
      <c r="M21" s="465" t="str">
        <f t="shared" si="18"/>
        <v/>
      </c>
      <c r="N21" s="464" t="str">
        <f t="shared" si="18"/>
        <v/>
      </c>
      <c r="O21" s="464" t="str">
        <f t="shared" si="18"/>
        <v/>
      </c>
      <c r="P21" s="464" t="str">
        <f t="shared" ref="P21:S21" si="19">IFERROR(P20-P18,"")</f>
        <v/>
      </c>
      <c r="Q21" s="465" t="str">
        <f t="shared" si="19"/>
        <v/>
      </c>
      <c r="R21" s="464" t="str">
        <f t="shared" si="19"/>
        <v/>
      </c>
      <c r="S21" s="464" t="str">
        <f t="shared" si="19"/>
        <v/>
      </c>
      <c r="T21" s="464" t="str">
        <f t="shared" si="18"/>
        <v/>
      </c>
      <c r="U21" s="464" t="str">
        <f t="shared" si="18"/>
        <v/>
      </c>
      <c r="V21" s="464" t="str">
        <f t="shared" si="18"/>
        <v/>
      </c>
      <c r="W21" s="464" t="str">
        <f t="shared" si="18"/>
        <v/>
      </c>
      <c r="X21" s="464" t="str">
        <f t="shared" si="18"/>
        <v/>
      </c>
      <c r="Y21" s="465" t="str">
        <f t="shared" si="18"/>
        <v/>
      </c>
      <c r="Z21" s="464" t="str">
        <f t="shared" si="18"/>
        <v/>
      </c>
      <c r="AA21" s="466" t="str">
        <f t="shared" si="18"/>
        <v/>
      </c>
    </row>
    <row r="22" spans="2:30" ht="18" customHeight="1">
      <c r="B22" s="172"/>
      <c r="C22" s="173"/>
      <c r="D22" s="173"/>
      <c r="E22" s="173"/>
      <c r="F22" s="173"/>
      <c r="G22" s="174"/>
      <c r="H22" s="174"/>
      <c r="I22" s="175"/>
      <c r="J22" s="170"/>
      <c r="K22" s="173"/>
      <c r="L22" s="173"/>
      <c r="M22" s="175"/>
      <c r="N22" s="170"/>
      <c r="O22" s="173"/>
      <c r="P22" s="173"/>
      <c r="Q22" s="175"/>
      <c r="R22" s="170"/>
      <c r="S22" s="173"/>
      <c r="T22" s="173"/>
      <c r="U22" s="173"/>
      <c r="V22" s="173"/>
      <c r="W22" s="173"/>
      <c r="X22" s="175"/>
      <c r="Y22" s="170"/>
      <c r="Z22" s="170"/>
      <c r="AA22" s="170"/>
      <c r="AB22" s="170"/>
      <c r="AC22" s="171">
        <v>0.15</v>
      </c>
      <c r="AD22">
        <v>5.0428509882275527E-2</v>
      </c>
    </row>
    <row r="23" spans="2:30" ht="18" customHeight="1">
      <c r="B23" s="172"/>
      <c r="C23" s="175"/>
      <c r="D23" s="175"/>
      <c r="E23" s="175"/>
      <c r="F23" s="175"/>
      <c r="G23" s="174"/>
      <c r="H23" s="174"/>
      <c r="I23" s="175"/>
      <c r="J23" s="170"/>
      <c r="K23" s="175"/>
      <c r="L23" s="175"/>
      <c r="M23" s="175"/>
      <c r="N23" s="170"/>
      <c r="O23" s="175"/>
      <c r="P23" s="175"/>
      <c r="Q23" s="175"/>
      <c r="R23" s="170"/>
      <c r="S23" s="175"/>
      <c r="T23" s="175"/>
      <c r="U23" s="175"/>
      <c r="V23" s="175"/>
      <c r="W23" s="175"/>
      <c r="X23" s="175"/>
      <c r="Y23" s="170"/>
      <c r="Z23" s="170"/>
      <c r="AA23" s="170"/>
      <c r="AB23" s="170"/>
      <c r="AC23" s="171">
        <v>0.12</v>
      </c>
      <c r="AD23">
        <v>9.7466395490337809E-2</v>
      </c>
    </row>
    <row r="24" spans="2:30" ht="18" customHeight="1">
      <c r="B24" s="172"/>
      <c r="C24" s="173"/>
      <c r="D24" s="173"/>
      <c r="E24" s="173"/>
      <c r="F24" s="175"/>
      <c r="G24" s="174"/>
      <c r="H24" s="174"/>
      <c r="I24" s="175"/>
      <c r="J24" s="170"/>
      <c r="K24" s="173"/>
      <c r="L24" s="173"/>
      <c r="M24" s="175"/>
      <c r="N24" s="170"/>
      <c r="O24" s="173"/>
      <c r="P24" s="173"/>
      <c r="Q24" s="175"/>
      <c r="R24" s="170"/>
      <c r="S24" s="173"/>
      <c r="T24" s="173"/>
      <c r="U24" s="175"/>
      <c r="V24" s="175"/>
      <c r="W24" s="175"/>
      <c r="X24" s="175"/>
      <c r="Y24" s="170"/>
      <c r="Z24" s="170"/>
      <c r="AA24" s="170"/>
      <c r="AB24" s="170"/>
      <c r="AC24" s="171">
        <v>0.08</v>
      </c>
      <c r="AD24">
        <v>5.2924982331129557E-2</v>
      </c>
    </row>
    <row r="25" spans="2:30" ht="18" customHeight="1">
      <c r="B25" s="172"/>
      <c r="C25" s="173"/>
      <c r="D25" s="173"/>
      <c r="E25" s="173"/>
      <c r="F25" s="175"/>
      <c r="G25" s="174"/>
      <c r="H25" s="174"/>
      <c r="I25" s="175"/>
      <c r="J25" s="170"/>
      <c r="K25" s="173"/>
      <c r="L25" s="173"/>
      <c r="M25" s="175"/>
      <c r="N25" s="170"/>
      <c r="O25" s="173"/>
      <c r="P25" s="173"/>
      <c r="Q25" s="175"/>
      <c r="R25" s="170"/>
      <c r="S25" s="173"/>
      <c r="T25" s="173"/>
      <c r="U25" s="175"/>
      <c r="V25" s="175"/>
      <c r="W25" s="175"/>
      <c r="X25" s="175"/>
      <c r="Y25" s="170"/>
      <c r="Z25" s="170"/>
      <c r="AA25" s="170"/>
      <c r="AB25" s="170"/>
      <c r="AC25" s="171">
        <v>0.05</v>
      </c>
      <c r="AD25">
        <v>8.6805915923499732E-2</v>
      </c>
    </row>
    <row r="26" spans="2:30" ht="18" customHeight="1">
      <c r="B26" s="172"/>
      <c r="C26" s="173"/>
      <c r="D26" s="173"/>
      <c r="E26" s="173"/>
      <c r="F26" s="175"/>
      <c r="G26" s="174"/>
      <c r="H26" s="174"/>
      <c r="I26" s="175"/>
      <c r="J26" s="170"/>
      <c r="K26" s="173"/>
      <c r="L26" s="173"/>
      <c r="M26" s="175"/>
      <c r="N26" s="170"/>
      <c r="O26" s="173"/>
      <c r="P26" s="173"/>
      <c r="Q26" s="175"/>
      <c r="R26" s="170"/>
      <c r="S26" s="173"/>
      <c r="T26" s="173"/>
      <c r="U26" s="175"/>
      <c r="V26" s="175"/>
      <c r="W26" s="175"/>
      <c r="X26" s="175"/>
      <c r="Y26" s="170"/>
      <c r="Z26" s="170"/>
      <c r="AA26" s="170"/>
      <c r="AB26" s="170"/>
      <c r="AC26" s="171">
        <v>0.03</v>
      </c>
      <c r="AD26">
        <v>0.11334598283334278</v>
      </c>
    </row>
    <row r="27" spans="2:30" ht="18" customHeight="1">
      <c r="B27" s="172"/>
      <c r="C27" s="173"/>
      <c r="D27" s="173"/>
      <c r="E27" s="173"/>
      <c r="F27" s="175"/>
      <c r="G27" s="174"/>
      <c r="H27" s="174"/>
      <c r="I27" s="175"/>
      <c r="J27" s="170"/>
      <c r="K27" s="173"/>
      <c r="L27" s="173"/>
      <c r="M27" s="175"/>
      <c r="N27" s="170"/>
      <c r="O27" s="173"/>
      <c r="P27" s="173"/>
      <c r="Q27" s="175"/>
      <c r="R27" s="170"/>
      <c r="S27" s="173"/>
      <c r="T27" s="173"/>
      <c r="U27" s="175"/>
      <c r="V27" s="175"/>
      <c r="W27" s="175"/>
      <c r="X27" s="175"/>
      <c r="Y27" s="170"/>
      <c r="Z27" s="170"/>
      <c r="AA27" s="170"/>
      <c r="AB27" s="170"/>
      <c r="AC27" s="171">
        <v>0.02</v>
      </c>
      <c r="AD27">
        <v>7.1525332200686881E-2</v>
      </c>
    </row>
    <row r="28" spans="2:30" ht="18" customHeight="1">
      <c r="B28" s="172"/>
      <c r="C28" s="173"/>
      <c r="D28" s="173"/>
      <c r="E28" s="173"/>
      <c r="F28" s="175"/>
      <c r="G28" s="174"/>
      <c r="H28" s="174"/>
      <c r="I28" s="175"/>
      <c r="J28" s="170"/>
      <c r="K28" s="173"/>
      <c r="L28" s="173"/>
      <c r="M28" s="175"/>
      <c r="N28" s="170"/>
      <c r="O28" s="173"/>
      <c r="P28" s="173"/>
      <c r="Q28" s="175"/>
      <c r="R28" s="170"/>
      <c r="S28" s="173"/>
      <c r="T28" s="173"/>
      <c r="U28" s="175"/>
      <c r="V28" s="175"/>
      <c r="W28" s="175"/>
      <c r="X28" s="175"/>
      <c r="Y28" s="170"/>
      <c r="Z28" s="170"/>
      <c r="AA28" s="170"/>
      <c r="AB28" s="170"/>
      <c r="AC28" s="171">
        <v>0.05</v>
      </c>
      <c r="AD28">
        <v>1.8361212595894443E-2</v>
      </c>
    </row>
    <row r="29" spans="2:30" ht="18" customHeight="1">
      <c r="B29" s="172"/>
      <c r="C29" s="173"/>
      <c r="D29" s="173"/>
      <c r="E29" s="173"/>
      <c r="F29" s="175"/>
      <c r="G29" s="174"/>
      <c r="H29" s="174"/>
      <c r="I29" s="175"/>
      <c r="J29" s="170"/>
      <c r="K29" s="173"/>
      <c r="L29" s="173"/>
      <c r="M29" s="175"/>
      <c r="N29" s="170"/>
      <c r="O29" s="173"/>
      <c r="P29" s="173"/>
      <c r="Q29" s="175"/>
      <c r="R29" s="170"/>
      <c r="S29" s="173"/>
      <c r="T29" s="173"/>
      <c r="U29" s="175"/>
      <c r="V29" s="175"/>
      <c r="W29" s="175"/>
      <c r="X29" s="175"/>
      <c r="Y29" s="170"/>
      <c r="Z29" s="170"/>
      <c r="AA29" s="170"/>
      <c r="AB29" s="170"/>
      <c r="AC29" s="171"/>
    </row>
    <row r="30" spans="2:30" ht="18" customHeight="1">
      <c r="B30" s="172"/>
      <c r="C30" s="173"/>
      <c r="D30" s="173"/>
      <c r="E30" s="173"/>
      <c r="F30" s="173"/>
      <c r="G30" s="174"/>
      <c r="H30" s="174"/>
      <c r="I30" s="175"/>
      <c r="J30" s="170"/>
      <c r="K30" s="173"/>
      <c r="L30" s="173"/>
      <c r="M30" s="175"/>
      <c r="N30" s="170"/>
      <c r="O30" s="173"/>
      <c r="P30" s="173"/>
      <c r="Q30" s="175"/>
      <c r="R30" s="170"/>
      <c r="S30" s="173"/>
      <c r="T30" s="173"/>
      <c r="U30" s="173"/>
      <c r="V30" s="173"/>
      <c r="W30" s="173"/>
      <c r="X30" s="175"/>
      <c r="Y30" s="170"/>
      <c r="Z30" s="170"/>
      <c r="AA30" s="170"/>
      <c r="AB30" s="170"/>
      <c r="AC30" s="171"/>
    </row>
    <row r="31" spans="2:30" ht="18" customHeight="1">
      <c r="B31" s="172"/>
      <c r="C31" s="173"/>
      <c r="D31" s="173"/>
      <c r="E31" s="173"/>
      <c r="F31" s="173"/>
      <c r="G31" s="174"/>
      <c r="H31" s="174"/>
      <c r="I31" s="175"/>
      <c r="J31" s="170"/>
      <c r="K31" s="173"/>
      <c r="L31" s="173"/>
      <c r="M31" s="175"/>
      <c r="N31" s="170"/>
      <c r="O31" s="173"/>
      <c r="P31" s="173"/>
      <c r="Q31" s="175"/>
      <c r="R31" s="170"/>
      <c r="S31" s="173"/>
      <c r="T31" s="173"/>
      <c r="U31" s="173"/>
      <c r="V31" s="173"/>
      <c r="W31" s="173"/>
      <c r="X31" s="175"/>
      <c r="Y31" s="170"/>
      <c r="Z31" s="170"/>
      <c r="AA31" s="170"/>
      <c r="AB31" s="170"/>
      <c r="AC31" s="171"/>
    </row>
    <row r="32" spans="2:30" ht="18" customHeight="1">
      <c r="B32" s="172"/>
      <c r="C32" s="173"/>
      <c r="D32" s="173"/>
      <c r="E32" s="173"/>
      <c r="F32" s="173"/>
      <c r="G32" s="174"/>
      <c r="H32" s="174"/>
      <c r="I32" s="175"/>
      <c r="J32" s="170"/>
      <c r="K32" s="173"/>
      <c r="L32" s="173"/>
      <c r="M32" s="175"/>
      <c r="N32" s="170"/>
      <c r="O32" s="173"/>
      <c r="P32" s="173"/>
      <c r="Q32" s="175"/>
      <c r="R32" s="170"/>
      <c r="S32" s="173"/>
      <c r="T32" s="173"/>
      <c r="U32" s="173"/>
      <c r="V32" s="173"/>
      <c r="W32" s="173"/>
      <c r="X32" s="175"/>
      <c r="Y32" s="170"/>
      <c r="Z32" s="170"/>
      <c r="AA32" s="170"/>
      <c r="AB32" s="170"/>
      <c r="AC32" s="171"/>
    </row>
    <row r="33" spans="2:38" ht="17.25" customHeight="1">
      <c r="B33" s="574"/>
      <c r="C33" s="574"/>
      <c r="D33" s="574"/>
      <c r="E33" s="574"/>
      <c r="F33" s="258"/>
      <c r="G33" s="575"/>
      <c r="H33" s="575"/>
      <c r="I33" s="575"/>
      <c r="J33" s="576"/>
      <c r="K33" s="258"/>
      <c r="L33" s="258"/>
      <c r="M33" s="258"/>
      <c r="N33" s="576"/>
      <c r="O33" s="258"/>
      <c r="P33" s="258"/>
      <c r="Q33" s="258"/>
      <c r="R33" s="576"/>
      <c r="S33" s="258"/>
      <c r="T33" s="258"/>
      <c r="U33" s="258"/>
      <c r="V33" s="258"/>
      <c r="W33" s="258"/>
      <c r="X33" s="257"/>
      <c r="Y33" s="576"/>
      <c r="Z33" s="258"/>
      <c r="AA33" s="576"/>
      <c r="AB33" s="576"/>
      <c r="AC33" s="576"/>
    </row>
    <row r="34" spans="2:38" ht="18" customHeight="1">
      <c r="B34" s="574"/>
      <c r="C34" s="574"/>
      <c r="D34" s="574"/>
      <c r="E34" s="574"/>
      <c r="F34" s="176"/>
      <c r="G34" s="577"/>
      <c r="H34" s="577"/>
      <c r="I34" s="577"/>
      <c r="J34" s="576"/>
      <c r="K34" s="258"/>
      <c r="L34" s="258"/>
      <c r="M34" s="258"/>
      <c r="N34" s="576"/>
      <c r="O34" s="258"/>
      <c r="P34" s="258"/>
      <c r="Q34" s="258"/>
      <c r="R34" s="576"/>
      <c r="S34" s="258"/>
      <c r="T34" s="258"/>
      <c r="U34" s="176"/>
      <c r="V34" s="176"/>
      <c r="W34" s="176"/>
      <c r="X34" s="259"/>
      <c r="Y34" s="576"/>
      <c r="Z34" s="176"/>
      <c r="AA34" s="576"/>
      <c r="AB34" s="576"/>
      <c r="AC34" s="576"/>
    </row>
    <row r="35" spans="2:38">
      <c r="AL35" s="177"/>
    </row>
    <row r="36" spans="2:38">
      <c r="AD36" s="142"/>
      <c r="AF36" s="142"/>
      <c r="AG36" s="142"/>
      <c r="AH36" s="142"/>
      <c r="AI36" s="178"/>
      <c r="AJ36" s="178"/>
      <c r="AK36" s="179"/>
      <c r="AL36" s="180"/>
    </row>
    <row r="37" spans="2:38">
      <c r="AD37" s="142"/>
      <c r="AF37" s="142"/>
      <c r="AG37" s="142"/>
      <c r="AH37" s="142"/>
      <c r="AI37" s="178"/>
      <c r="AJ37" s="181">
        <f>SUM(AC20:AC21)</f>
        <v>0.3</v>
      </c>
    </row>
    <row r="39" spans="2:38" ht="69.75" customHeight="1">
      <c r="AJ39" s="182">
        <f>AJ37+AB33</f>
        <v>0.3</v>
      </c>
      <c r="AK39" s="178"/>
      <c r="AL39" s="183"/>
    </row>
    <row r="40" spans="2:38">
      <c r="AK40" s="178"/>
      <c r="AL40" s="183"/>
    </row>
    <row r="42" spans="2:38" ht="13.5" customHeight="1"/>
    <row r="47" spans="2:38">
      <c r="B47" s="73"/>
      <c r="C47" s="73"/>
      <c r="D47" s="73"/>
      <c r="E47" s="73"/>
      <c r="F47" s="73"/>
      <c r="K47" s="73"/>
      <c r="L47" s="73"/>
      <c r="O47" s="73"/>
      <c r="P47" s="73"/>
      <c r="S47" s="73"/>
      <c r="T47" s="73"/>
      <c r="U47" s="73"/>
      <c r="V47" s="73"/>
      <c r="W47" s="73"/>
    </row>
    <row r="51" spans="2:27" ht="15.75">
      <c r="B51" s="567" t="s">
        <v>690</v>
      </c>
      <c r="C51" s="567"/>
      <c r="F51" s="73"/>
      <c r="K51" s="184"/>
      <c r="L51" s="185" t="s">
        <v>691</v>
      </c>
      <c r="M51" s="185"/>
      <c r="N51" s="184"/>
      <c r="P51" s="217"/>
      <c r="Q51" s="217"/>
      <c r="U51" s="73"/>
      <c r="V51" s="73"/>
      <c r="W51" s="73"/>
      <c r="X51" s="568" t="s">
        <v>692</v>
      </c>
      <c r="Y51" s="568"/>
      <c r="Z51" s="568"/>
      <c r="AA51" s="568"/>
    </row>
    <row r="52" spans="2:27">
      <c r="B52" s="566"/>
      <c r="C52" s="566"/>
      <c r="F52" s="73"/>
      <c r="L52" s="566"/>
      <c r="M52" s="566"/>
      <c r="P52" s="566"/>
      <c r="Q52" s="566"/>
      <c r="U52" s="73"/>
      <c r="V52" s="73"/>
      <c r="W52" s="73"/>
      <c r="X52" s="566"/>
      <c r="Y52" s="566"/>
      <c r="Z52" s="566"/>
      <c r="AA52" s="566"/>
    </row>
    <row r="56" spans="2:27">
      <c r="C56" s="186" t="e">
        <f>ROUND(IF('SERVIÇOS EXECUTADOS'!DS422=0,NA(),'SERVIÇOS EXECUTADOS'!DS422),4)</f>
        <v>#DIV/0!</v>
      </c>
      <c r="D56" s="186" t="e">
        <f>ROUND(IF('SERVIÇOS EXECUTADOS'!DT422=0,NA(),'SERVIÇOS EXECUTADOS'!DT422),4)</f>
        <v>#DIV/0!</v>
      </c>
      <c r="E56" s="186" t="e">
        <f>ROUND(IF('SERVIÇOS EXECUTADOS'!DU422=0,NA(),'SERVIÇOS EXECUTADOS'!DU422),4)</f>
        <v>#DIV/0!</v>
      </c>
      <c r="F56" s="186" t="e">
        <f>ROUND(IF('SERVIÇOS EXECUTADOS'!DV422=0,NA(),'SERVIÇOS EXECUTADOS'!DV422),4)</f>
        <v>#DIV/0!</v>
      </c>
      <c r="G56" s="186" t="e">
        <f>ROUND(IF('SERVIÇOS EXECUTADOS'!DW422=0,NA(),'SERVIÇOS EXECUTADOS'!DW422),4)</f>
        <v>#DIV/0!</v>
      </c>
      <c r="H56" s="186" t="e">
        <f>ROUND(IF('SERVIÇOS EXECUTADOS'!DX422=0,NA(),'SERVIÇOS EXECUTADOS'!DX422),4)</f>
        <v>#DIV/0!</v>
      </c>
      <c r="I56" s="186" t="e">
        <f>ROUND(IF('SERVIÇOS EXECUTADOS'!DY422=0,NA(),'SERVIÇOS EXECUTADOS'!DY422),4)</f>
        <v>#DIV/0!</v>
      </c>
      <c r="J56" s="186" t="e">
        <f>ROUND(IF('SERVIÇOS EXECUTADOS'!DZ422=0,NA(),'SERVIÇOS EXECUTADOS'!DZ422),4)</f>
        <v>#DIV/0!</v>
      </c>
      <c r="K56" s="186" t="e">
        <f>ROUND(IF('SERVIÇOS EXECUTADOS'!EA422=0,NA(),'SERVIÇOS EXECUTADOS'!EA422),4)</f>
        <v>#DIV/0!</v>
      </c>
      <c r="L56" s="186" t="e">
        <f>ROUND(IF('SERVIÇOS EXECUTADOS'!EB422=0,NA(),'SERVIÇOS EXECUTADOS'!EB422),4)</f>
        <v>#DIV/0!</v>
      </c>
      <c r="M56" s="186" t="e">
        <f>ROUND(IF('SERVIÇOS EXECUTADOS'!EC422=0,NA(),'SERVIÇOS EXECUTADOS'!EC422),4)</f>
        <v>#DIV/0!</v>
      </c>
      <c r="N56" s="186" t="e">
        <f>ROUND(IF('SERVIÇOS EXECUTADOS'!ED422=0,NA(),'SERVIÇOS EXECUTADOS'!ED422),4)</f>
        <v>#DIV/0!</v>
      </c>
      <c r="O56" s="186" t="e">
        <f>ROUND(IF('SERVIÇOS EXECUTADOS'!EE422=0,NA(),'SERVIÇOS EXECUTADOS'!EE422),4)</f>
        <v>#DIV/0!</v>
      </c>
      <c r="P56" s="186" t="e">
        <f>ROUND(IF('SERVIÇOS EXECUTADOS'!EF422=0,NA(),'SERVIÇOS EXECUTADOS'!EF422),4)</f>
        <v>#DIV/0!</v>
      </c>
      <c r="Q56" s="186" t="e">
        <f>ROUND(IF('SERVIÇOS EXECUTADOS'!EG422=0,NA(),'SERVIÇOS EXECUTADOS'!EG422),4)</f>
        <v>#DIV/0!</v>
      </c>
      <c r="R56" s="186" t="e">
        <f>ROUND(IF('SERVIÇOS EXECUTADOS'!EH422=0,NA(),'SERVIÇOS EXECUTADOS'!EH422),4)</f>
        <v>#DIV/0!</v>
      </c>
      <c r="S56" s="186" t="e">
        <f>ROUND(IF('SERVIÇOS EXECUTADOS'!EI422=0,NA(),'SERVIÇOS EXECUTADOS'!EI422),4)</f>
        <v>#DIV/0!</v>
      </c>
      <c r="T56" s="186" t="e">
        <f>ROUND(IF('SERVIÇOS EXECUTADOS'!EJ422=0,NA(),'SERVIÇOS EXECUTADOS'!EJ422),4)</f>
        <v>#DIV/0!</v>
      </c>
      <c r="U56" s="186" t="e">
        <f>ROUND(IF('SERVIÇOS EXECUTADOS'!EK422=0,NA(),'SERVIÇOS EXECUTADOS'!EK422),4)</f>
        <v>#DIV/0!</v>
      </c>
      <c r="V56" s="186" t="e">
        <f>ROUND(IF('SERVIÇOS EXECUTADOS'!EL422=0,NA(),'SERVIÇOS EXECUTADOS'!EL422),4)</f>
        <v>#DIV/0!</v>
      </c>
      <c r="W56" s="186" t="e">
        <f>ROUND(IF('SERVIÇOS EXECUTADOS'!EM422=0,NA(),'SERVIÇOS EXECUTADOS'!EM422),4)</f>
        <v>#DIV/0!</v>
      </c>
      <c r="X56" s="186" t="e">
        <f>ROUND(IF('SERVIÇOS EXECUTADOS'!EN422=0,NA(),'SERVIÇOS EXECUTADOS'!EN422),4)</f>
        <v>#DIV/0!</v>
      </c>
      <c r="Y56" s="186" t="e">
        <f>ROUND(IF('SERVIÇOS EXECUTADOS'!EO422=0,NA(),'SERVIÇOS EXECUTADOS'!EO422),4)</f>
        <v>#DIV/0!</v>
      </c>
      <c r="Z56" s="186" t="e">
        <f>ROUND(IF('SERVIÇOS EXECUTADOS'!EP422=0,NA(),'SERVIÇOS EXECUTADOS'!EP422),4)</f>
        <v>#DIV/0!</v>
      </c>
      <c r="AA56" s="186" t="e">
        <f>ROUND(IF('SERVIÇOS EXECUTADOS'!EQ422=0,NA(),'SERVIÇOS EXECUTADOS'!EQ422),4)</f>
        <v>#DIV/0!</v>
      </c>
    </row>
    <row r="57" spans="2:27">
      <c r="C57" s="214" t="e">
        <f>C56</f>
        <v>#DIV/0!</v>
      </c>
      <c r="D57" s="214" t="e">
        <f>C57+D56</f>
        <v>#DIV/0!</v>
      </c>
      <c r="E57" s="214" t="e">
        <f t="shared" ref="E57:AA57" si="20">D57+E56</f>
        <v>#DIV/0!</v>
      </c>
      <c r="F57" s="214" t="e">
        <f t="shared" si="20"/>
        <v>#DIV/0!</v>
      </c>
      <c r="G57" s="214" t="e">
        <f t="shared" si="20"/>
        <v>#DIV/0!</v>
      </c>
      <c r="H57" s="214" t="e">
        <f t="shared" si="20"/>
        <v>#DIV/0!</v>
      </c>
      <c r="I57" s="214" t="e">
        <f t="shared" si="20"/>
        <v>#DIV/0!</v>
      </c>
      <c r="J57" s="214" t="e">
        <f t="shared" si="20"/>
        <v>#DIV/0!</v>
      </c>
      <c r="K57" s="214" t="e">
        <f t="shared" si="20"/>
        <v>#DIV/0!</v>
      </c>
      <c r="L57" s="214" t="e">
        <f t="shared" si="20"/>
        <v>#DIV/0!</v>
      </c>
      <c r="M57" s="214" t="e">
        <f t="shared" si="20"/>
        <v>#DIV/0!</v>
      </c>
      <c r="N57" s="214" t="e">
        <f t="shared" si="20"/>
        <v>#DIV/0!</v>
      </c>
      <c r="O57" s="214" t="e">
        <f t="shared" si="20"/>
        <v>#DIV/0!</v>
      </c>
      <c r="P57" s="214" t="e">
        <f t="shared" ref="P57" si="21">O57+P56</f>
        <v>#DIV/0!</v>
      </c>
      <c r="Q57" s="214" t="e">
        <f t="shared" ref="Q57" si="22">P57+Q56</f>
        <v>#DIV/0!</v>
      </c>
      <c r="R57" s="214" t="e">
        <f t="shared" ref="R57" si="23">Q57+R56</f>
        <v>#DIV/0!</v>
      </c>
      <c r="S57" s="214" t="e">
        <f t="shared" ref="S57" si="24">R57+S56</f>
        <v>#DIV/0!</v>
      </c>
      <c r="T57" s="214" t="e">
        <f>O57+T56</f>
        <v>#DIV/0!</v>
      </c>
      <c r="U57" s="214" t="e">
        <f t="shared" si="20"/>
        <v>#DIV/0!</v>
      </c>
      <c r="V57" s="214" t="e">
        <f t="shared" si="20"/>
        <v>#DIV/0!</v>
      </c>
      <c r="W57" s="214" t="e">
        <f t="shared" si="20"/>
        <v>#DIV/0!</v>
      </c>
      <c r="X57" s="214" t="e">
        <f t="shared" si="20"/>
        <v>#DIV/0!</v>
      </c>
      <c r="Y57" s="214" t="e">
        <f t="shared" si="20"/>
        <v>#DIV/0!</v>
      </c>
      <c r="Z57" s="214" t="e">
        <f t="shared" si="20"/>
        <v>#DIV/0!</v>
      </c>
      <c r="AA57" s="214" t="e">
        <f t="shared" si="20"/>
        <v>#DIV/0!</v>
      </c>
    </row>
    <row r="62" spans="2:27" ht="36" customHeight="1">
      <c r="C62" s="200">
        <v>0</v>
      </c>
      <c r="D62" s="200">
        <v>1</v>
      </c>
      <c r="E62" s="200">
        <v>2</v>
      </c>
      <c r="F62" s="200">
        <v>3</v>
      </c>
      <c r="G62" s="200">
        <v>4</v>
      </c>
      <c r="H62" s="200">
        <v>5</v>
      </c>
      <c r="I62" s="200">
        <v>6</v>
      </c>
      <c r="J62" s="200">
        <v>7</v>
      </c>
      <c r="K62" s="200">
        <v>8</v>
      </c>
      <c r="L62" s="200">
        <v>9</v>
      </c>
      <c r="M62" s="200">
        <v>10</v>
      </c>
      <c r="N62" s="200">
        <v>11</v>
      </c>
      <c r="O62" s="200">
        <v>12</v>
      </c>
      <c r="P62" s="200">
        <v>13</v>
      </c>
      <c r="Q62" s="200">
        <v>14</v>
      </c>
      <c r="R62" s="200">
        <v>15</v>
      </c>
      <c r="S62" s="200">
        <v>16</v>
      </c>
      <c r="T62" s="200">
        <v>17</v>
      </c>
      <c r="U62" s="200">
        <v>18</v>
      </c>
      <c r="V62" s="200">
        <v>19</v>
      </c>
      <c r="W62" s="200">
        <v>20</v>
      </c>
      <c r="X62" s="200">
        <v>21</v>
      </c>
      <c r="Y62" s="200">
        <v>22</v>
      </c>
      <c r="Z62" s="200">
        <v>23</v>
      </c>
      <c r="AA62" s="200">
        <v>24</v>
      </c>
    </row>
    <row r="63" spans="2:27">
      <c r="C63" s="260" t="e">
        <f>LOOKUP(C62,'SERVIÇOS EXECUTADOS'!$I$14:$DD$14)</f>
        <v>#N/A</v>
      </c>
      <c r="D63" s="260" t="e">
        <f>LOOKUP(D62,'SERVIÇOS EXECUTADOS'!$I$14:$DD$14)</f>
        <v>#N/A</v>
      </c>
      <c r="E63" s="260" t="e">
        <f>LOOKUP(E62,'SERVIÇOS EXECUTADOS'!$I$14:$DD$14)</f>
        <v>#N/A</v>
      </c>
      <c r="F63" s="260" t="e">
        <f>LOOKUP(F62,'SERVIÇOS EXECUTADOS'!$I$14:$DD$14)</f>
        <v>#N/A</v>
      </c>
      <c r="G63" s="260" t="e">
        <f>LOOKUP(G62,'SERVIÇOS EXECUTADOS'!$I$14:$DD$14)</f>
        <v>#N/A</v>
      </c>
      <c r="H63" s="260" t="e">
        <f>LOOKUP(H62,'SERVIÇOS EXECUTADOS'!$I$14:$DD$14)</f>
        <v>#N/A</v>
      </c>
      <c r="I63" s="260" t="e">
        <f>LOOKUP(I62,'SERVIÇOS EXECUTADOS'!$I$14:$DD$14)</f>
        <v>#N/A</v>
      </c>
      <c r="J63" s="260" t="e">
        <f>LOOKUP(J62,'SERVIÇOS EXECUTADOS'!$I$14:$DD$14)</f>
        <v>#N/A</v>
      </c>
      <c r="K63" s="260" t="e">
        <f>LOOKUP(K62,'SERVIÇOS EXECUTADOS'!$I$14:$DD$14)</f>
        <v>#N/A</v>
      </c>
      <c r="L63" s="260" t="e">
        <f>LOOKUP(L62,'SERVIÇOS EXECUTADOS'!$I$14:$DD$14)</f>
        <v>#N/A</v>
      </c>
      <c r="M63" s="260" t="e">
        <f>LOOKUP(M62,'SERVIÇOS EXECUTADOS'!$I$14:$DD$14)</f>
        <v>#N/A</v>
      </c>
      <c r="N63" s="260" t="e">
        <f>LOOKUP(N62,'SERVIÇOS EXECUTADOS'!$I$14:$DD$14)</f>
        <v>#N/A</v>
      </c>
      <c r="O63" s="260" t="e">
        <f>LOOKUP(O62,'SERVIÇOS EXECUTADOS'!$I$14:$DD$14)</f>
        <v>#N/A</v>
      </c>
      <c r="P63" s="260" t="e">
        <f>LOOKUP(P62,'SERVIÇOS EXECUTADOS'!$I$14:$DD$14)</f>
        <v>#N/A</v>
      </c>
      <c r="Q63" s="260" t="e">
        <f>LOOKUP(Q62,'SERVIÇOS EXECUTADOS'!$I$14:$DD$14)</f>
        <v>#N/A</v>
      </c>
      <c r="R63" s="260" t="e">
        <f>LOOKUP(R62,'SERVIÇOS EXECUTADOS'!$I$14:$DD$14)</f>
        <v>#N/A</v>
      </c>
      <c r="S63" s="260" t="e">
        <f>LOOKUP(S62,'SERVIÇOS EXECUTADOS'!$I$14:$DD$14)</f>
        <v>#N/A</v>
      </c>
      <c r="T63" s="260" t="e">
        <f>LOOKUP(T62,'SERVIÇOS EXECUTADOS'!$I$14:$DD$14)</f>
        <v>#N/A</v>
      </c>
      <c r="U63" s="260" t="e">
        <f>LOOKUP(U62,'SERVIÇOS EXECUTADOS'!$I$14:$DD$14)</f>
        <v>#N/A</v>
      </c>
      <c r="V63" s="260" t="e">
        <f>LOOKUP(V62,'SERVIÇOS EXECUTADOS'!$I$14:$DD$14)</f>
        <v>#N/A</v>
      </c>
      <c r="W63" s="260" t="e">
        <f>LOOKUP(W62,'SERVIÇOS EXECUTADOS'!$I$14:$DD$14)</f>
        <v>#N/A</v>
      </c>
      <c r="X63" s="260" t="e">
        <f>LOOKUP(X62,'SERVIÇOS EXECUTADOS'!$I$14:$DD$14)</f>
        <v>#N/A</v>
      </c>
      <c r="Y63" s="260" t="e">
        <f>LOOKUP(Y62,'SERVIÇOS EXECUTADOS'!$I$14:$DD$14)</f>
        <v>#N/A</v>
      </c>
      <c r="Z63" s="260" t="e">
        <f>LOOKUP(Z62,'SERVIÇOS EXECUTADOS'!$I$14:$DD$14)</f>
        <v>#N/A</v>
      </c>
      <c r="AA63" s="260" t="e">
        <f>LOOKUP(AA62,'SERVIÇOS EXECUTADOS'!$I$14:$DD$14)</f>
        <v>#N/A</v>
      </c>
    </row>
  </sheetData>
  <mergeCells count="23">
    <mergeCell ref="AC17:AC18"/>
    <mergeCell ref="B33:E34"/>
    <mergeCell ref="G33:I33"/>
    <mergeCell ref="J33:J34"/>
    <mergeCell ref="AA33:AA34"/>
    <mergeCell ref="AB33:AB34"/>
    <mergeCell ref="AC33:AC34"/>
    <mergeCell ref="G34:I34"/>
    <mergeCell ref="Y33:Y34"/>
    <mergeCell ref="N33:N34"/>
    <mergeCell ref="R33:R34"/>
    <mergeCell ref="B2:AA2"/>
    <mergeCell ref="Y3:AA3"/>
    <mergeCell ref="Y4:AA4"/>
    <mergeCell ref="Y5:AA5"/>
    <mergeCell ref="X52:AA52"/>
    <mergeCell ref="B51:C51"/>
    <mergeCell ref="B52:C52"/>
    <mergeCell ref="L52:M52"/>
    <mergeCell ref="X51:AA51"/>
    <mergeCell ref="P52:Q52"/>
    <mergeCell ref="Y6:AA6"/>
    <mergeCell ref="Y7:AA7"/>
  </mergeCells>
  <conditionalFormatting sqref="C18:AA18">
    <cfRule type="cellIs" dxfId="0" priority="1" operator="greaterThan">
      <formula>0</formula>
    </cfRule>
  </conditionalFormatting>
  <pageMargins left="0.51181102362204722" right="0.51181102362204722" top="0.78740157480314965" bottom="0.39370078740157483" header="0.31496062992125984" footer="0.31496062992125984"/>
  <pageSetup paperSize="9"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6">
    <pageSetUpPr fitToPage="1"/>
  </sheetPr>
  <dimension ref="A1:AC115"/>
  <sheetViews>
    <sheetView showGridLines="0" view="pageBreakPreview" zoomScaleNormal="90" zoomScaleSheetLayoutView="100" workbookViewId="0">
      <selection activeCell="X13" sqref="X13"/>
    </sheetView>
  </sheetViews>
  <sheetFormatPr defaultRowHeight="15" customHeight="1"/>
  <cols>
    <col min="1" max="1" width="1.7109375" style="79" customWidth="1"/>
    <col min="2" max="2" width="9.140625" style="79" customWidth="1"/>
    <col min="3" max="3" width="11" style="79" customWidth="1"/>
    <col min="4" max="7" width="9.140625" style="79"/>
    <col min="8" max="8" width="2.28515625" style="79" customWidth="1"/>
    <col min="9" max="14" width="9.140625" style="79"/>
    <col min="15" max="15" width="1.7109375" style="79" customWidth="1"/>
    <col min="16" max="21" width="9.140625" style="79"/>
    <col min="22" max="22" width="4.140625" style="79" customWidth="1"/>
    <col min="23" max="16384" width="9.140625" style="79"/>
  </cols>
  <sheetData>
    <row r="1" spans="1:29" s="81" customFormat="1" ht="32.25" customHeight="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29" ht="9.9499999999999993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ht="63" customHeight="1" thickBot="1">
      <c r="A3"/>
      <c r="B3" s="267" t="s">
        <v>709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9"/>
      <c r="V3" s="90"/>
      <c r="W3" s="90"/>
      <c r="X3" s="90"/>
      <c r="Y3" s="90"/>
      <c r="Z3" s="90"/>
      <c r="AA3" s="90"/>
      <c r="AB3" s="90"/>
      <c r="AC3" s="90"/>
    </row>
    <row r="4" spans="1:29" ht="18" customHeight="1">
      <c r="A4"/>
      <c r="B4" s="589" t="str">
        <f>'ATESTE TECNICO'!C3</f>
        <v xml:space="preserve">EMPREENDIMENTO: </v>
      </c>
      <c r="C4" s="590"/>
      <c r="D4" s="590"/>
      <c r="E4" s="590"/>
      <c r="F4" s="590"/>
      <c r="G4" s="590"/>
      <c r="H4" s="590"/>
      <c r="I4" s="590"/>
      <c r="J4" s="476"/>
      <c r="K4" s="476"/>
      <c r="L4" s="477"/>
      <c r="M4" s="478"/>
      <c r="N4" s="478"/>
      <c r="O4" s="478"/>
      <c r="P4" s="476"/>
      <c r="Q4" s="476"/>
      <c r="R4" s="479" t="s">
        <v>2</v>
      </c>
      <c r="S4" s="583">
        <f>'SERVIÇOS EXECUTADOS'!G2</f>
        <v>0</v>
      </c>
      <c r="T4" s="583"/>
      <c r="U4" s="584"/>
      <c r="W4"/>
      <c r="X4"/>
      <c r="Y4"/>
      <c r="Z4"/>
      <c r="AA4"/>
      <c r="AB4"/>
      <c r="AC4"/>
    </row>
    <row r="5" spans="1:29" ht="18" customHeight="1">
      <c r="A5"/>
      <c r="B5" s="589" t="str">
        <f>'ATESTE TECNICO'!C4</f>
        <v xml:space="preserve">LOCALIZAÇÃO: </v>
      </c>
      <c r="C5" s="590"/>
      <c r="D5" s="590"/>
      <c r="E5" s="590"/>
      <c r="F5" s="590"/>
      <c r="G5" s="590"/>
      <c r="H5" s="590"/>
      <c r="I5" s="590"/>
      <c r="J5" s="476"/>
      <c r="K5" s="476"/>
      <c r="L5" s="478"/>
      <c r="M5" s="478"/>
      <c r="N5" s="478"/>
      <c r="O5" s="478"/>
      <c r="P5" s="476"/>
      <c r="Q5" s="476"/>
      <c r="R5" s="479" t="s">
        <v>4</v>
      </c>
      <c r="S5" s="593" t="str">
        <f>'ATESTE TECNICO'!J4</f>
        <v>01/01/1900 a 01/01/2000</v>
      </c>
      <c r="T5" s="593"/>
      <c r="U5" s="594"/>
      <c r="W5"/>
      <c r="X5"/>
      <c r="Y5"/>
      <c r="Z5"/>
      <c r="AA5"/>
      <c r="AB5"/>
      <c r="AC5"/>
    </row>
    <row r="6" spans="1:29" ht="18" customHeight="1">
      <c r="A6"/>
      <c r="B6" s="589" t="str">
        <f>'ATESTE TECNICO'!C5</f>
        <v xml:space="preserve">AGENTE PROMOTOR: </v>
      </c>
      <c r="C6" s="590"/>
      <c r="D6" s="590"/>
      <c r="E6" s="590"/>
      <c r="F6" s="590"/>
      <c r="G6" s="590"/>
      <c r="H6" s="590"/>
      <c r="I6" s="590"/>
      <c r="J6" s="476"/>
      <c r="K6" s="476"/>
      <c r="L6" s="478"/>
      <c r="M6" s="478"/>
      <c r="N6" s="478"/>
      <c r="O6" s="478"/>
      <c r="P6" s="476"/>
      <c r="Q6" s="476"/>
      <c r="R6" s="479" t="s">
        <v>699</v>
      </c>
      <c r="S6" s="585">
        <f>'ACOMP. TECNICO'!Y5</f>
        <v>0</v>
      </c>
      <c r="T6" s="585"/>
      <c r="U6" s="586"/>
      <c r="W6"/>
      <c r="X6"/>
      <c r="Y6"/>
      <c r="Z6"/>
      <c r="AA6"/>
      <c r="AB6"/>
      <c r="AC6"/>
    </row>
    <row r="7" spans="1:29" ht="18" customHeight="1">
      <c r="A7"/>
      <c r="B7" s="589" t="str">
        <f>'ATESTE TECNICO'!C6</f>
        <v xml:space="preserve">COD. DO EMPREEND.: </v>
      </c>
      <c r="C7" s="590"/>
      <c r="D7" s="590"/>
      <c r="E7" s="590"/>
      <c r="F7" s="590"/>
      <c r="G7" s="590"/>
      <c r="H7" s="590"/>
      <c r="I7" s="590"/>
      <c r="J7" s="476"/>
      <c r="K7" s="476"/>
      <c r="L7" s="478"/>
      <c r="M7" s="478"/>
      <c r="N7" s="478"/>
      <c r="O7" s="478"/>
      <c r="P7" s="476"/>
      <c r="Q7" s="476"/>
      <c r="R7" s="479" t="s">
        <v>9</v>
      </c>
      <c r="S7" s="585" t="str">
        <f>'ACOMP. TECNICO'!Y6</f>
        <v>18 meses</v>
      </c>
      <c r="T7" s="585"/>
      <c r="U7" s="586"/>
      <c r="W7"/>
      <c r="X7"/>
      <c r="Y7"/>
      <c r="Z7"/>
      <c r="AA7"/>
      <c r="AB7"/>
      <c r="AC7"/>
    </row>
    <row r="8" spans="1:29" ht="18" customHeight="1" thickBot="1">
      <c r="A8"/>
      <c r="B8" s="591" t="str">
        <f>'ATESTE TECNICO'!C7</f>
        <v xml:space="preserve">COD. SH.: </v>
      </c>
      <c r="C8" s="592"/>
      <c r="D8" s="592"/>
      <c r="E8" s="592"/>
      <c r="F8" s="592"/>
      <c r="G8" s="592"/>
      <c r="H8" s="592"/>
      <c r="I8" s="592"/>
      <c r="J8" s="480"/>
      <c r="K8" s="480"/>
      <c r="L8" s="481"/>
      <c r="M8" s="482"/>
      <c r="N8" s="482"/>
      <c r="O8" s="482"/>
      <c r="P8" s="480"/>
      <c r="Q8" s="480"/>
      <c r="R8" s="483" t="s">
        <v>12</v>
      </c>
      <c r="S8" s="587">
        <f>'ATESTE TECNICO'!J7</f>
        <v>44593</v>
      </c>
      <c r="T8" s="587"/>
      <c r="U8" s="588"/>
      <c r="W8"/>
      <c r="X8"/>
      <c r="Y8"/>
      <c r="Z8"/>
      <c r="AA8"/>
      <c r="AB8"/>
      <c r="AC8"/>
    </row>
    <row r="10" spans="1:29" ht="15" customHeight="1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9" ht="15" customHeight="1">
      <c r="B11" s="96"/>
      <c r="C11" s="97"/>
      <c r="D11" s="97"/>
      <c r="E11" s="97"/>
      <c r="F11" s="97"/>
      <c r="G11" s="98"/>
      <c r="H11"/>
      <c r="I11" s="92"/>
      <c r="J11" s="93"/>
      <c r="K11" s="93"/>
      <c r="L11" s="93"/>
      <c r="M11" s="93"/>
      <c r="N11" s="94"/>
      <c r="O11"/>
      <c r="P11" s="92"/>
      <c r="Q11" s="93"/>
      <c r="R11" s="93"/>
      <c r="S11" s="93"/>
      <c r="T11" s="93"/>
      <c r="U11" s="94"/>
    </row>
    <row r="12" spans="1:29" ht="15" customHeight="1">
      <c r="B12" s="99"/>
      <c r="C12" s="75"/>
      <c r="D12" s="75"/>
      <c r="E12" s="75"/>
      <c r="F12" s="75"/>
      <c r="G12" s="100"/>
      <c r="H12"/>
      <c r="I12" s="101"/>
      <c r="J12"/>
      <c r="K12"/>
      <c r="L12"/>
      <c r="M12"/>
      <c r="N12" s="102"/>
      <c r="O12"/>
      <c r="P12" s="101"/>
      <c r="Q12"/>
      <c r="R12"/>
      <c r="S12"/>
      <c r="T12"/>
      <c r="U12" s="102"/>
    </row>
    <row r="13" spans="1:29" ht="15" customHeight="1">
      <c r="B13" s="99"/>
      <c r="C13" s="75"/>
      <c r="D13" s="75"/>
      <c r="E13" s="75"/>
      <c r="F13" s="75"/>
      <c r="G13" s="100"/>
      <c r="H13"/>
      <c r="I13" s="101"/>
      <c r="J13"/>
      <c r="K13"/>
      <c r="L13"/>
      <c r="M13"/>
      <c r="N13" s="102"/>
      <c r="O13"/>
      <c r="P13" s="101"/>
      <c r="Q13"/>
      <c r="R13"/>
      <c r="S13"/>
      <c r="T13"/>
      <c r="U13" s="102"/>
    </row>
    <row r="14" spans="1:29" ht="15" customHeight="1">
      <c r="B14" s="99"/>
      <c r="C14" s="75"/>
      <c r="D14" s="75"/>
      <c r="E14" s="75"/>
      <c r="F14" s="75"/>
      <c r="G14" s="100"/>
      <c r="H14"/>
      <c r="I14" s="101"/>
      <c r="J14"/>
      <c r="K14"/>
      <c r="L14"/>
      <c r="M14"/>
      <c r="N14" s="102"/>
      <c r="O14"/>
      <c r="P14" s="101"/>
      <c r="Q14"/>
      <c r="R14"/>
      <c r="S14"/>
      <c r="T14"/>
      <c r="U14" s="102"/>
    </row>
    <row r="15" spans="1:29" ht="15" customHeight="1">
      <c r="B15" s="99"/>
      <c r="C15" s="75"/>
      <c r="D15" s="75"/>
      <c r="E15" s="75"/>
      <c r="F15" s="75"/>
      <c r="G15" s="100"/>
      <c r="H15"/>
      <c r="I15" s="101"/>
      <c r="J15"/>
      <c r="K15"/>
      <c r="L15"/>
      <c r="M15"/>
      <c r="N15" s="102"/>
      <c r="O15"/>
      <c r="P15" s="101"/>
      <c r="Q15"/>
      <c r="R15"/>
      <c r="S15"/>
      <c r="T15"/>
      <c r="U15" s="102"/>
    </row>
    <row r="16" spans="1:29" ht="15" customHeight="1">
      <c r="B16" s="99"/>
      <c r="C16" s="75"/>
      <c r="D16" s="75"/>
      <c r="E16" s="75"/>
      <c r="F16" s="75"/>
      <c r="G16" s="100"/>
      <c r="H16"/>
      <c r="I16" s="101"/>
      <c r="J16"/>
      <c r="K16"/>
      <c r="L16"/>
      <c r="M16"/>
      <c r="N16" s="102"/>
      <c r="O16"/>
      <c r="P16" s="101"/>
      <c r="Q16"/>
      <c r="R16"/>
      <c r="S16"/>
      <c r="T16"/>
      <c r="U16" s="102"/>
    </row>
    <row r="17" spans="2:21" ht="15" customHeight="1">
      <c r="B17" s="99"/>
      <c r="C17" s="75"/>
      <c r="D17" s="75"/>
      <c r="E17" s="75"/>
      <c r="F17" s="75"/>
      <c r="G17" s="100"/>
      <c r="H17"/>
      <c r="I17" s="101"/>
      <c r="J17"/>
      <c r="K17"/>
      <c r="L17"/>
      <c r="M17"/>
      <c r="N17" s="102"/>
      <c r="O17"/>
      <c r="P17" s="101"/>
      <c r="Q17"/>
      <c r="R17"/>
      <c r="S17"/>
      <c r="T17"/>
      <c r="U17" s="102"/>
    </row>
    <row r="18" spans="2:21" ht="15" customHeight="1">
      <c r="B18" s="99"/>
      <c r="C18" s="75"/>
      <c r="D18" s="75"/>
      <c r="E18" s="75"/>
      <c r="F18" s="75"/>
      <c r="G18" s="100"/>
      <c r="H18"/>
      <c r="I18" s="101"/>
      <c r="J18"/>
      <c r="K18"/>
      <c r="L18"/>
      <c r="M18"/>
      <c r="N18" s="102"/>
      <c r="O18"/>
      <c r="P18" s="101"/>
      <c r="Q18"/>
      <c r="R18"/>
      <c r="S18"/>
      <c r="T18"/>
      <c r="U18" s="102"/>
    </row>
    <row r="19" spans="2:21" ht="15" customHeight="1">
      <c r="B19" s="99"/>
      <c r="C19" s="75"/>
      <c r="D19" s="75"/>
      <c r="E19" s="75"/>
      <c r="F19" s="75"/>
      <c r="G19" s="100"/>
      <c r="H19"/>
      <c r="I19" s="101"/>
      <c r="J19"/>
      <c r="K19"/>
      <c r="L19"/>
      <c r="M19"/>
      <c r="N19" s="102"/>
      <c r="O19"/>
      <c r="P19" s="101"/>
      <c r="Q19"/>
      <c r="R19"/>
      <c r="S19"/>
      <c r="T19"/>
      <c r="U19" s="102"/>
    </row>
    <row r="20" spans="2:21" ht="15" customHeight="1">
      <c r="B20" s="99"/>
      <c r="C20" s="75"/>
      <c r="D20" s="75"/>
      <c r="E20" s="75"/>
      <c r="F20" s="75"/>
      <c r="G20" s="100"/>
      <c r="H20"/>
      <c r="I20" s="101"/>
      <c r="J20"/>
      <c r="K20"/>
      <c r="L20"/>
      <c r="M20"/>
      <c r="N20" s="102"/>
      <c r="O20"/>
      <c r="P20" s="101"/>
      <c r="Q20"/>
      <c r="R20"/>
      <c r="S20"/>
      <c r="T20"/>
      <c r="U20" s="102"/>
    </row>
    <row r="21" spans="2:21" ht="15" customHeight="1">
      <c r="B21" s="99"/>
      <c r="C21" s="75"/>
      <c r="D21" s="75"/>
      <c r="E21" s="75"/>
      <c r="F21" s="75"/>
      <c r="G21" s="100"/>
      <c r="H21"/>
      <c r="I21" s="101"/>
      <c r="J21"/>
      <c r="K21"/>
      <c r="L21"/>
      <c r="M21"/>
      <c r="N21" s="102"/>
      <c r="O21"/>
      <c r="P21" s="101"/>
      <c r="Q21"/>
      <c r="R21"/>
      <c r="S21"/>
      <c r="T21"/>
      <c r="U21" s="102"/>
    </row>
    <row r="22" spans="2:21" ht="15" customHeight="1">
      <c r="B22" s="99"/>
      <c r="C22" s="75"/>
      <c r="D22" s="75"/>
      <c r="E22" s="75"/>
      <c r="F22" s="75"/>
      <c r="G22" s="100"/>
      <c r="H22"/>
      <c r="I22" s="101"/>
      <c r="J22"/>
      <c r="K22"/>
      <c r="L22"/>
      <c r="M22"/>
      <c r="N22" s="102"/>
      <c r="O22"/>
      <c r="P22" s="101"/>
      <c r="Q22"/>
      <c r="R22"/>
      <c r="S22"/>
      <c r="T22"/>
      <c r="U22" s="102"/>
    </row>
    <row r="23" spans="2:21" ht="15" customHeight="1">
      <c r="B23" s="99"/>
      <c r="C23" s="75"/>
      <c r="D23" s="75"/>
      <c r="E23" s="75"/>
      <c r="F23" s="75"/>
      <c r="G23" s="100"/>
      <c r="H23"/>
      <c r="I23" s="101"/>
      <c r="J23"/>
      <c r="K23"/>
      <c r="L23"/>
      <c r="M23"/>
      <c r="N23" s="102"/>
      <c r="O23"/>
      <c r="P23" s="101"/>
      <c r="Q23"/>
      <c r="R23"/>
      <c r="S23"/>
      <c r="T23"/>
      <c r="U23" s="102"/>
    </row>
    <row r="24" spans="2:21" s="81" customFormat="1" ht="15" customHeight="1">
      <c r="B24" s="103"/>
      <c r="C24" s="104"/>
      <c r="D24" s="104"/>
      <c r="E24" s="104"/>
      <c r="F24" s="104"/>
      <c r="G24" s="105"/>
      <c r="H24"/>
      <c r="I24" s="106"/>
      <c r="J24" s="107"/>
      <c r="K24" s="107"/>
      <c r="L24" s="107"/>
      <c r="M24" s="107"/>
      <c r="N24" s="108"/>
      <c r="O24"/>
      <c r="P24" s="106"/>
      <c r="Q24" s="107"/>
      <c r="R24" s="107"/>
      <c r="S24" s="107"/>
      <c r="T24" s="107"/>
      <c r="U24" s="108"/>
    </row>
    <row r="25" spans="2:21" s="81" customFormat="1" ht="15" customHeight="1">
      <c r="B25" s="581" t="s">
        <v>710</v>
      </c>
      <c r="C25" s="578"/>
      <c r="D25" s="578"/>
      <c r="E25" s="578"/>
      <c r="F25" s="578"/>
      <c r="G25" s="578"/>
      <c r="I25" s="581" t="s">
        <v>711</v>
      </c>
      <c r="J25" s="578"/>
      <c r="K25" s="578"/>
      <c r="L25" s="578"/>
      <c r="M25" s="578"/>
      <c r="N25" s="578"/>
      <c r="P25" s="581" t="s">
        <v>712</v>
      </c>
      <c r="Q25" s="578"/>
      <c r="R25" s="578"/>
      <c r="S25" s="578"/>
      <c r="T25" s="578"/>
      <c r="U25" s="578"/>
    </row>
    <row r="26" spans="2:21" s="81" customFormat="1" ht="15" customHeight="1">
      <c r="B26" s="582"/>
      <c r="C26" s="579"/>
      <c r="D26" s="579"/>
      <c r="E26" s="579"/>
      <c r="F26" s="579"/>
      <c r="G26" s="579"/>
      <c r="I26" s="582"/>
      <c r="J26" s="579"/>
      <c r="K26" s="579"/>
      <c r="L26" s="579"/>
      <c r="M26" s="579"/>
      <c r="N26" s="579"/>
      <c r="P26" s="582"/>
      <c r="Q26" s="579"/>
      <c r="R26" s="579"/>
      <c r="S26" s="579"/>
      <c r="T26" s="579"/>
      <c r="U26" s="579"/>
    </row>
    <row r="27" spans="2:21" ht="15" customHeight="1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2:21" ht="15" customHeight="1">
      <c r="B28" s="92"/>
      <c r="C28" s="93"/>
      <c r="D28" s="93"/>
      <c r="E28" s="93"/>
      <c r="F28" s="93"/>
      <c r="G28" s="94"/>
      <c r="H28"/>
      <c r="I28" s="92"/>
      <c r="J28" s="93"/>
      <c r="K28" s="93"/>
      <c r="L28" s="93"/>
      <c r="M28" s="93"/>
      <c r="N28" s="94"/>
      <c r="O28"/>
      <c r="P28" s="96"/>
      <c r="Q28" s="97"/>
      <c r="R28" s="97"/>
      <c r="S28" s="97"/>
      <c r="T28" s="97"/>
      <c r="U28" s="98"/>
    </row>
    <row r="29" spans="2:21" ht="15" customHeight="1">
      <c r="B29" s="101"/>
      <c r="C29"/>
      <c r="D29"/>
      <c r="E29"/>
      <c r="F29"/>
      <c r="G29" s="102"/>
      <c r="H29"/>
      <c r="I29" s="101"/>
      <c r="J29"/>
      <c r="K29"/>
      <c r="L29"/>
      <c r="M29"/>
      <c r="N29" s="102"/>
      <c r="O29"/>
      <c r="P29" s="99"/>
      <c r="Q29" s="75"/>
      <c r="R29" s="75"/>
      <c r="S29" s="75"/>
      <c r="T29" s="75"/>
      <c r="U29" s="100"/>
    </row>
    <row r="30" spans="2:21" ht="15" customHeight="1">
      <c r="B30" s="101"/>
      <c r="C30"/>
      <c r="D30"/>
      <c r="E30"/>
      <c r="F30"/>
      <c r="G30" s="102"/>
      <c r="H30"/>
      <c r="I30" s="101"/>
      <c r="J30"/>
      <c r="K30"/>
      <c r="L30"/>
      <c r="M30"/>
      <c r="N30" s="102"/>
      <c r="O30"/>
      <c r="P30" s="99"/>
      <c r="Q30" s="75"/>
      <c r="R30" s="75"/>
      <c r="S30" s="75"/>
      <c r="T30" s="75"/>
      <c r="U30" s="100"/>
    </row>
    <row r="31" spans="2:21" ht="15" customHeight="1">
      <c r="B31" s="101"/>
      <c r="C31"/>
      <c r="D31"/>
      <c r="E31"/>
      <c r="F31"/>
      <c r="G31" s="102"/>
      <c r="H31"/>
      <c r="I31" s="101"/>
      <c r="J31"/>
      <c r="K31"/>
      <c r="L31"/>
      <c r="M31"/>
      <c r="N31" s="102"/>
      <c r="O31"/>
      <c r="P31" s="99"/>
      <c r="Q31" s="75"/>
      <c r="R31" s="75"/>
      <c r="S31" s="75"/>
      <c r="T31" s="75"/>
      <c r="U31" s="100"/>
    </row>
    <row r="32" spans="2:21" ht="15" customHeight="1">
      <c r="B32" s="101"/>
      <c r="C32"/>
      <c r="D32"/>
      <c r="E32"/>
      <c r="F32"/>
      <c r="G32" s="102"/>
      <c r="H32"/>
      <c r="I32" s="101"/>
      <c r="J32"/>
      <c r="K32"/>
      <c r="L32"/>
      <c r="M32"/>
      <c r="N32" s="102"/>
      <c r="O32"/>
      <c r="P32" s="99"/>
      <c r="Q32" s="75"/>
      <c r="R32" s="75"/>
      <c r="S32" s="75"/>
      <c r="T32" s="75"/>
      <c r="U32" s="100"/>
    </row>
    <row r="33" spans="2:21" ht="15" customHeight="1">
      <c r="B33" s="101"/>
      <c r="C33"/>
      <c r="D33"/>
      <c r="E33"/>
      <c r="F33"/>
      <c r="G33" s="102"/>
      <c r="H33"/>
      <c r="I33" s="101"/>
      <c r="J33"/>
      <c r="K33"/>
      <c r="L33"/>
      <c r="M33"/>
      <c r="N33" s="102"/>
      <c r="O33"/>
      <c r="P33" s="99"/>
      <c r="Q33" s="75"/>
      <c r="R33" s="75"/>
      <c r="S33" s="75"/>
      <c r="T33" s="75"/>
      <c r="U33" s="100"/>
    </row>
    <row r="34" spans="2:21" ht="15" customHeight="1">
      <c r="B34" s="101"/>
      <c r="C34"/>
      <c r="D34"/>
      <c r="E34"/>
      <c r="F34"/>
      <c r="G34" s="102"/>
      <c r="H34"/>
      <c r="I34" s="101"/>
      <c r="J34"/>
      <c r="K34"/>
      <c r="L34"/>
      <c r="M34"/>
      <c r="N34" s="102"/>
      <c r="O34"/>
      <c r="P34" s="99"/>
      <c r="Q34" s="75"/>
      <c r="R34" s="75"/>
      <c r="S34" s="75"/>
      <c r="T34" s="75"/>
      <c r="U34" s="100"/>
    </row>
    <row r="35" spans="2:21" ht="15" customHeight="1">
      <c r="B35" s="101"/>
      <c r="C35"/>
      <c r="D35"/>
      <c r="E35"/>
      <c r="F35"/>
      <c r="G35" s="102"/>
      <c r="H35"/>
      <c r="I35" s="101"/>
      <c r="J35"/>
      <c r="K35"/>
      <c r="L35"/>
      <c r="M35"/>
      <c r="N35" s="102"/>
      <c r="O35"/>
      <c r="P35" s="99"/>
      <c r="Q35" s="75"/>
      <c r="R35" s="75"/>
      <c r="S35" s="75"/>
      <c r="T35" s="75"/>
      <c r="U35" s="100"/>
    </row>
    <row r="36" spans="2:21" ht="15" customHeight="1">
      <c r="B36" s="101"/>
      <c r="C36"/>
      <c r="D36"/>
      <c r="E36"/>
      <c r="F36"/>
      <c r="G36" s="102"/>
      <c r="H36"/>
      <c r="I36" s="101"/>
      <c r="J36"/>
      <c r="K36"/>
      <c r="L36"/>
      <c r="M36"/>
      <c r="N36" s="102"/>
      <c r="O36"/>
      <c r="P36" s="99"/>
      <c r="Q36" s="75"/>
      <c r="R36" s="75"/>
      <c r="S36" s="75"/>
      <c r="T36" s="75"/>
      <c r="U36" s="100"/>
    </row>
    <row r="37" spans="2:21" ht="15" customHeight="1">
      <c r="B37" s="101"/>
      <c r="C37"/>
      <c r="D37"/>
      <c r="E37"/>
      <c r="F37"/>
      <c r="G37" s="102"/>
      <c r="H37"/>
      <c r="I37" s="101"/>
      <c r="J37"/>
      <c r="K37"/>
      <c r="L37"/>
      <c r="M37"/>
      <c r="N37" s="102"/>
      <c r="O37"/>
      <c r="P37" s="99"/>
      <c r="Q37" s="75"/>
      <c r="R37" s="75"/>
      <c r="S37" s="75"/>
      <c r="T37" s="75"/>
      <c r="U37" s="100"/>
    </row>
    <row r="38" spans="2:21" ht="15" customHeight="1">
      <c r="B38" s="101"/>
      <c r="C38"/>
      <c r="D38"/>
      <c r="E38"/>
      <c r="F38"/>
      <c r="G38" s="102"/>
      <c r="H38"/>
      <c r="I38" s="101"/>
      <c r="J38"/>
      <c r="K38"/>
      <c r="L38"/>
      <c r="M38"/>
      <c r="N38" s="102"/>
      <c r="O38"/>
      <c r="P38" s="99"/>
      <c r="Q38" s="75"/>
      <c r="R38" s="75"/>
      <c r="S38" s="75"/>
      <c r="T38" s="75"/>
      <c r="U38" s="100"/>
    </row>
    <row r="39" spans="2:21" ht="15" customHeight="1">
      <c r="B39" s="101"/>
      <c r="C39"/>
      <c r="D39"/>
      <c r="E39"/>
      <c r="F39"/>
      <c r="G39" s="102"/>
      <c r="H39"/>
      <c r="I39" s="101"/>
      <c r="J39"/>
      <c r="K39"/>
      <c r="L39"/>
      <c r="M39"/>
      <c r="N39" s="102"/>
      <c r="O39"/>
      <c r="P39" s="99"/>
      <c r="Q39" s="75"/>
      <c r="R39" s="75"/>
      <c r="S39" s="75"/>
      <c r="T39" s="75"/>
      <c r="U39" s="100"/>
    </row>
    <row r="40" spans="2:21" ht="15" customHeight="1">
      <c r="B40" s="101"/>
      <c r="C40"/>
      <c r="D40"/>
      <c r="E40"/>
      <c r="F40"/>
      <c r="G40" s="102"/>
      <c r="H40"/>
      <c r="I40" s="101"/>
      <c r="J40"/>
      <c r="K40"/>
      <c r="L40"/>
      <c r="M40"/>
      <c r="N40" s="102"/>
      <c r="O40"/>
      <c r="P40" s="99"/>
      <c r="Q40" s="75"/>
      <c r="R40" s="75"/>
      <c r="S40" s="75"/>
      <c r="T40" s="75"/>
      <c r="U40" s="100"/>
    </row>
    <row r="41" spans="2:21" s="81" customFormat="1" ht="15" customHeight="1">
      <c r="B41" s="106"/>
      <c r="C41" s="107"/>
      <c r="D41" s="107"/>
      <c r="E41" s="107"/>
      <c r="F41" s="107"/>
      <c r="G41" s="108"/>
      <c r="H41"/>
      <c r="I41" s="106"/>
      <c r="J41" s="107"/>
      <c r="K41" s="107"/>
      <c r="L41" s="107"/>
      <c r="M41" s="107"/>
      <c r="N41" s="108"/>
      <c r="O41"/>
      <c r="P41" s="103"/>
      <c r="Q41" s="104"/>
      <c r="R41" s="104"/>
      <c r="S41" s="104"/>
      <c r="T41" s="104"/>
      <c r="U41" s="105"/>
    </row>
    <row r="42" spans="2:21" s="81" customFormat="1" ht="15" customHeight="1">
      <c r="B42" s="581" t="s">
        <v>713</v>
      </c>
      <c r="C42" s="578"/>
      <c r="D42" s="578"/>
      <c r="E42" s="578"/>
      <c r="F42" s="578"/>
      <c r="G42" s="578"/>
      <c r="I42" s="581" t="s">
        <v>714</v>
      </c>
      <c r="J42" s="578"/>
      <c r="K42" s="578"/>
      <c r="L42" s="578"/>
      <c r="M42" s="578"/>
      <c r="N42" s="578"/>
      <c r="P42" s="581" t="s">
        <v>715</v>
      </c>
      <c r="Q42" s="578"/>
      <c r="R42" s="578"/>
      <c r="S42" s="578"/>
      <c r="T42" s="578"/>
      <c r="U42" s="578"/>
    </row>
    <row r="43" spans="2:21" ht="15" customHeight="1">
      <c r="B43" s="582"/>
      <c r="C43" s="579"/>
      <c r="D43" s="579"/>
      <c r="E43" s="579"/>
      <c r="F43" s="579"/>
      <c r="G43" s="579"/>
      <c r="H43" s="81"/>
      <c r="I43" s="582"/>
      <c r="J43" s="579"/>
      <c r="K43" s="579"/>
      <c r="L43" s="579"/>
      <c r="M43" s="579"/>
      <c r="N43" s="579"/>
      <c r="O43" s="81"/>
      <c r="P43" s="582"/>
      <c r="Q43" s="579"/>
      <c r="R43" s="579"/>
      <c r="S43" s="579"/>
      <c r="T43" s="579"/>
      <c r="U43" s="579"/>
    </row>
    <row r="44" spans="2:21" ht="15" customHeight="1">
      <c r="C44"/>
      <c r="D44"/>
      <c r="E44"/>
      <c r="F44"/>
      <c r="G44"/>
      <c r="H44"/>
      <c r="J44"/>
      <c r="K44"/>
      <c r="L44"/>
      <c r="M44"/>
      <c r="N44"/>
      <c r="O44"/>
      <c r="Q44"/>
      <c r="R44"/>
      <c r="S44"/>
      <c r="T44"/>
      <c r="U44"/>
    </row>
    <row r="45" spans="2:21">
      <c r="B45" s="96"/>
      <c r="C45" s="97"/>
      <c r="D45" s="97"/>
      <c r="E45" s="97"/>
      <c r="F45" s="97"/>
      <c r="G45" s="98"/>
      <c r="H45"/>
      <c r="I45" s="92"/>
      <c r="J45" s="93"/>
      <c r="K45" s="93"/>
      <c r="L45" s="93"/>
      <c r="M45" s="93"/>
      <c r="N45" s="94"/>
      <c r="O45"/>
      <c r="P45" s="92"/>
      <c r="Q45" s="93"/>
      <c r="R45" s="93"/>
      <c r="S45" s="93"/>
      <c r="T45" s="93"/>
      <c r="U45" s="94"/>
    </row>
    <row r="46" spans="2:21" ht="15" customHeight="1">
      <c r="B46" s="99"/>
      <c r="C46" s="75"/>
      <c r="D46" s="75"/>
      <c r="E46" s="75"/>
      <c r="F46" s="75"/>
      <c r="G46" s="100"/>
      <c r="H46"/>
      <c r="I46" s="101"/>
      <c r="J46"/>
      <c r="K46"/>
      <c r="L46"/>
      <c r="M46"/>
      <c r="N46" s="102"/>
      <c r="O46"/>
      <c r="P46" s="101"/>
      <c r="Q46"/>
      <c r="R46"/>
      <c r="S46"/>
      <c r="T46"/>
      <c r="U46" s="102"/>
    </row>
    <row r="47" spans="2:21" ht="15" customHeight="1">
      <c r="B47" s="99"/>
      <c r="C47" s="75"/>
      <c r="D47" s="75"/>
      <c r="E47" s="75"/>
      <c r="F47" s="75"/>
      <c r="G47" s="100"/>
      <c r="H47"/>
      <c r="I47" s="101"/>
      <c r="J47"/>
      <c r="K47"/>
      <c r="L47"/>
      <c r="M47"/>
      <c r="N47" s="102"/>
      <c r="O47"/>
      <c r="P47" s="101"/>
      <c r="Q47"/>
      <c r="R47"/>
      <c r="S47"/>
      <c r="T47"/>
      <c r="U47" s="102"/>
    </row>
    <row r="48" spans="2:21" ht="15" customHeight="1">
      <c r="B48" s="99"/>
      <c r="C48" s="75"/>
      <c r="D48" s="75"/>
      <c r="E48" s="75"/>
      <c r="F48" s="75"/>
      <c r="G48" s="100"/>
      <c r="H48"/>
      <c r="I48" s="101"/>
      <c r="J48"/>
      <c r="K48"/>
      <c r="L48"/>
      <c r="M48"/>
      <c r="N48" s="102"/>
      <c r="O48"/>
      <c r="P48" s="101"/>
      <c r="Q48"/>
      <c r="R48"/>
      <c r="S48"/>
      <c r="T48"/>
      <c r="U48" s="102"/>
    </row>
    <row r="49" spans="2:21" ht="15" customHeight="1">
      <c r="B49" s="99"/>
      <c r="C49" s="75"/>
      <c r="D49" s="75"/>
      <c r="E49" s="75"/>
      <c r="F49" s="75"/>
      <c r="G49" s="100"/>
      <c r="H49"/>
      <c r="I49" s="101"/>
      <c r="J49"/>
      <c r="K49"/>
      <c r="L49"/>
      <c r="M49"/>
      <c r="N49" s="102"/>
      <c r="O49"/>
      <c r="P49" s="101"/>
      <c r="Q49"/>
      <c r="R49"/>
      <c r="S49"/>
      <c r="T49"/>
      <c r="U49" s="102"/>
    </row>
    <row r="50" spans="2:21" ht="15" customHeight="1">
      <c r="B50" s="99"/>
      <c r="C50" s="75"/>
      <c r="D50" s="75"/>
      <c r="E50" s="75"/>
      <c r="F50" s="75"/>
      <c r="G50" s="100"/>
      <c r="H50"/>
      <c r="I50" s="101"/>
      <c r="J50"/>
      <c r="K50"/>
      <c r="L50"/>
      <c r="M50"/>
      <c r="N50" s="102"/>
      <c r="O50"/>
      <c r="P50" s="101"/>
      <c r="Q50"/>
      <c r="R50"/>
      <c r="S50"/>
      <c r="T50"/>
      <c r="U50" s="102"/>
    </row>
    <row r="51" spans="2:21" ht="15" customHeight="1">
      <c r="B51" s="99"/>
      <c r="C51" s="75"/>
      <c r="D51" s="75"/>
      <c r="E51" s="75"/>
      <c r="F51" s="75"/>
      <c r="G51" s="100"/>
      <c r="H51"/>
      <c r="I51" s="101"/>
      <c r="J51"/>
      <c r="K51"/>
      <c r="L51"/>
      <c r="M51"/>
      <c r="N51" s="102"/>
      <c r="O51"/>
      <c r="P51" s="101"/>
      <c r="Q51"/>
      <c r="R51"/>
      <c r="S51"/>
      <c r="T51"/>
      <c r="U51" s="102"/>
    </row>
    <row r="52" spans="2:21" ht="15" customHeight="1">
      <c r="B52" s="99"/>
      <c r="C52" s="75"/>
      <c r="D52" s="75"/>
      <c r="E52" s="75"/>
      <c r="F52" s="75"/>
      <c r="G52" s="100"/>
      <c r="H52"/>
      <c r="I52" s="101"/>
      <c r="J52"/>
      <c r="K52"/>
      <c r="L52"/>
      <c r="M52"/>
      <c r="N52" s="102"/>
      <c r="O52"/>
      <c r="P52" s="101"/>
      <c r="Q52"/>
      <c r="R52"/>
      <c r="S52"/>
      <c r="T52"/>
      <c r="U52" s="102"/>
    </row>
    <row r="53" spans="2:21" ht="15" customHeight="1">
      <c r="B53" s="99"/>
      <c r="C53" s="75"/>
      <c r="D53" s="75"/>
      <c r="E53" s="75"/>
      <c r="F53" s="75"/>
      <c r="G53" s="100"/>
      <c r="H53"/>
      <c r="I53" s="101"/>
      <c r="J53"/>
      <c r="K53"/>
      <c r="L53"/>
      <c r="M53"/>
      <c r="N53" s="102"/>
      <c r="O53"/>
      <c r="P53" s="101"/>
      <c r="Q53"/>
      <c r="R53"/>
      <c r="S53"/>
      <c r="T53"/>
      <c r="U53" s="102"/>
    </row>
    <row r="54" spans="2:21" ht="15" customHeight="1">
      <c r="B54" s="99"/>
      <c r="C54" s="75"/>
      <c r="D54" s="75"/>
      <c r="E54" s="75"/>
      <c r="F54" s="75"/>
      <c r="G54" s="100"/>
      <c r="H54"/>
      <c r="I54" s="101"/>
      <c r="J54"/>
      <c r="K54"/>
      <c r="L54"/>
      <c r="M54"/>
      <c r="N54" s="102"/>
      <c r="O54"/>
      <c r="P54" s="101"/>
      <c r="Q54"/>
      <c r="R54"/>
      <c r="S54"/>
      <c r="T54"/>
      <c r="U54" s="102"/>
    </row>
    <row r="55" spans="2:21" ht="15" customHeight="1">
      <c r="B55" s="99"/>
      <c r="C55" s="75"/>
      <c r="D55" s="75"/>
      <c r="E55" s="75"/>
      <c r="F55" s="75"/>
      <c r="G55" s="100"/>
      <c r="H55"/>
      <c r="I55" s="101"/>
      <c r="J55"/>
      <c r="K55"/>
      <c r="L55"/>
      <c r="M55"/>
      <c r="N55" s="102"/>
      <c r="O55"/>
      <c r="P55" s="101"/>
      <c r="Q55"/>
      <c r="R55"/>
      <c r="S55"/>
      <c r="T55"/>
      <c r="U55" s="102"/>
    </row>
    <row r="56" spans="2:21" ht="15" customHeight="1">
      <c r="B56" s="99"/>
      <c r="C56" s="75"/>
      <c r="D56" s="75"/>
      <c r="E56" s="75"/>
      <c r="F56" s="75"/>
      <c r="G56" s="100"/>
      <c r="H56"/>
      <c r="I56" s="101"/>
      <c r="J56"/>
      <c r="K56"/>
      <c r="L56"/>
      <c r="M56"/>
      <c r="N56" s="102"/>
      <c r="O56"/>
      <c r="P56" s="101"/>
      <c r="Q56"/>
      <c r="R56"/>
      <c r="S56"/>
      <c r="T56"/>
      <c r="U56" s="102"/>
    </row>
    <row r="57" spans="2:21" ht="15" customHeight="1">
      <c r="B57" s="99"/>
      <c r="C57" s="75"/>
      <c r="D57" s="75"/>
      <c r="E57" s="75"/>
      <c r="F57" s="75"/>
      <c r="G57" s="100"/>
      <c r="H57"/>
      <c r="I57" s="101"/>
      <c r="J57"/>
      <c r="K57"/>
      <c r="L57"/>
      <c r="M57"/>
      <c r="N57" s="102"/>
      <c r="O57"/>
      <c r="P57" s="101"/>
      <c r="Q57"/>
      <c r="R57"/>
      <c r="S57"/>
      <c r="T57"/>
      <c r="U57" s="102"/>
    </row>
    <row r="58" spans="2:21" ht="15" customHeight="1">
      <c r="B58" s="103"/>
      <c r="C58" s="104"/>
      <c r="D58" s="104"/>
      <c r="E58" s="104"/>
      <c r="F58" s="104"/>
      <c r="G58" s="105"/>
      <c r="H58"/>
      <c r="I58" s="106"/>
      <c r="J58" s="107"/>
      <c r="K58" s="107"/>
      <c r="L58" s="107"/>
      <c r="M58" s="107"/>
      <c r="N58" s="108"/>
      <c r="O58"/>
      <c r="P58" s="106"/>
      <c r="Q58" s="107"/>
      <c r="R58" s="107"/>
      <c r="S58" s="107"/>
      <c r="T58" s="107"/>
      <c r="U58" s="108"/>
    </row>
    <row r="59" spans="2:21" s="81" customFormat="1" ht="15" customHeight="1">
      <c r="B59" s="581" t="s">
        <v>716</v>
      </c>
      <c r="C59" s="578"/>
      <c r="D59" s="578"/>
      <c r="E59" s="578"/>
      <c r="F59" s="578"/>
      <c r="G59" s="578"/>
      <c r="I59" s="581" t="s">
        <v>717</v>
      </c>
      <c r="J59" s="578"/>
      <c r="K59" s="578"/>
      <c r="L59" s="578"/>
      <c r="M59" s="578"/>
      <c r="N59" s="578"/>
      <c r="P59" s="581" t="s">
        <v>718</v>
      </c>
      <c r="Q59" s="578"/>
      <c r="R59" s="578"/>
      <c r="S59" s="578"/>
      <c r="T59" s="578"/>
      <c r="U59" s="578"/>
    </row>
    <row r="60" spans="2:21" ht="15" customHeight="1">
      <c r="B60" s="582"/>
      <c r="C60" s="579"/>
      <c r="D60" s="579"/>
      <c r="E60" s="579"/>
      <c r="F60" s="579"/>
      <c r="G60" s="579"/>
      <c r="H60" s="81"/>
      <c r="I60" s="582"/>
      <c r="J60" s="579"/>
      <c r="K60" s="579"/>
      <c r="L60" s="579"/>
      <c r="M60" s="579"/>
      <c r="N60" s="579"/>
      <c r="O60" s="81"/>
      <c r="P60" s="582"/>
      <c r="Q60" s="579"/>
      <c r="R60" s="579"/>
      <c r="S60" s="579"/>
      <c r="T60" s="579"/>
      <c r="U60" s="579"/>
    </row>
    <row r="61" spans="2:21" ht="9" customHeight="1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2:21" ht="15" customHeight="1">
      <c r="B62" s="92"/>
      <c r="C62" s="93"/>
      <c r="D62" s="93"/>
      <c r="E62" s="93"/>
      <c r="F62" s="93"/>
      <c r="G62" s="94"/>
      <c r="H62"/>
      <c r="I62" s="92"/>
      <c r="J62" s="93"/>
      <c r="K62" s="93"/>
      <c r="L62" s="93"/>
      <c r="M62" s="93"/>
      <c r="N62" s="94"/>
      <c r="O62"/>
      <c r="P62" s="96"/>
      <c r="Q62" s="97"/>
      <c r="R62" s="97"/>
      <c r="S62" s="97"/>
      <c r="T62" s="97"/>
      <c r="U62" s="98"/>
    </row>
    <row r="63" spans="2:21" ht="15" customHeight="1">
      <c r="B63" s="101"/>
      <c r="C63"/>
      <c r="D63"/>
      <c r="E63"/>
      <c r="F63"/>
      <c r="G63" s="102"/>
      <c r="H63"/>
      <c r="I63" s="101"/>
      <c r="J63"/>
      <c r="K63"/>
      <c r="L63"/>
      <c r="M63"/>
      <c r="N63" s="102"/>
      <c r="O63"/>
      <c r="P63" s="99"/>
      <c r="Q63" s="75"/>
      <c r="R63" s="75"/>
      <c r="S63" s="75"/>
      <c r="T63" s="75"/>
      <c r="U63" s="100"/>
    </row>
    <row r="64" spans="2:21" ht="15" customHeight="1">
      <c r="B64" s="101"/>
      <c r="C64"/>
      <c r="D64"/>
      <c r="E64"/>
      <c r="F64"/>
      <c r="G64" s="102"/>
      <c r="H64"/>
      <c r="I64" s="101"/>
      <c r="J64"/>
      <c r="K64"/>
      <c r="L64"/>
      <c r="M64"/>
      <c r="N64" s="102"/>
      <c r="O64"/>
      <c r="P64" s="99"/>
      <c r="Q64" s="75"/>
      <c r="R64" s="75"/>
      <c r="S64" s="75"/>
      <c r="T64" s="75"/>
      <c r="U64" s="100"/>
    </row>
    <row r="65" spans="2:21" ht="15" customHeight="1">
      <c r="B65" s="101"/>
      <c r="C65"/>
      <c r="D65"/>
      <c r="E65"/>
      <c r="F65"/>
      <c r="G65" s="102"/>
      <c r="H65"/>
      <c r="I65" s="101"/>
      <c r="J65"/>
      <c r="K65"/>
      <c r="L65"/>
      <c r="M65"/>
      <c r="N65" s="102"/>
      <c r="O65"/>
      <c r="P65" s="99"/>
      <c r="Q65" s="75"/>
      <c r="R65" s="75"/>
      <c r="S65" s="75"/>
      <c r="T65" s="75"/>
      <c r="U65" s="100"/>
    </row>
    <row r="66" spans="2:21" ht="15" customHeight="1">
      <c r="B66" s="101"/>
      <c r="C66"/>
      <c r="D66"/>
      <c r="E66"/>
      <c r="F66"/>
      <c r="G66" s="102"/>
      <c r="H66"/>
      <c r="I66" s="101"/>
      <c r="J66"/>
      <c r="K66"/>
      <c r="L66"/>
      <c r="M66"/>
      <c r="N66" s="102"/>
      <c r="O66"/>
      <c r="P66" s="99"/>
      <c r="Q66" s="75"/>
      <c r="R66" s="75"/>
      <c r="S66" s="75"/>
      <c r="T66" s="75"/>
      <c r="U66" s="100"/>
    </row>
    <row r="67" spans="2:21" ht="15" customHeight="1">
      <c r="B67" s="101"/>
      <c r="C67"/>
      <c r="D67"/>
      <c r="E67"/>
      <c r="F67"/>
      <c r="G67" s="102"/>
      <c r="H67"/>
      <c r="I67" s="101"/>
      <c r="J67"/>
      <c r="K67"/>
      <c r="L67"/>
      <c r="M67"/>
      <c r="N67" s="102"/>
      <c r="O67"/>
      <c r="P67" s="99"/>
      <c r="Q67" s="75"/>
      <c r="R67" s="75"/>
      <c r="S67" s="75"/>
      <c r="T67" s="75"/>
      <c r="U67" s="100"/>
    </row>
    <row r="68" spans="2:21" ht="15" customHeight="1">
      <c r="B68" s="101"/>
      <c r="C68"/>
      <c r="D68"/>
      <c r="E68"/>
      <c r="F68"/>
      <c r="G68" s="102"/>
      <c r="H68"/>
      <c r="I68" s="101"/>
      <c r="J68"/>
      <c r="K68"/>
      <c r="L68"/>
      <c r="M68"/>
      <c r="N68" s="102"/>
      <c r="O68"/>
      <c r="P68" s="99"/>
      <c r="Q68" s="75"/>
      <c r="R68" s="75"/>
      <c r="S68" s="75"/>
      <c r="T68" s="75"/>
      <c r="U68" s="100"/>
    </row>
    <row r="69" spans="2:21" ht="15" customHeight="1">
      <c r="B69" s="101"/>
      <c r="C69"/>
      <c r="D69"/>
      <c r="E69"/>
      <c r="F69"/>
      <c r="G69" s="102"/>
      <c r="H69"/>
      <c r="I69" s="101"/>
      <c r="J69"/>
      <c r="K69"/>
      <c r="L69"/>
      <c r="M69"/>
      <c r="N69" s="102"/>
      <c r="O69"/>
      <c r="P69" s="99"/>
      <c r="Q69" s="75"/>
      <c r="R69" s="75"/>
      <c r="S69" s="75"/>
      <c r="T69" s="75"/>
      <c r="U69" s="100"/>
    </row>
    <row r="70" spans="2:21" ht="15" customHeight="1">
      <c r="B70" s="101"/>
      <c r="C70"/>
      <c r="D70"/>
      <c r="E70"/>
      <c r="F70"/>
      <c r="G70" s="102"/>
      <c r="H70"/>
      <c r="I70" s="101"/>
      <c r="J70"/>
      <c r="K70"/>
      <c r="L70"/>
      <c r="M70"/>
      <c r="N70" s="102"/>
      <c r="O70"/>
      <c r="P70" s="99"/>
      <c r="Q70" s="75"/>
      <c r="R70" s="75"/>
      <c r="S70" s="75"/>
      <c r="T70" s="75"/>
      <c r="U70" s="100"/>
    </row>
    <row r="71" spans="2:21" ht="15" customHeight="1">
      <c r="B71" s="101"/>
      <c r="C71"/>
      <c r="D71"/>
      <c r="E71"/>
      <c r="F71"/>
      <c r="G71" s="102"/>
      <c r="H71"/>
      <c r="I71" s="101"/>
      <c r="J71"/>
      <c r="K71"/>
      <c r="L71"/>
      <c r="M71"/>
      <c r="N71" s="102"/>
      <c r="O71"/>
      <c r="P71" s="99"/>
      <c r="Q71" s="75"/>
      <c r="R71" s="75"/>
      <c r="S71" s="75"/>
      <c r="T71" s="75"/>
      <c r="U71" s="100"/>
    </row>
    <row r="72" spans="2:21" ht="15" customHeight="1">
      <c r="B72" s="101"/>
      <c r="C72"/>
      <c r="D72"/>
      <c r="E72"/>
      <c r="F72"/>
      <c r="G72" s="102"/>
      <c r="H72"/>
      <c r="I72" s="101"/>
      <c r="J72"/>
      <c r="K72"/>
      <c r="L72"/>
      <c r="M72"/>
      <c r="N72" s="102"/>
      <c r="O72"/>
      <c r="P72" s="99"/>
      <c r="Q72" s="75"/>
      <c r="R72" s="75"/>
      <c r="S72" s="75"/>
      <c r="T72" s="75"/>
      <c r="U72" s="100"/>
    </row>
    <row r="73" spans="2:21" ht="15" customHeight="1">
      <c r="B73" s="101"/>
      <c r="C73"/>
      <c r="D73"/>
      <c r="E73"/>
      <c r="F73"/>
      <c r="G73" s="102"/>
      <c r="H73"/>
      <c r="I73" s="101"/>
      <c r="J73"/>
      <c r="K73"/>
      <c r="L73"/>
      <c r="M73"/>
      <c r="N73" s="102"/>
      <c r="O73"/>
      <c r="P73" s="99"/>
      <c r="Q73" s="75"/>
      <c r="R73" s="75"/>
      <c r="S73" s="75"/>
      <c r="T73" s="75"/>
      <c r="U73" s="100"/>
    </row>
    <row r="74" spans="2:21" ht="15" customHeight="1">
      <c r="B74" s="101"/>
      <c r="C74"/>
      <c r="D74"/>
      <c r="E74"/>
      <c r="F74"/>
      <c r="G74" s="102"/>
      <c r="H74"/>
      <c r="I74" s="101"/>
      <c r="J74"/>
      <c r="K74"/>
      <c r="L74"/>
      <c r="M74"/>
      <c r="N74" s="102"/>
      <c r="O74"/>
      <c r="P74" s="99"/>
      <c r="Q74" s="75"/>
      <c r="R74" s="75"/>
      <c r="S74" s="75"/>
      <c r="T74" s="75"/>
      <c r="U74" s="100"/>
    </row>
    <row r="75" spans="2:21" ht="15" customHeight="1">
      <c r="B75" s="106"/>
      <c r="C75" s="107"/>
      <c r="D75" s="107"/>
      <c r="E75" s="107"/>
      <c r="F75" s="107"/>
      <c r="G75" s="108"/>
      <c r="H75"/>
      <c r="I75" s="106"/>
      <c r="J75" s="107"/>
      <c r="K75" s="107"/>
      <c r="L75" s="107"/>
      <c r="M75" s="107"/>
      <c r="N75" s="108"/>
      <c r="O75"/>
      <c r="P75" s="103"/>
      <c r="Q75" s="104"/>
      <c r="R75" s="104"/>
      <c r="S75" s="104"/>
      <c r="T75" s="104"/>
      <c r="U75" s="105"/>
    </row>
    <row r="76" spans="2:21" s="81" customFormat="1" ht="15" customHeight="1">
      <c r="B76" s="581" t="s">
        <v>719</v>
      </c>
      <c r="C76" s="578"/>
      <c r="D76" s="578"/>
      <c r="E76" s="578"/>
      <c r="F76" s="578"/>
      <c r="G76" s="578"/>
      <c r="I76" s="581" t="s">
        <v>720</v>
      </c>
      <c r="J76" s="578"/>
      <c r="K76" s="578"/>
      <c r="L76" s="578"/>
      <c r="M76" s="578"/>
      <c r="N76" s="578"/>
      <c r="P76" s="581" t="s">
        <v>721</v>
      </c>
      <c r="Q76" s="578"/>
      <c r="R76" s="578"/>
      <c r="S76" s="578"/>
      <c r="T76" s="578"/>
      <c r="U76" s="578"/>
    </row>
    <row r="77" spans="2:21" s="81" customFormat="1" ht="15" customHeight="1">
      <c r="B77" s="582"/>
      <c r="C77" s="579"/>
      <c r="D77" s="579"/>
      <c r="E77" s="579"/>
      <c r="F77" s="579"/>
      <c r="G77" s="579"/>
      <c r="I77" s="582"/>
      <c r="J77" s="579"/>
      <c r="K77" s="579"/>
      <c r="L77" s="579"/>
      <c r="M77" s="579"/>
      <c r="N77" s="579"/>
      <c r="P77" s="582"/>
      <c r="Q77" s="579"/>
      <c r="R77" s="579"/>
      <c r="S77" s="579"/>
      <c r="T77" s="579"/>
      <c r="U77" s="579"/>
    </row>
    <row r="78" spans="2:21" ht="15" customHeight="1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2:21" ht="15" customHeight="1">
      <c r="B79" s="92"/>
      <c r="C79" s="93"/>
      <c r="D79" s="93"/>
      <c r="E79" s="93"/>
      <c r="F79" s="93"/>
      <c r="G79" s="94"/>
      <c r="H79"/>
      <c r="I79" s="92"/>
      <c r="J79" s="93"/>
      <c r="K79" s="93"/>
      <c r="L79" s="93"/>
      <c r="M79" s="93"/>
      <c r="N79" s="94"/>
      <c r="O79"/>
      <c r="P79" s="96"/>
      <c r="Q79" s="97"/>
      <c r="R79" s="97"/>
      <c r="S79" s="97"/>
      <c r="T79" s="97"/>
      <c r="U79" s="98"/>
    </row>
    <row r="80" spans="2:21" ht="15" customHeight="1">
      <c r="B80" s="101"/>
      <c r="C80"/>
      <c r="D80"/>
      <c r="E80"/>
      <c r="F80"/>
      <c r="G80" s="102"/>
      <c r="H80"/>
      <c r="I80" s="101"/>
      <c r="J80"/>
      <c r="K80"/>
      <c r="L80"/>
      <c r="M80"/>
      <c r="N80" s="102"/>
      <c r="O80"/>
      <c r="P80" s="99"/>
      <c r="Q80" s="75"/>
      <c r="R80" s="75"/>
      <c r="S80" s="75"/>
      <c r="T80" s="75"/>
      <c r="U80" s="100"/>
    </row>
    <row r="81" spans="2:21" ht="15" customHeight="1">
      <c r="B81" s="101"/>
      <c r="C81"/>
      <c r="D81"/>
      <c r="E81"/>
      <c r="F81"/>
      <c r="G81" s="102"/>
      <c r="H81"/>
      <c r="I81" s="101"/>
      <c r="J81"/>
      <c r="K81"/>
      <c r="L81"/>
      <c r="M81"/>
      <c r="N81" s="102"/>
      <c r="O81"/>
      <c r="P81" s="99"/>
      <c r="Q81" s="75"/>
      <c r="R81" s="75"/>
      <c r="S81" s="75"/>
      <c r="T81" s="75"/>
      <c r="U81" s="100"/>
    </row>
    <row r="82" spans="2:21" ht="15" customHeight="1">
      <c r="B82" s="101"/>
      <c r="C82"/>
      <c r="D82"/>
      <c r="E82"/>
      <c r="F82"/>
      <c r="G82" s="102"/>
      <c r="H82"/>
      <c r="I82" s="101"/>
      <c r="J82"/>
      <c r="K82"/>
      <c r="L82"/>
      <c r="M82"/>
      <c r="N82" s="102"/>
      <c r="O82"/>
      <c r="P82" s="99"/>
      <c r="Q82" s="75"/>
      <c r="R82" s="75"/>
      <c r="S82" s="75"/>
      <c r="T82" s="75"/>
      <c r="U82" s="100"/>
    </row>
    <row r="83" spans="2:21" ht="15" customHeight="1">
      <c r="B83" s="101"/>
      <c r="C83"/>
      <c r="D83"/>
      <c r="E83"/>
      <c r="F83"/>
      <c r="G83" s="102"/>
      <c r="H83"/>
      <c r="I83" s="101"/>
      <c r="J83"/>
      <c r="K83"/>
      <c r="L83"/>
      <c r="M83"/>
      <c r="N83" s="102"/>
      <c r="O83"/>
      <c r="P83" s="99"/>
      <c r="Q83" s="75"/>
      <c r="R83" s="75"/>
      <c r="S83" s="75"/>
      <c r="T83" s="75"/>
      <c r="U83" s="100"/>
    </row>
    <row r="84" spans="2:21" ht="15" customHeight="1">
      <c r="B84" s="101"/>
      <c r="C84"/>
      <c r="D84"/>
      <c r="E84"/>
      <c r="F84"/>
      <c r="G84" s="102"/>
      <c r="H84"/>
      <c r="I84" s="101"/>
      <c r="J84"/>
      <c r="K84"/>
      <c r="L84"/>
      <c r="M84"/>
      <c r="N84" s="102"/>
      <c r="O84"/>
      <c r="P84" s="99"/>
      <c r="Q84" s="75"/>
      <c r="R84" s="75"/>
      <c r="S84" s="75"/>
      <c r="T84" s="75"/>
      <c r="U84" s="100"/>
    </row>
    <row r="85" spans="2:21" ht="15" customHeight="1">
      <c r="B85" s="101"/>
      <c r="C85"/>
      <c r="D85"/>
      <c r="E85"/>
      <c r="F85"/>
      <c r="G85" s="102"/>
      <c r="H85"/>
      <c r="I85" s="101"/>
      <c r="J85"/>
      <c r="K85"/>
      <c r="L85"/>
      <c r="M85"/>
      <c r="N85" s="102"/>
      <c r="O85"/>
      <c r="P85" s="99"/>
      <c r="Q85" s="75"/>
      <c r="R85" s="75"/>
      <c r="S85" s="75"/>
      <c r="T85" s="75"/>
      <c r="U85" s="100"/>
    </row>
    <row r="86" spans="2:21" ht="15" customHeight="1">
      <c r="B86" s="101"/>
      <c r="C86"/>
      <c r="D86"/>
      <c r="E86"/>
      <c r="F86"/>
      <c r="G86" s="102"/>
      <c r="H86"/>
      <c r="I86" s="101"/>
      <c r="J86"/>
      <c r="K86"/>
      <c r="L86"/>
      <c r="M86"/>
      <c r="N86" s="102"/>
      <c r="O86"/>
      <c r="P86" s="99"/>
      <c r="Q86" s="75"/>
      <c r="R86" s="75"/>
      <c r="S86" s="75"/>
      <c r="T86" s="75"/>
      <c r="U86" s="100"/>
    </row>
    <row r="87" spans="2:21" ht="15" customHeight="1">
      <c r="B87" s="101"/>
      <c r="C87"/>
      <c r="D87"/>
      <c r="E87"/>
      <c r="F87"/>
      <c r="G87" s="102"/>
      <c r="H87"/>
      <c r="I87" s="101"/>
      <c r="J87"/>
      <c r="K87"/>
      <c r="L87"/>
      <c r="M87"/>
      <c r="N87" s="102"/>
      <c r="O87"/>
      <c r="P87" s="99"/>
      <c r="Q87" s="75"/>
      <c r="R87" s="75"/>
      <c r="S87" s="75"/>
      <c r="T87" s="75"/>
      <c r="U87" s="100"/>
    </row>
    <row r="88" spans="2:21" ht="15" customHeight="1">
      <c r="B88" s="101"/>
      <c r="C88"/>
      <c r="D88"/>
      <c r="E88"/>
      <c r="F88"/>
      <c r="G88" s="102"/>
      <c r="H88"/>
      <c r="I88" s="101"/>
      <c r="J88"/>
      <c r="K88"/>
      <c r="L88"/>
      <c r="M88"/>
      <c r="N88" s="102"/>
      <c r="O88"/>
      <c r="P88" s="99"/>
      <c r="Q88" s="75"/>
      <c r="R88" s="75"/>
      <c r="S88" s="75"/>
      <c r="T88" s="75"/>
      <c r="U88" s="100"/>
    </row>
    <row r="89" spans="2:21" ht="15" customHeight="1">
      <c r="B89" s="101"/>
      <c r="C89"/>
      <c r="D89"/>
      <c r="E89"/>
      <c r="F89"/>
      <c r="G89" s="102"/>
      <c r="H89"/>
      <c r="I89" s="101"/>
      <c r="J89"/>
      <c r="K89"/>
      <c r="L89"/>
      <c r="M89"/>
      <c r="N89" s="102"/>
      <c r="O89"/>
      <c r="P89" s="99"/>
      <c r="Q89" s="75"/>
      <c r="R89" s="75"/>
      <c r="S89" s="75"/>
      <c r="T89" s="75"/>
      <c r="U89" s="100"/>
    </row>
    <row r="90" spans="2:21" ht="15" customHeight="1">
      <c r="B90" s="101"/>
      <c r="C90"/>
      <c r="D90"/>
      <c r="E90"/>
      <c r="F90"/>
      <c r="G90" s="102"/>
      <c r="H90"/>
      <c r="I90" s="101"/>
      <c r="J90"/>
      <c r="K90"/>
      <c r="L90"/>
      <c r="M90"/>
      <c r="N90" s="102"/>
      <c r="O90"/>
      <c r="P90" s="99"/>
      <c r="Q90" s="75"/>
      <c r="R90" s="75"/>
      <c r="S90" s="75"/>
      <c r="T90" s="75"/>
      <c r="U90" s="100"/>
    </row>
    <row r="91" spans="2:21" ht="15" customHeight="1">
      <c r="B91" s="101"/>
      <c r="C91"/>
      <c r="D91"/>
      <c r="E91"/>
      <c r="F91"/>
      <c r="G91" s="102"/>
      <c r="H91"/>
      <c r="I91" s="101"/>
      <c r="J91"/>
      <c r="K91"/>
      <c r="L91"/>
      <c r="M91"/>
      <c r="N91" s="102"/>
      <c r="O91"/>
      <c r="P91" s="99"/>
      <c r="Q91" s="75"/>
      <c r="R91" s="75"/>
      <c r="S91" s="75"/>
      <c r="T91" s="75"/>
      <c r="U91" s="100"/>
    </row>
    <row r="92" spans="2:21" ht="15" customHeight="1">
      <c r="B92" s="106"/>
      <c r="C92" s="107"/>
      <c r="D92" s="107"/>
      <c r="E92" s="107"/>
      <c r="F92" s="107"/>
      <c r="G92" s="108"/>
      <c r="H92"/>
      <c r="I92" s="106"/>
      <c r="J92" s="107"/>
      <c r="K92" s="107"/>
      <c r="L92" s="107"/>
      <c r="M92" s="107"/>
      <c r="N92" s="108"/>
      <c r="O92"/>
      <c r="P92" s="103"/>
      <c r="Q92" s="104"/>
      <c r="R92" s="104"/>
      <c r="S92" s="104"/>
      <c r="T92" s="104"/>
      <c r="U92" s="105"/>
    </row>
    <row r="93" spans="2:21" s="81" customFormat="1" ht="15" customHeight="1">
      <c r="B93" s="581" t="s">
        <v>722</v>
      </c>
      <c r="C93" s="578"/>
      <c r="D93" s="578"/>
      <c r="E93" s="578"/>
      <c r="F93" s="578"/>
      <c r="G93" s="578"/>
      <c r="I93" s="581" t="s">
        <v>723</v>
      </c>
      <c r="J93" s="578"/>
      <c r="K93" s="578"/>
      <c r="L93" s="578"/>
      <c r="M93" s="578"/>
      <c r="N93" s="578"/>
      <c r="P93" s="581" t="s">
        <v>724</v>
      </c>
      <c r="Q93" s="578"/>
      <c r="R93" s="578"/>
      <c r="S93" s="578"/>
      <c r="T93" s="578"/>
      <c r="U93" s="578"/>
    </row>
    <row r="94" spans="2:21" s="81" customFormat="1" ht="15" customHeight="1">
      <c r="B94" s="582"/>
      <c r="C94" s="579"/>
      <c r="D94" s="579"/>
      <c r="E94" s="579"/>
      <c r="F94" s="579"/>
      <c r="G94" s="579"/>
      <c r="I94" s="582"/>
      <c r="J94" s="579"/>
      <c r="K94" s="579"/>
      <c r="L94" s="579"/>
      <c r="M94" s="579"/>
      <c r="N94" s="579"/>
      <c r="P94" s="582"/>
      <c r="Q94" s="579"/>
      <c r="R94" s="579"/>
      <c r="S94" s="579"/>
      <c r="T94" s="579"/>
      <c r="U94" s="579"/>
    </row>
    <row r="95" spans="2:21" ht="9" customHeight="1"/>
    <row r="96" spans="2:21" ht="15" customHeight="1">
      <c r="B96" s="92"/>
      <c r="C96" s="93"/>
      <c r="D96" s="93"/>
      <c r="E96" s="93"/>
      <c r="F96" s="93"/>
      <c r="G96" s="94"/>
      <c r="H96"/>
      <c r="I96" s="92"/>
      <c r="J96" s="93"/>
      <c r="K96" s="93"/>
      <c r="L96" s="93"/>
      <c r="M96" s="93"/>
      <c r="N96" s="94"/>
      <c r="O96"/>
      <c r="P96" s="96"/>
      <c r="Q96" s="97"/>
      <c r="R96" s="97"/>
      <c r="S96" s="97"/>
      <c r="T96" s="97"/>
      <c r="U96" s="98"/>
    </row>
    <row r="97" spans="2:21" ht="15" customHeight="1">
      <c r="B97" s="101"/>
      <c r="C97"/>
      <c r="D97"/>
      <c r="E97"/>
      <c r="F97"/>
      <c r="G97" s="102"/>
      <c r="H97"/>
      <c r="I97" s="101"/>
      <c r="J97"/>
      <c r="K97"/>
      <c r="L97"/>
      <c r="M97"/>
      <c r="N97" s="102"/>
      <c r="O97"/>
      <c r="P97" s="99"/>
      <c r="Q97" s="75"/>
      <c r="R97" s="75"/>
      <c r="S97" s="75"/>
      <c r="T97" s="75"/>
      <c r="U97" s="100"/>
    </row>
    <row r="98" spans="2:21" ht="15" customHeight="1">
      <c r="B98" s="101"/>
      <c r="C98"/>
      <c r="D98"/>
      <c r="E98"/>
      <c r="F98"/>
      <c r="G98" s="102"/>
      <c r="H98"/>
      <c r="I98" s="101"/>
      <c r="J98"/>
      <c r="K98"/>
      <c r="L98"/>
      <c r="M98"/>
      <c r="N98" s="102"/>
      <c r="O98"/>
      <c r="P98" s="99"/>
      <c r="Q98" s="75"/>
      <c r="R98" s="75"/>
      <c r="S98" s="75"/>
      <c r="T98" s="75"/>
      <c r="U98" s="100"/>
    </row>
    <row r="99" spans="2:21" ht="15" customHeight="1">
      <c r="B99" s="101"/>
      <c r="C99"/>
      <c r="D99"/>
      <c r="E99"/>
      <c r="F99"/>
      <c r="G99" s="102"/>
      <c r="H99"/>
      <c r="I99" s="101"/>
      <c r="J99"/>
      <c r="K99"/>
      <c r="L99"/>
      <c r="M99"/>
      <c r="N99" s="102"/>
      <c r="O99"/>
      <c r="P99" s="99"/>
      <c r="Q99" s="75"/>
      <c r="R99" s="75"/>
      <c r="S99" s="75"/>
      <c r="T99" s="75"/>
      <c r="U99" s="100"/>
    </row>
    <row r="100" spans="2:21" ht="15" customHeight="1">
      <c r="B100" s="101"/>
      <c r="C100"/>
      <c r="D100"/>
      <c r="E100"/>
      <c r="F100"/>
      <c r="G100" s="102"/>
      <c r="H100"/>
      <c r="I100" s="101"/>
      <c r="J100"/>
      <c r="K100"/>
      <c r="L100"/>
      <c r="M100"/>
      <c r="N100" s="102"/>
      <c r="O100"/>
      <c r="P100" s="99"/>
      <c r="Q100" s="75"/>
      <c r="R100" s="75"/>
      <c r="S100" s="75"/>
      <c r="T100" s="75"/>
      <c r="U100" s="100"/>
    </row>
    <row r="101" spans="2:21" ht="15" customHeight="1">
      <c r="B101" s="101"/>
      <c r="C101"/>
      <c r="D101"/>
      <c r="E101"/>
      <c r="F101"/>
      <c r="G101" s="102"/>
      <c r="H101"/>
      <c r="I101" s="101"/>
      <c r="J101"/>
      <c r="K101"/>
      <c r="L101"/>
      <c r="M101"/>
      <c r="N101" s="102"/>
      <c r="O101"/>
      <c r="P101" s="99"/>
      <c r="Q101" s="75"/>
      <c r="R101" s="75"/>
      <c r="S101" s="75"/>
      <c r="T101" s="75"/>
      <c r="U101" s="100"/>
    </row>
    <row r="102" spans="2:21" ht="15" customHeight="1">
      <c r="B102" s="101"/>
      <c r="C102"/>
      <c r="D102"/>
      <c r="E102"/>
      <c r="F102"/>
      <c r="G102" s="102"/>
      <c r="H102"/>
      <c r="I102" s="101"/>
      <c r="J102"/>
      <c r="K102"/>
      <c r="L102"/>
      <c r="M102"/>
      <c r="N102" s="102"/>
      <c r="O102"/>
      <c r="P102" s="99"/>
      <c r="Q102" s="75"/>
      <c r="R102" s="75"/>
      <c r="S102" s="75"/>
      <c r="T102" s="75"/>
      <c r="U102" s="100"/>
    </row>
    <row r="103" spans="2:21" ht="15" customHeight="1">
      <c r="B103" s="101"/>
      <c r="C103"/>
      <c r="D103"/>
      <c r="E103"/>
      <c r="F103"/>
      <c r="G103" s="102"/>
      <c r="H103"/>
      <c r="I103" s="101"/>
      <c r="J103"/>
      <c r="K103"/>
      <c r="L103"/>
      <c r="M103"/>
      <c r="N103" s="102"/>
      <c r="O103"/>
      <c r="P103" s="99"/>
      <c r="Q103" s="75"/>
      <c r="R103" s="75"/>
      <c r="S103" s="75"/>
      <c r="T103" s="75"/>
      <c r="U103" s="100"/>
    </row>
    <row r="104" spans="2:21" ht="15" customHeight="1">
      <c r="B104" s="101"/>
      <c r="C104"/>
      <c r="D104"/>
      <c r="E104"/>
      <c r="F104"/>
      <c r="G104" s="102"/>
      <c r="H104"/>
      <c r="I104" s="101"/>
      <c r="J104"/>
      <c r="K104"/>
      <c r="L104"/>
      <c r="M104"/>
      <c r="N104" s="102"/>
      <c r="O104"/>
      <c r="P104" s="99"/>
      <c r="Q104" s="75"/>
      <c r="R104" s="75"/>
      <c r="S104" s="75"/>
      <c r="T104" s="75"/>
      <c r="U104" s="100"/>
    </row>
    <row r="105" spans="2:21" ht="15" customHeight="1">
      <c r="B105" s="101"/>
      <c r="C105"/>
      <c r="D105"/>
      <c r="E105"/>
      <c r="F105"/>
      <c r="G105" s="102"/>
      <c r="H105"/>
      <c r="I105" s="101"/>
      <c r="J105"/>
      <c r="K105"/>
      <c r="L105"/>
      <c r="M105"/>
      <c r="N105" s="102"/>
      <c r="O105"/>
      <c r="P105" s="99"/>
      <c r="Q105" s="75"/>
      <c r="R105" s="75"/>
      <c r="S105" s="75"/>
      <c r="T105" s="75"/>
      <c r="U105" s="100"/>
    </row>
    <row r="106" spans="2:21" ht="15" customHeight="1">
      <c r="B106" s="101"/>
      <c r="C106"/>
      <c r="D106"/>
      <c r="E106"/>
      <c r="F106"/>
      <c r="G106" s="102"/>
      <c r="H106"/>
      <c r="I106" s="101"/>
      <c r="J106"/>
      <c r="K106"/>
      <c r="L106"/>
      <c r="M106"/>
      <c r="N106" s="102"/>
      <c r="O106"/>
      <c r="P106" s="99"/>
      <c r="Q106" s="75"/>
      <c r="R106" s="75"/>
      <c r="S106" s="75"/>
      <c r="T106" s="75"/>
      <c r="U106" s="100"/>
    </row>
    <row r="107" spans="2:21" ht="15" customHeight="1">
      <c r="B107" s="101"/>
      <c r="C107"/>
      <c r="D107"/>
      <c r="E107"/>
      <c r="F107"/>
      <c r="G107" s="102"/>
      <c r="H107"/>
      <c r="I107" s="101"/>
      <c r="J107"/>
      <c r="K107"/>
      <c r="L107"/>
      <c r="M107"/>
      <c r="N107" s="102"/>
      <c r="O107"/>
      <c r="P107" s="99"/>
      <c r="Q107" s="75"/>
      <c r="R107" s="75"/>
      <c r="S107" s="75"/>
      <c r="T107" s="75"/>
      <c r="U107" s="100"/>
    </row>
    <row r="108" spans="2:21" ht="15" customHeight="1">
      <c r="B108" s="101"/>
      <c r="C108"/>
      <c r="D108"/>
      <c r="E108"/>
      <c r="F108"/>
      <c r="G108" s="102"/>
      <c r="H108"/>
      <c r="I108" s="101"/>
      <c r="J108"/>
      <c r="K108"/>
      <c r="L108"/>
      <c r="M108"/>
      <c r="N108" s="102"/>
      <c r="O108"/>
      <c r="P108" s="99"/>
      <c r="Q108" s="75"/>
      <c r="R108" s="75"/>
      <c r="S108" s="75"/>
      <c r="T108" s="75"/>
      <c r="U108" s="100"/>
    </row>
    <row r="109" spans="2:21" ht="15" customHeight="1">
      <c r="B109" s="106"/>
      <c r="C109" s="107"/>
      <c r="D109" s="107"/>
      <c r="E109" s="107"/>
      <c r="F109" s="107"/>
      <c r="G109" s="108"/>
      <c r="H109"/>
      <c r="I109" s="106"/>
      <c r="J109" s="107"/>
      <c r="K109" s="107"/>
      <c r="L109" s="107"/>
      <c r="M109" s="107"/>
      <c r="N109" s="108"/>
      <c r="O109"/>
      <c r="P109" s="103"/>
      <c r="Q109" s="104"/>
      <c r="R109" s="104"/>
      <c r="S109" s="104"/>
      <c r="T109" s="104"/>
      <c r="U109" s="105"/>
    </row>
    <row r="110" spans="2:21" s="81" customFormat="1" ht="15" customHeight="1">
      <c r="B110" s="581" t="s">
        <v>725</v>
      </c>
      <c r="C110" s="578"/>
      <c r="D110" s="578"/>
      <c r="E110" s="578"/>
      <c r="F110" s="578"/>
      <c r="G110" s="578"/>
      <c r="I110" s="581" t="s">
        <v>726</v>
      </c>
      <c r="J110" s="578"/>
      <c r="K110" s="578"/>
      <c r="L110" s="578"/>
      <c r="M110" s="578"/>
      <c r="N110" s="578"/>
      <c r="P110" s="581" t="s">
        <v>727</v>
      </c>
      <c r="Q110" s="578"/>
      <c r="R110" s="578"/>
      <c r="S110" s="578"/>
      <c r="T110" s="578"/>
      <c r="U110" s="578"/>
    </row>
    <row r="111" spans="2:21" s="81" customFormat="1" ht="15" customHeight="1">
      <c r="B111" s="582"/>
      <c r="C111" s="579"/>
      <c r="D111" s="579"/>
      <c r="E111" s="579"/>
      <c r="F111" s="579"/>
      <c r="G111" s="579"/>
      <c r="I111" s="582"/>
      <c r="J111" s="579"/>
      <c r="K111" s="579"/>
      <c r="L111" s="579"/>
      <c r="M111" s="579"/>
      <c r="N111" s="579"/>
      <c r="P111" s="582"/>
      <c r="Q111" s="579"/>
      <c r="R111" s="579"/>
      <c r="S111" s="579"/>
      <c r="T111" s="579"/>
      <c r="U111" s="579"/>
    </row>
    <row r="112" spans="2:21" ht="29.25" customHeight="1">
      <c r="B112" s="80"/>
      <c r="C112" s="95"/>
      <c r="D112" s="95"/>
      <c r="E112" s="95"/>
      <c r="F112" s="95"/>
      <c r="G112" s="80"/>
      <c r="H112" s="80"/>
      <c r="I112" s="80"/>
      <c r="J112" s="80"/>
      <c r="K112" s="80"/>
      <c r="L112" s="80"/>
      <c r="M112" s="80"/>
      <c r="N112" s="80"/>
      <c r="O112"/>
      <c r="P112"/>
      <c r="Q112"/>
      <c r="R112"/>
      <c r="S112"/>
      <c r="T112"/>
      <c r="U112"/>
    </row>
    <row r="113" spans="2:20" ht="18" customHeight="1">
      <c r="B113" s="80"/>
      <c r="C113" s="580" t="s">
        <v>728</v>
      </c>
      <c r="D113" s="580"/>
      <c r="E113" s="580"/>
      <c r="F113" s="580"/>
      <c r="G113" s="80"/>
      <c r="H113" s="80"/>
      <c r="O113" s="580" t="s">
        <v>729</v>
      </c>
      <c r="P113" s="580"/>
      <c r="Q113" s="580"/>
      <c r="R113" s="580"/>
      <c r="S113" s="580"/>
      <c r="T113" s="580"/>
    </row>
    <row r="115" spans="2:20" ht="15" customHeight="1">
      <c r="L115" s="110" t="s">
        <v>730</v>
      </c>
    </row>
  </sheetData>
  <sheetProtection formatCells="0" formatRows="0" insertRows="0" deleteRows="0"/>
  <mergeCells count="48">
    <mergeCell ref="S4:U4"/>
    <mergeCell ref="S7:U7"/>
    <mergeCell ref="S8:U8"/>
    <mergeCell ref="B110:B111"/>
    <mergeCell ref="C110:G111"/>
    <mergeCell ref="I110:I111"/>
    <mergeCell ref="J110:N111"/>
    <mergeCell ref="P110:P111"/>
    <mergeCell ref="Q110:U111"/>
    <mergeCell ref="B4:I4"/>
    <mergeCell ref="B5:I5"/>
    <mergeCell ref="B6:I6"/>
    <mergeCell ref="B7:I7"/>
    <mergeCell ref="B8:I8"/>
    <mergeCell ref="S5:U5"/>
    <mergeCell ref="S6:U6"/>
    <mergeCell ref="B59:B60"/>
    <mergeCell ref="B25:B26"/>
    <mergeCell ref="I25:I26"/>
    <mergeCell ref="P25:P26"/>
    <mergeCell ref="B42:B43"/>
    <mergeCell ref="I42:I43"/>
    <mergeCell ref="P42:P43"/>
    <mergeCell ref="C25:G26"/>
    <mergeCell ref="C42:G43"/>
    <mergeCell ref="J42:N43"/>
    <mergeCell ref="I59:I60"/>
    <mergeCell ref="P59:P60"/>
    <mergeCell ref="C59:G60"/>
    <mergeCell ref="J59:N60"/>
    <mergeCell ref="B93:B94"/>
    <mergeCell ref="C93:G94"/>
    <mergeCell ref="I93:I94"/>
    <mergeCell ref="J93:N94"/>
    <mergeCell ref="P93:P94"/>
    <mergeCell ref="B76:B77"/>
    <mergeCell ref="I76:I77"/>
    <mergeCell ref="P76:P77"/>
    <mergeCell ref="C76:G77"/>
    <mergeCell ref="J76:N77"/>
    <mergeCell ref="Q25:U26"/>
    <mergeCell ref="Q42:U43"/>
    <mergeCell ref="Q59:U60"/>
    <mergeCell ref="O113:T113"/>
    <mergeCell ref="C113:F113"/>
    <mergeCell ref="Q76:U77"/>
    <mergeCell ref="Q93:U94"/>
    <mergeCell ref="J25:N2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8" fitToHeight="0" orientation="landscape" r:id="rId1"/>
  <headerFooter>
    <oddFooter>&amp;C&amp;8Página &amp;P de &amp;N</oddFooter>
  </headerFooter>
  <rowBreaks count="2" manualBreakCount="2">
    <brk id="44" max="21" man="1"/>
    <brk id="78" max="2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32314a-f49e-4e76-ac03-25c2576bec4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0803F332C884F908FCAEF24F20DD9" ma:contentTypeVersion="18" ma:contentTypeDescription="Crie um novo documento." ma:contentTypeScope="" ma:versionID="e42c81a68926ec19ddbe27de7991896b">
  <xsd:schema xmlns:xsd="http://www.w3.org/2001/XMLSchema" xmlns:xs="http://www.w3.org/2001/XMLSchema" xmlns:p="http://schemas.microsoft.com/office/2006/metadata/properties" xmlns:ns3="6132314a-f49e-4e76-ac03-25c2576bec40" xmlns:ns4="ecc00528-a699-47b9-a538-ea792d2ceaf3" targetNamespace="http://schemas.microsoft.com/office/2006/metadata/properties" ma:root="true" ma:fieldsID="294f41a897f5121d143a6e225f44ab8d" ns3:_="" ns4:_="">
    <xsd:import namespace="6132314a-f49e-4e76-ac03-25c2576bec40"/>
    <xsd:import namespace="ecc00528-a699-47b9-a538-ea792d2cea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2314a-f49e-4e76-ac03-25c2576bec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00528-a699-47b9-a538-ea792d2cea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A9E510-F9C9-4654-B16B-E76F21334135}"/>
</file>

<file path=customXml/itemProps2.xml><?xml version="1.0" encoding="utf-8"?>
<ds:datastoreItem xmlns:ds="http://schemas.openxmlformats.org/officeDocument/2006/customXml" ds:itemID="{45738CF4-A914-43D9-A4B4-EEC82D988918}"/>
</file>

<file path=customXml/itemProps3.xml><?xml version="1.0" encoding="utf-8"?>
<ds:datastoreItem xmlns:ds="http://schemas.openxmlformats.org/officeDocument/2006/customXml" ds:itemID="{7AFD926D-D67F-4D85-B029-8DC05DA7F9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Habras</dc:creator>
  <cp:keywords/>
  <dc:description/>
  <cp:lastModifiedBy>Valdilei Rogerio Amoroso</cp:lastModifiedBy>
  <cp:revision/>
  <dcterms:created xsi:type="dcterms:W3CDTF">2022-08-24T12:37:06Z</dcterms:created>
  <dcterms:modified xsi:type="dcterms:W3CDTF">2024-09-10T18:30:34Z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0x0101006180803F332C884F908FCAEF24F20DD9</vt:lpwstr>
  </property>
  <property fmtid="{D5CDD505-2E9C-101B-9397-08002B2CF9AE}" pid="3" name="_dlc_DocIdItemGuid">
    <vt:lpwstr>015a5191-a9a0-4b22-a764-8d123c2a3d1e</vt:lpwstr>
  </property>
  <property fmtid="{D5CDD505-2E9C-101B-9397-08002B2CF9AE}" pid="4" name="MediaServiceImageTags">
    <vt:lpwstr/>
  </property>
</Properties>
</file>